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61" documentId="8_{B6337239-1A00-434D-AAD0-422EA1FEB5AE}" xr6:coauthVersionLast="47" xr6:coauthVersionMax="47" xr10:uidLastSave="{15670E8B-7863-4743-958C-E3AFC8FE43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2" i="1" l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3" i="1" l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<sst xmlns="http://schemas.openxmlformats.org/spreadsheetml/2006/main" count="9099" uniqueCount="1946">
  <si>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</si>
  <si>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</si>
  <si>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</si>
  <si>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</si>
  <si>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</si>
  <si>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</si>
  <si>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</si>
  <si>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</si>
  <si>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</si>
  <si>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</si>
  <si>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</si>
  <si>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</si>
  <si>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</si>
  <si>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</si>
  <si>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</si>
  <si>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</si>
  <si>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</si>
  <si>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</si>
  <si>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</si>
  <si>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</si>
  <si>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</si>
  <si>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</si>
  <si>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</si>
  <si>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</si>
  <si>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</si>
  <si>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</si>
  <si>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</si>
  <si>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</si>
  <si>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</si>
  <si>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</si>
  <si>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</si>
  <si>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</si>
  <si>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</si>
  <si>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</si>
  <si>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</si>
  <si>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</si>
  <si>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</si>
  <si>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</si>
  <si>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</si>
  <si>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</si>
  <si>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</si>
  <si>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</si>
  <si>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</si>
  <si>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</si>
  <si>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</si>
  <si>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</si>
  <si>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</si>
  <si>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</si>
  <si>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</si>
  <si>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</si>
  <si>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</si>
  <si>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</si>
  <si>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</si>
  <si>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</si>
  <si>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</si>
  <si>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</si>
  <si>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</si>
  <si>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</si>
  <si>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</si>
  <si>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</si>
  <si>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</si>
  <si>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</si>
  <si>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</si>
  <si>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</si>
  <si>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</si>
  <si>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</si>
  <si>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</si>
  <si>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</si>
  <si>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</si>
  <si>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</si>
  <si>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</si>
  <si>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</si>
  <si>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</si>
  <si>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</si>
  <si>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</si>
  <si>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</si>
  <si>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</si>
  <si>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</si>
  <si>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</si>
  <si>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</si>
  <si>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</si>
  <si>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</si>
  <si>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</si>
  <si>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</si>
  <si>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</si>
  <si>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</si>
  <si>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</si>
  <si>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</si>
  <si>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</si>
  <si>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</si>
  <si>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</si>
  <si>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</si>
  <si>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</si>
  <si>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</si>
  <si>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</si>
  <si>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</si>
  <si>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</si>
  <si>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</si>
  <si>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</si>
  <si>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</si>
  <si>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</si>
  <si>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</si>
  <si>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</si>
  <si>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</si>
  <si>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</si>
  <si>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</si>
  <si>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</si>
  <si>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</si>
  <si>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</si>
  <si>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</si>
  <si>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</si>
  <si>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</si>
  <si>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</si>
  <si>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</si>
  <si>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</si>
  <si>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</si>
  <si>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</si>
  <si>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</si>
  <si>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</si>
  <si>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</si>
  <si>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</si>
  <si>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</si>
  <si>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</si>
  <si>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</si>
  <si>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</si>
  <si>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</si>
  <si>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</si>
  <si>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</si>
  <si>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</si>
  <si>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</si>
  <si>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</si>
  <si>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</si>
  <si>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</si>
  <si>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</si>
  <si>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</si>
  <si>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</si>
  <si>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</si>
  <si>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</si>
  <si>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</si>
  <si>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</si>
  <si>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</si>
  <si>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</si>
  <si>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</si>
  <si>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</si>
  <si>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</si>
  <si>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</si>
  <si>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</si>
  <si>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</si>
  <si>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</si>
  <si>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</si>
  <si>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</si>
  <si>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</si>
  <si>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</si>
  <si>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</si>
  <si>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</si>
  <si>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</si>
  <si>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</si>
  <si>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</si>
  <si>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</si>
  <si>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</si>
  <si>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</si>
  <si>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</si>
  <si>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</si>
  <si>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</si>
  <si>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</si>
  <si>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</si>
  <si>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</si>
  <si>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</si>
  <si>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</si>
  <si>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</si>
  <si>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</si>
  <si>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</si>
  <si>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</si>
  <si>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</si>
  <si>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</si>
  <si>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</si>
  <si>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</si>
  <si>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</si>
  <si>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</si>
  <si>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</si>
  <si>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</si>
  <si>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</si>
  <si>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</si>
  <si>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</si>
  <si>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</si>
  <si>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</si>
  <si>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</si>
  <si>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</si>
  <si>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</si>
  <si>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</si>
  <si>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</si>
  <si>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</si>
  <si>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</si>
  <si>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</si>
  <si>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</si>
  <si>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</si>
  <si>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</si>
  <si>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</si>
  <si>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</si>
  <si>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</si>
  <si>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</si>
  <si>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</si>
  <si>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</si>
  <si>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</si>
  <si>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</si>
  <si>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</si>
  <si>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</si>
  <si>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</si>
  <si>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</si>
  <si>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</si>
  <si>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</si>
  <si>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</si>
  <si>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</si>
  <si>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</si>
  <si>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</si>
  <si>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</si>
  <si>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</si>
  <si>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</si>
  <si>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</si>
  <si>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</si>
  <si>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</si>
  <si>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</si>
  <si>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</si>
  <si>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</si>
  <si>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</si>
  <si>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</si>
  <si>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</si>
  <si>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</si>
  <si>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</si>
  <si>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</si>
  <si>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</si>
  <si>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</si>
  <si>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</si>
  <si>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</si>
  <si>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</si>
  <si>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</si>
  <si>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</si>
  <si>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</si>
  <si>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</si>
  <si>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</si>
  <si>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</si>
  <si>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</si>
  <si>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</si>
  <si>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</si>
  <si>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</si>
  <si>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</si>
  <si>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</si>
  <si>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</si>
  <si>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</si>
  <si>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</si>
  <si>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</si>
  <si>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</si>
  <si>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</si>
  <si>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</si>
  <si>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</si>
  <si>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</si>
  <si>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</si>
  <si>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</si>
  <si>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</si>
  <si>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</si>
  <si>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</si>
  <si>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</si>
  <si>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</si>
  <si>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</si>
  <si>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</si>
  <si>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</si>
  <si>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</si>
  <si>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</si>
  <si>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</si>
  <si>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</si>
  <si>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</si>
  <si>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</si>
  <si>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</si>
  <si>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</si>
  <si>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</si>
  <si>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</si>
  <si>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</si>
  <si>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</si>
  <si>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</si>
  <si>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</si>
  <si>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</si>
  <si>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</si>
  <si>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</si>
  <si>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</si>
  <si>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</si>
  <si>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</si>
  <si>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</si>
  <si>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</si>
  <si>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</si>
  <si>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</si>
  <si>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</si>
  <si>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</si>
  <si>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</si>
  <si>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</si>
  <si>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</si>
  <si>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</si>
  <si>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</si>
  <si>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</si>
  <si>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</si>
  <si>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</si>
  <si>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</si>
  <si>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</si>
  <si>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</si>
  <si>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</si>
  <si>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</si>
  <si>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</si>
  <si>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</si>
  <si>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</si>
  <si>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</si>
  <si>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</si>
  <si>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</si>
  <si>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</si>
  <si>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</si>
  <si>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</si>
  <si>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</si>
  <si>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</si>
  <si>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</si>
  <si>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</si>
  <si>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</si>
  <si>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</si>
  <si>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</si>
  <si>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</si>
  <si>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</si>
  <si>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</si>
  <si>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</si>
  <si>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</si>
  <si>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</si>
  <si>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</si>
  <si>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</si>
  <si>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</si>
  <si>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</si>
  <si>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</si>
  <si>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</si>
  <si>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</si>
  <si>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</si>
  <si>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</si>
  <si>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</si>
  <si>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</si>
  <si>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</si>
  <si>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</si>
  <si>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</si>
  <si>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</si>
  <si>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</si>
  <si>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</si>
  <si>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</si>
  <si>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</si>
  <si>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</si>
  <si>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</si>
  <si>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</si>
  <si>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</si>
  <si>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</si>
  <si>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</si>
  <si>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</si>
  <si>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</si>
  <si>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</si>
  <si>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</si>
  <si>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</si>
  <si>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</si>
  <si>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</si>
  <si>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</si>
  <si>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</si>
  <si>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</si>
  <si>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</si>
  <si>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</si>
  <si>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</si>
  <si>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</si>
  <si>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</si>
  <si>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</si>
  <si>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</si>
  <si>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</si>
  <si>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</si>
  <si>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</si>
  <si>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</si>
  <si>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</si>
  <si>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</si>
  <si>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</si>
  <si>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</si>
  <si>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</si>
  <si>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</si>
  <si>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</si>
  <si>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</si>
  <si>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</si>
  <si>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</si>
  <si>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</si>
  <si>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</si>
  <si>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</si>
  <si>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</si>
  <si>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</si>
  <si>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</si>
  <si>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</si>
  <si>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</si>
  <si>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</si>
  <si>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</si>
  <si>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</si>
  <si>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</si>
  <si>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</si>
  <si>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</si>
  <si>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</si>
  <si>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</si>
  <si>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</si>
  <si>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</si>
  <si>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</si>
  <si>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</si>
  <si>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</si>
  <si>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</si>
  <si>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</si>
  <si>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</si>
  <si>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</si>
  <si>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</si>
  <si>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</si>
  <si>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</si>
  <si>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</si>
  <si>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</si>
  <si>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</si>
  <si>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</si>
  <si>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</si>
  <si>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</si>
  <si>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</si>
  <si>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</si>
  <si>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</si>
  <si>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</si>
  <si>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</si>
  <si>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</si>
  <si>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</si>
  <si>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</si>
  <si>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</si>
  <si>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</si>
  <si>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</si>
  <si>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</si>
  <si>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</si>
  <si>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</si>
  <si>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</si>
  <si>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</si>
  <si>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</si>
  <si>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</si>
  <si>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</si>
  <si>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</si>
  <si>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</si>
  <si>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</si>
  <si>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</si>
  <si>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</si>
  <si>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</si>
  <si>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</si>
  <si>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</si>
  <si>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</si>
  <si>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</si>
  <si>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</si>
  <si>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</si>
  <si>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</si>
  <si>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</si>
  <si>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</si>
  <si>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</si>
  <si>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</si>
  <si>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</si>
  <si>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</si>
  <si>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</si>
  <si>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</si>
  <si>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</si>
  <si>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</si>
  <si>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</si>
  <si>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</si>
  <si>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</si>
  <si>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</si>
  <si>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</si>
  <si>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</si>
  <si>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</si>
  <si>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</si>
  <si>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</si>
  <si>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</si>
  <si>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</si>
  <si>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</si>
  <si>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</si>
  <si>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</si>
  <si>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</si>
  <si>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</si>
  <si>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</si>
  <si>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</si>
  <si>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</si>
  <si>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</si>
  <si>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</si>
  <si>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</si>
  <si>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</si>
  <si>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</si>
  <si>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</si>
  <si>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</si>
  <si>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</si>
  <si>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</si>
  <si>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</si>
  <si>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</si>
  <si>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</si>
  <si>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</si>
  <si>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</si>
  <si>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</si>
  <si>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</si>
  <si>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</si>
  <si>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</si>
  <si>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</si>
  <si>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</si>
  <si>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</si>
  <si>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</si>
  <si>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</si>
  <si>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</si>
  <si>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</si>
  <si>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</si>
  <si>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</si>
  <si>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</si>
  <si>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</si>
  <si>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</si>
  <si>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</si>
  <si>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</si>
  <si>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</si>
  <si>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</si>
  <si>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</si>
  <si>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</si>
  <si>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</si>
  <si>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</si>
  <si>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</si>
  <si>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</si>
  <si>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</si>
  <si>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</si>
  <si>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</si>
  <si>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</si>
  <si>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</si>
  <si>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</si>
  <si>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</si>
  <si>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</si>
  <si>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</si>
  <si>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</si>
  <si>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</si>
  <si>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</si>
  <si>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</si>
  <si>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</si>
  <si>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</si>
  <si>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</si>
  <si>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</si>
  <si>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</si>
  <si>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</si>
  <si>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</si>
  <si>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</si>
  <si>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</si>
  <si>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</si>
  <si>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</si>
  <si>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</si>
  <si>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</si>
  <si>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</si>
  <si>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</si>
  <si>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</si>
  <si>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</si>
  <si>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</si>
  <si>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</si>
  <si>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</si>
  <si>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</si>
  <si>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</si>
  <si>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</si>
  <si>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</si>
  <si>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</si>
  <si>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</si>
  <si>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</si>
  <si>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</si>
  <si>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</si>
  <si>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</si>
  <si>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</si>
  <si>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</si>
  <si>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</si>
  <si>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</si>
  <si>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</si>
  <si>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</si>
  <si>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</si>
  <si>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</si>
  <si>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</si>
  <si>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</si>
  <si>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</si>
  <si>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</si>
  <si>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</si>
  <si>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</si>
  <si>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</si>
  <si>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</si>
  <si>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</si>
  <si>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</si>
  <si>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</si>
  <si>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</si>
  <si>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</si>
  <si>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</si>
  <si>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</si>
  <si>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</si>
  <si>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</si>
  <si>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</si>
  <si>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</si>
  <si>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</si>
  <si>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</si>
  <si>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</si>
  <si>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</si>
  <si>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</si>
  <si>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</si>
  <si>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</si>
  <si>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</si>
  <si>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</si>
  <si>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</si>
  <si>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</si>
  <si>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</si>
  <si>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</si>
  <si>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</si>
  <si>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</si>
  <si>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</si>
  <si>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</si>
  <si>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</si>
  <si>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</si>
  <si>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</si>
  <si>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</si>
  <si>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</si>
  <si>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</si>
  <si>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</si>
  <si>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</si>
  <si>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</si>
  <si>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</si>
  <si>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</si>
  <si>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</si>
  <si>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</si>
  <si>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</si>
  <si>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</si>
  <si>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</si>
  <si>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</si>
  <si>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</si>
  <si>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</si>
  <si>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</si>
  <si>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</si>
  <si>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</si>
  <si>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</si>
  <si>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</si>
  <si>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</si>
  <si>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</si>
  <si>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</si>
  <si>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</si>
  <si>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</si>
  <si>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</si>
  <si>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</si>
  <si>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</si>
  <si>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</si>
  <si>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</si>
  <si>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</si>
  <si>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</si>
  <si>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</si>
  <si>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</si>
  <si>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</si>
  <si>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</si>
  <si>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</si>
  <si>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</si>
  <si>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</si>
  <si>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</si>
  <si>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</si>
  <si>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</si>
  <si>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</si>
  <si>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</si>
  <si>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</si>
  <si>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</si>
  <si>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</si>
  <si>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</si>
  <si>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</si>
  <si>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</si>
  <si>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</si>
  <si>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</si>
  <si>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</si>
  <si>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</si>
  <si>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</si>
  <si>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</si>
  <si>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</si>
  <si>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</si>
  <si>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</si>
  <si>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</si>
  <si>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</si>
  <si>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</si>
  <si>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</si>
  <si>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</si>
  <si>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</si>
  <si>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</si>
  <si>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</si>
  <si>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</si>
  <si>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</si>
  <si>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</si>
  <si>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</si>
  <si>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</si>
  <si>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</si>
  <si>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</si>
  <si>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</si>
  <si>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</si>
  <si>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</si>
  <si>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</si>
  <si>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</si>
  <si>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</si>
  <si>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</si>
  <si>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</si>
  <si>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</si>
  <si>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</si>
  <si>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</si>
  <si>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</si>
  <si>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</si>
  <si>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</si>
  <si>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</si>
  <si>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</si>
  <si>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</si>
  <si>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</si>
  <si>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</si>
  <si>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</si>
  <si>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</si>
  <si>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</si>
  <si>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</si>
  <si>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</si>
  <si>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</si>
  <si>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</si>
  <si>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</si>
  <si>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</si>
  <si>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</si>
  <si>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</si>
  <si>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</si>
  <si>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</si>
  <si>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</si>
  <si>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</si>
  <si>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</si>
  <si>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</si>
  <si>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</si>
  <si>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</si>
  <si>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</si>
  <si>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</si>
  <si>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</si>
  <si>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</si>
  <si>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</si>
  <si>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</si>
  <si>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</si>
  <si>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</si>
  <si>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</si>
  <si>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</si>
  <si>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</si>
  <si>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</si>
  <si>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</si>
  <si>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</si>
  <si>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</si>
  <si>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</si>
  <si>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</si>
  <si>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</si>
  <si>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</si>
  <si>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</si>
  <si>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</si>
  <si>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</si>
  <si>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</si>
  <si>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</si>
  <si>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</si>
  <si>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</si>
  <si>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</si>
  <si>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</si>
  <si>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</si>
  <si>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</si>
  <si>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</si>
  <si>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</si>
  <si>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</si>
  <si>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</si>
  <si>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</si>
  <si>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</si>
  <si>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</si>
  <si>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</si>
  <si>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</si>
  <si>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</si>
  <si>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</si>
  <si>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</si>
  <si>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</si>
  <si>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</si>
  <si>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</si>
  <si>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</si>
  <si>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</si>
  <si>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</si>
  <si>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</si>
  <si>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</si>
  <si>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</si>
  <si>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</si>
  <si>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</si>
  <si>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</si>
  <si>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</si>
  <si>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</si>
  <si>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</si>
  <si>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</si>
  <si>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</si>
  <si>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</si>
  <si>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</si>
  <si>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</si>
  <si>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</si>
  <si>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</si>
  <si>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</si>
  <si>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</si>
  <si>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</si>
  <si>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</si>
  <si>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</si>
  <si>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</si>
  <si>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</si>
  <si>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</si>
  <si>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</si>
  <si>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</si>
  <si>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</si>
  <si>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</si>
  <si>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</si>
  <si>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</si>
  <si>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</si>
  <si>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</si>
  <si>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</si>
  <si>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</si>
  <si>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</si>
  <si>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</si>
  <si>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</si>
  <si>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</si>
  <si>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</si>
  <si>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</si>
  <si>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</si>
  <si>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</si>
  <si>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</si>
  <si>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</si>
  <si>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</si>
  <si>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</si>
  <si>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</si>
  <si>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</si>
  <si>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</si>
  <si>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</si>
  <si>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</si>
  <si>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</si>
  <si>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</si>
  <si>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</si>
  <si>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</si>
  <si>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</si>
  <si>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</si>
  <si>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</si>
  <si>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</si>
  <si>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</si>
  <si>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</si>
  <si>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</si>
  <si>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</si>
  <si>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</si>
  <si>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</si>
  <si>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</si>
  <si>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</si>
  <si>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</si>
  <si>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</si>
  <si>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</si>
  <si>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</si>
  <si>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</si>
  <si>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</si>
  <si>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</si>
  <si>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</si>
  <si>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</si>
  <si>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</si>
  <si>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</si>
  <si>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</si>
  <si>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</si>
  <si>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</si>
  <si>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</si>
  <si>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</si>
  <si>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</si>
  <si>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</si>
  <si>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</si>
  <si>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</si>
  <si>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</si>
  <si>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</si>
  <si>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</si>
  <si>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</si>
  <si>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</si>
  <si>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</si>
  <si>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</si>
  <si>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</si>
  <si>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</si>
  <si>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</si>
  <si>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</si>
  <si>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</si>
  <si>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</si>
  <si>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</si>
  <si>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</si>
  <si>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</si>
  <si>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</si>
  <si>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</si>
  <si>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</si>
  <si>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</si>
  <si>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</si>
  <si>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</si>
  <si>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</si>
  <si>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</si>
  <si>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</si>
  <si>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</si>
  <si>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</si>
  <si>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</si>
  <si>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</si>
  <si>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</si>
  <si>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</si>
  <si>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</si>
  <si>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</si>
  <si>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</si>
  <si>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</si>
  <si>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</si>
  <si>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</si>
  <si>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</si>
  <si>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</si>
  <si>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</si>
  <si>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</si>
  <si>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</si>
  <si>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</si>
  <si>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</si>
  <si>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</si>
  <si>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</si>
  <si>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</si>
  <si>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</si>
  <si>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</si>
  <si>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</si>
  <si>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</si>
  <si>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</si>
  <si>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</si>
  <si>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</si>
  <si>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</si>
  <si>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</si>
  <si>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</si>
  <si>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</si>
  <si>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</si>
  <si>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</si>
  <si>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</si>
  <si>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</si>
  <si>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</si>
  <si>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</si>
  <si>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</si>
  <si>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</si>
  <si>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</si>
  <si>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</si>
  <si>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</si>
  <si>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</si>
  <si>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</si>
  <si>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</si>
  <si>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</si>
  <si>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</si>
  <si>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</si>
  <si>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</si>
  <si>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</si>
  <si>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</si>
  <si>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</si>
  <si>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</si>
  <si>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</si>
  <si>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</si>
  <si>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</si>
  <si>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</si>
  <si>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</si>
  <si>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</si>
  <si>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</si>
  <si>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</si>
  <si>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</si>
  <si>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</si>
  <si>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</si>
  <si>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</si>
  <si>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</si>
  <si>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</si>
  <si>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</si>
  <si>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</si>
  <si>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</si>
  <si>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</si>
  <si>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</si>
  <si>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</si>
  <si>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</si>
  <si>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</si>
  <si>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</si>
  <si>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</si>
  <si>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</si>
  <si>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</si>
  <si>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</si>
  <si>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</si>
  <si>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</si>
  <si>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</si>
  <si>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</si>
  <si>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</si>
  <si>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</si>
  <si>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</si>
  <si>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</si>
  <si>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</si>
  <si>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</si>
  <si>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</si>
  <si>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</si>
  <si>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</si>
  <si>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</si>
  <si>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</si>
  <si>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</si>
  <si>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</si>
  <si>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</si>
  <si>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</si>
  <si>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</si>
  <si>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</si>
  <si>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</si>
  <si>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</si>
  <si>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</si>
  <si>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</si>
  <si>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</si>
  <si>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</si>
  <si>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</si>
  <si>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</si>
  <si>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</si>
  <si>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</si>
  <si>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</si>
  <si>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</si>
  <si>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</si>
  <si>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</si>
  <si>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</si>
  <si>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</si>
  <si>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</si>
  <si>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</si>
  <si>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</si>
  <si>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</si>
  <si>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</si>
  <si>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</si>
  <si>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</si>
  <si>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</si>
  <si>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</si>
  <si>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</si>
  <si>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</si>
  <si>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</si>
  <si>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</si>
  <si>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</si>
  <si>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</si>
  <si>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</si>
  <si>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</si>
  <si>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</si>
  <si>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</si>
  <si>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</si>
  <si>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</si>
  <si>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</si>
  <si>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</si>
  <si>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</si>
  <si>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</si>
  <si>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</si>
  <si>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</si>
  <si>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</si>
  <si>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</si>
  <si>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</si>
  <si>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</si>
  <si>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</si>
  <si>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</si>
  <si>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</si>
  <si>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</si>
  <si>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</si>
  <si>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</si>
  <si>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</si>
  <si>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</si>
  <si>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</si>
  <si>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</si>
  <si>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</si>
  <si>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</si>
  <si>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</si>
  <si>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</si>
  <si>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</si>
  <si>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</si>
  <si>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</si>
  <si>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</si>
  <si>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</si>
  <si>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</si>
  <si>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</si>
  <si>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</si>
  <si>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</si>
  <si>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</si>
  <si>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</si>
  <si>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</si>
  <si>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</si>
  <si>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</si>
  <si>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</si>
  <si>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</si>
  <si>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</si>
  <si>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</si>
  <si>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</si>
  <si>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</si>
  <si>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</si>
  <si>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</si>
  <si>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</si>
  <si>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</si>
  <si>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</si>
  <si>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</si>
  <si>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</si>
  <si>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</si>
  <si>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</si>
  <si>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</si>
  <si>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</si>
  <si>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</si>
  <si>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</si>
  <si>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</si>
  <si>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</si>
  <si>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</si>
  <si>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</si>
  <si>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</si>
  <si>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</si>
  <si>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</si>
  <si>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</si>
  <si>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</si>
  <si>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</si>
  <si>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</si>
  <si>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</si>
  <si>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</si>
  <si>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</si>
  <si>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</si>
  <si>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</si>
  <si>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</si>
  <si>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</si>
  <si>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</si>
  <si>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</si>
  <si>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</si>
  <si>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</si>
  <si>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</si>
  <si>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</si>
  <si>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</si>
  <si>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</si>
  <si>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</si>
  <si>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</si>
  <si>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</si>
  <si>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</si>
  <si>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</si>
  <si>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</si>
  <si>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</si>
  <si>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</si>
  <si>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</si>
  <si>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</si>
  <si>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</si>
  <si>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</si>
  <si>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</si>
  <si>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</si>
  <si>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</si>
  <si>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</si>
  <si>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</si>
  <si>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</si>
  <si>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</si>
  <si>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</si>
  <si>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</si>
  <si>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</si>
  <si>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</si>
  <si>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</si>
  <si>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</si>
  <si>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</si>
  <si>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</si>
  <si>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</si>
  <si>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</si>
  <si>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</si>
  <si>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</si>
  <si>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</si>
  <si>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</si>
  <si>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</si>
  <si>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</si>
  <si>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</si>
  <si>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</si>
  <si>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</si>
  <si>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</si>
  <si>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</si>
  <si>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</si>
  <si>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</si>
  <si>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</si>
  <si>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</si>
  <si>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</si>
  <si>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</si>
  <si>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</si>
  <si>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</si>
  <si>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</si>
  <si>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</si>
  <si>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</si>
  <si>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</si>
  <si>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</si>
  <si>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</si>
  <si>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</si>
  <si>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</si>
  <si>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</si>
  <si>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</si>
  <si>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</si>
  <si>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</si>
  <si>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</si>
  <si>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</si>
  <si>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</si>
  <si>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</si>
  <si>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</si>
  <si>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</si>
  <si>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</si>
  <si>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</si>
  <si>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</si>
  <si>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</si>
  <si>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</si>
  <si>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</si>
  <si>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</si>
  <si>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</si>
  <si>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</si>
  <si>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</si>
  <si>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</si>
  <si>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</si>
  <si>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</si>
  <si>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</si>
  <si>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</si>
  <si>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</si>
  <si>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</si>
  <si>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</si>
  <si>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</si>
  <si>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</si>
  <si>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</si>
  <si>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</si>
  <si>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</si>
  <si>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</si>
  <si>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</si>
  <si>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</si>
  <si>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</si>
  <si>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</si>
  <si>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</si>
  <si>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</si>
  <si>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</si>
  <si>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</si>
  <si>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</si>
  <si>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</si>
  <si>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</si>
  <si>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</si>
  <si>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</si>
  <si>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</si>
  <si>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</si>
  <si>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</si>
  <si>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</si>
  <si>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</si>
  <si>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</si>
  <si>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</si>
  <si>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</si>
  <si>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</si>
  <si>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</si>
  <si>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</si>
  <si>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</si>
  <si>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</si>
  <si>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</si>
  <si>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</si>
  <si>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</si>
  <si>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</si>
  <si>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</si>
  <si>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</si>
  <si>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</si>
  <si>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</si>
  <si>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</si>
  <si>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</si>
  <si>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</si>
  <si>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</si>
  <si>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</si>
  <si>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</si>
  <si>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</si>
  <si>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</si>
  <si>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</si>
  <si>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</si>
  <si>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</si>
  <si>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</si>
  <si>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</si>
  <si>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</si>
  <si>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</si>
  <si>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</si>
  <si>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</si>
  <si>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</si>
  <si>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</si>
  <si>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</si>
  <si>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</si>
  <si>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</si>
  <si>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</si>
  <si>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</si>
  <si>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</si>
  <si>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</si>
  <si>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</si>
  <si>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</si>
  <si>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</si>
  <si>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</si>
  <si>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</si>
  <si>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</si>
  <si>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</si>
  <si>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</si>
  <si>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</si>
  <si>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</si>
  <si>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</si>
  <si>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</si>
  <si>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</si>
  <si>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</si>
  <si>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</si>
  <si>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</si>
  <si>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</si>
  <si>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</si>
  <si>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</si>
  <si>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</si>
  <si>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</si>
  <si>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</si>
  <si>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</si>
  <si>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</si>
  <si>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</si>
  <si>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</si>
  <si>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</si>
  <si>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</si>
  <si>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</si>
  <si>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</si>
  <si>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</si>
  <si>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</si>
  <si>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</si>
  <si>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</si>
  <si>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</si>
  <si>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</si>
  <si>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</si>
  <si>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</si>
  <si>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</si>
  <si>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</si>
  <si>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</si>
  <si>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</si>
  <si>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</si>
  <si>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</si>
  <si>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</si>
  <si>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</si>
  <si>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</si>
  <si>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</si>
  <si>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</si>
  <si>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</si>
  <si>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</si>
  <si>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</si>
  <si>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</si>
  <si>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</si>
  <si>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</si>
  <si>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</si>
  <si>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</si>
  <si>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</si>
  <si>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</si>
  <si>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</si>
  <si>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</si>
  <si>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</si>
  <si>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</si>
  <si>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</si>
  <si>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</si>
  <si>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</si>
  <si>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</si>
  <si>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</si>
  <si>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</si>
  <si>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</si>
  <si>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</si>
  <si>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</si>
  <si>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</si>
  <si>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</si>
  <si>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</si>
  <si>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</si>
  <si>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</si>
  <si>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</si>
  <si>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</si>
  <si>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</si>
  <si>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</si>
  <si>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</si>
  <si>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</si>
  <si>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</si>
  <si>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</si>
  <si>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</si>
  <si>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</si>
  <si>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</si>
  <si>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</si>
  <si>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</si>
  <si>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</si>
  <si>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</si>
  <si>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</si>
  <si>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</si>
  <si>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</si>
  <si>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</si>
  <si>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</si>
  <si>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</si>
  <si>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</si>
  <si>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</si>
  <si>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</si>
  <si>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</si>
  <si>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</si>
  <si>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</si>
  <si>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</si>
  <si>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</si>
  <si>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</si>
  <si>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</si>
  <si>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</si>
  <si>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</si>
  <si>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</si>
  <si>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</si>
  <si>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</si>
  <si>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</si>
  <si>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</si>
  <si>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</si>
  <si>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</si>
  <si>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</si>
  <si>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</si>
  <si>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</si>
  <si>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</si>
  <si>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</si>
  <si>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</si>
  <si>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</si>
  <si>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</si>
  <si>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</si>
  <si>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</si>
  <si>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</si>
  <si>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</si>
  <si>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</si>
  <si>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</si>
  <si>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</si>
  <si>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</si>
  <si>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</si>
  <si>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</si>
  <si>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</si>
  <si>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</si>
  <si>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</si>
  <si>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</si>
  <si>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</si>
  <si>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</si>
  <si>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</si>
  <si>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</si>
  <si>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</si>
  <si>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</si>
  <si>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</si>
  <si>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</si>
  <si>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</si>
  <si>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</si>
  <si>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</si>
  <si>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</si>
  <si>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</si>
  <si>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</si>
  <si>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</si>
  <si>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</si>
  <si>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</si>
  <si>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</si>
  <si>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</si>
  <si>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</si>
  <si>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</si>
  <si>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</si>
  <si>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</si>
  <si>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</si>
  <si>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</si>
  <si>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</si>
  <si>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</si>
  <si>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</si>
  <si>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</si>
  <si>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</si>
  <si>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</si>
  <si>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</si>
  <si>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</si>
  <si>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</si>
  <si>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</si>
  <si>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</si>
  <si>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</si>
  <si>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</si>
  <si>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</si>
  <si>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</si>
  <si>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</si>
  <si>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</si>
  <si>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</si>
  <si>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</si>
  <si>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</si>
  <si>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</si>
  <si>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</si>
  <si>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</si>
  <si>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</si>
  <si>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</si>
  <si>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</si>
  <si>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</si>
  <si>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</si>
  <si>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</si>
  <si>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</si>
  <si>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</si>
  <si>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</si>
  <si>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</si>
  <si>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</si>
  <si>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</si>
  <si>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</si>
  <si>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</si>
  <si>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</si>
  <si>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</si>
  <si>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</si>
  <si>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</si>
  <si>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</si>
  <si>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</si>
  <si>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</si>
  <si>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</si>
  <si>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</si>
  <si>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</si>
  <si>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</si>
  <si>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</si>
  <si>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</si>
  <si>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</si>
  <si>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</si>
  <si>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</si>
  <si>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</si>
  <si>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</si>
  <si>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</si>
  <si>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</si>
  <si>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</si>
  <si>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</si>
  <si>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</si>
  <si>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</si>
  <si>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</si>
  <si>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</si>
  <si>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</si>
  <si>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</si>
  <si>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</si>
  <si>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</si>
  <si>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</si>
  <si>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</si>
  <si>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</si>
  <si>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</si>
  <si>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</si>
  <si>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</si>
  <si>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</si>
  <si>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</si>
  <si>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</si>
  <si>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</si>
  <si>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</si>
  <si>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</si>
  <si>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</si>
  <si>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</si>
  <si>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</si>
  <si>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</si>
  <si>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</si>
  <si>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</si>
  <si>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</si>
  <si>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</si>
  <si>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</si>
  <si>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</si>
  <si>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</si>
  <si>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</si>
  <si>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</si>
  <si>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</si>
  <si>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</si>
  <si>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</si>
  <si>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</si>
  <si>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</si>
  <si>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</si>
  <si>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</si>
  <si>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</si>
  <si>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</si>
  <si>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</si>
  <si>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</si>
  <si>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</si>
  <si>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</si>
  <si>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</si>
  <si>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</si>
  <si>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</si>
  <si>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</si>
  <si>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</si>
  <si>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</si>
  <si>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</si>
  <si>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</si>
  <si>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</si>
  <si>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</si>
  <si>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</si>
  <si>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</si>
  <si>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</si>
  <si>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</si>
  <si>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</si>
  <si>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</si>
  <si>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</si>
  <si>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</si>
  <si>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</si>
  <si>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</si>
  <si>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</si>
  <si>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</si>
  <si>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</si>
  <si>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</si>
  <si>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</si>
  <si>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</si>
  <si>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</si>
  <si>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</si>
  <si>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</si>
  <si>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</si>
  <si>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</si>
  <si>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</si>
  <si>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</si>
  <si>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</si>
  <si>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</si>
  <si>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</si>
  <si>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</si>
  <si>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</si>
  <si>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</si>
  <si>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</si>
  <si>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</si>
  <si>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</si>
  <si>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</si>
  <si>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</si>
  <si>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</si>
  <si>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</si>
  <si>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</si>
  <si>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</si>
  <si>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</si>
  <si>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</si>
  <si>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</si>
  <si>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</si>
  <si>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</si>
  <si>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</si>
  <si>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</si>
  <si>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</si>
  <si>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</si>
  <si>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</si>
  <si>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</si>
  <si>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</si>
  <si>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</si>
  <si>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</si>
  <si>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</si>
  <si>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</si>
  <si>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</si>
  <si>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</si>
  <si>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</si>
  <si>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</si>
  <si>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</si>
  <si>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</si>
  <si>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</si>
  <si>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</si>
  <si>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</si>
  <si>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</si>
  <si>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</si>
  <si>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</si>
  <si>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</si>
  <si>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</si>
  <si>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</si>
  <si>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</si>
  <si>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</si>
  <si>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</si>
  <si>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</si>
  <si>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</si>
  <si>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</si>
  <si>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</si>
  <si>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</si>
  <si>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</si>
  <si>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</si>
  <si>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</si>
  <si>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</si>
  <si>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</si>
  <si>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</si>
  <si>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</si>
  <si>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</si>
  <si>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</si>
  <si>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</si>
  <si>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</si>
  <si>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</si>
  <si>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</si>
  <si>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</si>
  <si>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</si>
  <si>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</si>
  <si>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</si>
  <si>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</si>
  <si>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</si>
  <si>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</si>
  <si>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</si>
  <si>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</si>
  <si>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</si>
  <si>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</si>
  <si>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</si>
  <si>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</si>
  <si>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</si>
  <si>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</si>
  <si>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</si>
  <si>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</si>
  <si>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</si>
  <si>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</si>
  <si>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</si>
  <si>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</si>
  <si>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</si>
  <si>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</si>
  <si>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</si>
  <si>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</si>
  <si>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</si>
  <si>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</si>
  <si>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</si>
  <si>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</si>
  <si>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</si>
  <si>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</si>
  <si>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</si>
  <si>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</si>
  <si>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</si>
  <si>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</si>
  <si>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</si>
  <si>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</si>
  <si>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</si>
  <si>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</si>
  <si>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</si>
  <si>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</si>
  <si>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</si>
  <si>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</si>
  <si>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</si>
  <si>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</si>
  <si>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</si>
  <si>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</si>
  <si>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</si>
  <si>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</si>
  <si>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</si>
  <si>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</si>
  <si>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</si>
  <si>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</si>
  <si>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</si>
  <si>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</si>
  <si>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</si>
  <si>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</si>
  <si>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</si>
  <si>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</si>
  <si>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</si>
  <si>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</si>
  <si>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</si>
  <si>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</si>
  <si>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</si>
  <si>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</si>
  <si>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</si>
  <si>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</si>
  <si>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</si>
  <si>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</si>
  <si>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</si>
  <si>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</si>
  <si>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</si>
  <si>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</si>
  <si>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</si>
  <si>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</si>
  <si>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</si>
  <si>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</si>
  <si>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</si>
  <si>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</si>
  <si>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</si>
  <si>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</si>
  <si>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</si>
  <si>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</si>
  <si>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</si>
  <si>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</si>
  <si>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</si>
  <si>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</si>
  <si>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</si>
  <si>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</si>
  <si>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</si>
  <si>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</si>
  <si>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</si>
  <si>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</si>
  <si>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</si>
  <si>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</si>
  <si>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</si>
  <si>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</si>
  <si>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</si>
  <si>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</si>
  <si>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</si>
  <si>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</si>
  <si>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</si>
  <si>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</si>
  <si>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</si>
  <si>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</si>
  <si>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</si>
  <si>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</si>
  <si>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</si>
  <si>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</si>
  <si>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</si>
  <si>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</si>
  <si>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</si>
  <si>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</si>
  <si>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</si>
  <si>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</si>
  <si>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</si>
  <si>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</si>
  <si>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</si>
  <si>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</si>
  <si>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</si>
  <si>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</si>
  <si>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</si>
  <si>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</si>
  <si>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</si>
  <si>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</si>
  <si>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</si>
  <si>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</si>
  <si>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</si>
  <si>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</si>
  <si>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</si>
  <si>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</si>
  <si>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</si>
  <si>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</si>
  <si>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</si>
  <si>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</si>
  <si>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</si>
  <si>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</si>
  <si>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</si>
  <si>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</si>
  <si>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</si>
  <si>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</si>
  <si>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</si>
  <si>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</si>
  <si>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</si>
  <si>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</si>
  <si>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</si>
  <si>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</si>
  <si>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</si>
  <si>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</si>
  <si>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</si>
  <si>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</si>
  <si>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</si>
  <si>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</si>
  <si>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</si>
  <si>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</si>
  <si>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</si>
  <si>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</si>
  <si>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</si>
  <si>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</si>
  <si>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</si>
  <si>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</si>
  <si>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</si>
  <si>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</si>
  <si>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</si>
  <si>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</si>
  <si>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</si>
  <si>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</si>
  <si>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</si>
  <si>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</si>
  <si>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</si>
  <si>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</si>
  <si>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</si>
  <si>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</si>
  <si>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</si>
  <si>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</si>
  <si>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</si>
  <si>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</si>
  <si>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</si>
  <si>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</si>
  <si>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</si>
  <si>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</si>
  <si>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</si>
  <si>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</si>
  <si>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</si>
  <si>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</si>
  <si>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</si>
  <si>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</si>
  <si>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</si>
  <si>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</si>
  <si>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</si>
  <si>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</si>
  <si>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</si>
  <si>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</si>
  <si>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</si>
  <si>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</si>
  <si>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</si>
  <si>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</si>
  <si>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</si>
  <si>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</si>
  <si>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</si>
  <si>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</si>
  <si>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</si>
  <si>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</si>
  <si>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</si>
  <si>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</si>
  <si>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</si>
  <si>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</si>
  <si>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</si>
  <si>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</si>
  <si>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</si>
  <si>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</si>
  <si>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</si>
  <si>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</si>
  <si>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</si>
  <si>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</si>
  <si>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</si>
  <si>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</si>
  <si>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</si>
  <si>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</si>
  <si>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</si>
  <si>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</si>
  <si>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</si>
  <si>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</si>
  <si>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</si>
  <si>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</si>
  <si>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</si>
  <si>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</si>
  <si>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</si>
  <si>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</si>
  <si>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</si>
  <si>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</si>
  <si>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</si>
  <si>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</si>
  <si>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</si>
  <si>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</si>
  <si>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</si>
  <si>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</si>
  <si>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</si>
  <si>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</si>
  <si>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</si>
  <si>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</si>
  <si>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</si>
  <si>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</si>
  <si>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</si>
  <si>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</si>
  <si>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</si>
  <si>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</si>
  <si>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</si>
  <si>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</si>
  <si>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</si>
  <si>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</si>
  <si>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</si>
  <si>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</si>
  <si>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</si>
  <si>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</si>
  <si>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</si>
  <si>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</si>
  <si>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</si>
  <si>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</si>
  <si>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</si>
  <si>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</si>
  <si>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</si>
  <si>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</si>
  <si>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</si>
  <si>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</si>
  <si>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</si>
  <si>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</si>
  <si>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</si>
  <si>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</si>
  <si>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</si>
  <si>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</si>
  <si>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</si>
  <si>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</si>
  <si>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</si>
  <si>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</si>
  <si>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</si>
  <si>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</si>
  <si>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</si>
  <si>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</si>
  <si>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</si>
  <si>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</t>
  </si>
  <si>
    <t>Em intervalo as 09:54 até as 15h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</si>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</sst>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J297" activePane="topRight" state="frozen"/>
      <selection pane="topRight" activeCell="M302" sqref="M302:N30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1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1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/>
      <c r="BN288" s="14"/>
      <c r="BO288" s="165"/>
      <c r="BP288" s="16"/>
      <c r="BQ288" s="12" t="str">
        <f t="shared" si="37"/>
        <v>Produção</v>
      </c>
      <c r="BR288" s="18">
        <f t="shared" si="38"/>
        <v>1.7000000000000002</v>
      </c>
      <c r="BS288" s="18">
        <f t="shared" si="39"/>
        <v>0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1918</v>
      </c>
      <c r="X294" s="218" t="s">
        <v>957</v>
      </c>
      <c r="Y294" s="158"/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1919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/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/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/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/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/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/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1920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/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1921</v>
      </c>
      <c r="W303" s="173" t="s">
        <v>1386</v>
      </c>
      <c r="X303" s="218" t="s">
        <v>957</v>
      </c>
      <c r="Y303" s="158"/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1922</v>
      </c>
      <c r="N304" s="204" t="s">
        <v>1923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/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1924</v>
      </c>
      <c r="N306" s="204" t="s">
        <v>1925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/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/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1926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>
      <c r="A314" s="50" t="str">
        <f t="shared" si="50"/>
        <v>45985</v>
      </c>
      <c r="B314" s="171">
        <v>45985</v>
      </c>
      <c r="C314" s="8">
        <f>IF(BS_CONTROLE[[#This Row],[DATA]]="","",WEEKNUM(BS_CONTROLE[[#This Row],[DATA]]))</f>
        <v>48</v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45985</v>
      </c>
      <c r="B315" s="171">
        <v>45985</v>
      </c>
      <c r="C315" s="8">
        <f>IF(BS_CONTROLE[[#This Row],[DATA]]="","",WEEKNUM(BS_CONTROLE[[#This Row],[DATA]]))</f>
        <v>48</v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>45985</v>
      </c>
      <c r="B316" s="171">
        <v>45985</v>
      </c>
      <c r="C316" s="8">
        <f>IF(BS_CONTROLE[[#This Row],[DATA]]="","",WEEKNUM(BS_CONTROLE[[#This Row],[DATA]]))</f>
        <v>48</v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>45985</v>
      </c>
      <c r="B317" s="171">
        <v>45985</v>
      </c>
      <c r="C317" s="8">
        <f>IF(BS_CONTROLE[[#This Row],[DATA]]="","",WEEKNUM(BS_CONTROLE[[#This Row],[DATA]]))</f>
        <v>48</v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>45985</v>
      </c>
      <c r="B318" s="171">
        <v>45985</v>
      </c>
      <c r="C318" s="8">
        <f>IF(BS_CONTROLE[[#This Row],[DATA]]="","",WEEKNUM(BS_CONTROLE[[#This Row],[DATA]]))</f>
        <v>48</v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>45985</v>
      </c>
      <c r="B319" s="171">
        <v>45985</v>
      </c>
      <c r="C319" s="8">
        <f>IF(BS_CONTROLE[[#This Row],[DATA]]="","",WEEKNUM(BS_CONTROLE[[#This Row],[DATA]]))</f>
        <v>48</v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45985</v>
      </c>
      <c r="B320" s="171">
        <v>45985</v>
      </c>
      <c r="C320" s="8">
        <f>IF(BS_CONTROLE[[#This Row],[DATA]]="","",WEEKNUM(BS_CONTROLE[[#This Row],[DATA]]))</f>
        <v>48</v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>45985</v>
      </c>
      <c r="B321" s="171">
        <v>45985</v>
      </c>
      <c r="C321" s="8">
        <f>IF(BS_CONTROLE[[#This Row],[DATA]]="","",WEEKNUM(BS_CONTROLE[[#This Row],[DATA]]))</f>
        <v>48</v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>45985</v>
      </c>
      <c r="B322" s="171">
        <v>45985</v>
      </c>
      <c r="C322" s="8">
        <f>IF(BS_CONTROLE[[#This Row],[DATA]]="","",WEEKNUM(BS_CONTROLE[[#This Row],[DATA]]))</f>
        <v>48</v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>45985</v>
      </c>
      <c r="B323" s="171">
        <v>45985</v>
      </c>
      <c r="C323" s="8">
        <f>IF(BS_CONTROLE[[#This Row],[DATA]]="","",WEEKNUM(BS_CONTROLE[[#This Row],[DATA]]))</f>
        <v>48</v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>45985</v>
      </c>
      <c r="B324" s="171">
        <v>45985</v>
      </c>
      <c r="C324" s="8">
        <f>IF(BS_CONTROLE[[#This Row],[DATA]]="","",WEEKNUM(BS_CONTROLE[[#This Row],[DATA]]))</f>
        <v>48</v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1927</v>
      </c>
      <c r="W1" s="366"/>
      <c r="X1" s="366"/>
      <c r="Y1" s="104"/>
    </row>
    <row r="2" spans="1:25" s="100" customFormat="1" ht="11.25" customHeight="1">
      <c r="A2" s="105" t="s">
        <v>1928</v>
      </c>
      <c r="B2" s="105" t="s">
        <v>1929</v>
      </c>
      <c r="C2" s="105" t="s">
        <v>603</v>
      </c>
      <c r="D2" s="106" t="s">
        <v>1164</v>
      </c>
      <c r="E2" s="106" t="s">
        <v>1165</v>
      </c>
      <c r="F2" s="106" t="s">
        <v>1930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1931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969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3023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453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1380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1640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2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4</v>
      </c>
      <c r="W305" s="112">
        <f ca="1">_xlfn.XLOOKUP(G305&amp;$W$2,BS_CONTROLE[CHAVE],BS_CONTROLE[Quantidade_11],"-")</f>
        <v>3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969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3023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1380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1640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>
        <f>IF(FN_MC!B314="","*",FN_MC!B314)</f>
        <v>45985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>
        <f>IF(FN_MC!B315="","*",FN_MC!B315)</f>
        <v>45985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>
        <f>IF(FN_MC!B316="","*",FN_MC!B316)</f>
        <v>45985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>
        <f>IF(FN_MC!B317="","*",FN_MC!B317)</f>
        <v>45985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>
        <f>IF(FN_MC!B318="","*",FN_MC!B318)</f>
        <v>45985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>
        <f>IF(FN_MC!B319="","*",FN_MC!B319)</f>
        <v>45985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>
        <f>IF(FN_MC!B320="","*",FN_MC!B320)</f>
        <v>45985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>
        <f>IF(FN_MC!B321="","*",FN_MC!B321)</f>
        <v>45985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>
        <f>IF(FN_MC!B322="","*",FN_MC!B322)</f>
        <v>45985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>
        <f>IF(FN_MC!B323="","*",FN_MC!B323)</f>
        <v>45985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>
        <f>IF(FN_MC!B324="","*",FN_MC!B324)</f>
        <v>45985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1932</v>
      </c>
      <c r="D5" s="368"/>
      <c r="E5" s="368"/>
      <c r="F5" s="368"/>
      <c r="G5" s="368"/>
      <c r="H5" s="368"/>
      <c r="I5" s="368"/>
      <c r="J5" s="369"/>
      <c r="K5" s="370" t="s">
        <v>1933</v>
      </c>
      <c r="L5" s="371"/>
      <c r="M5" s="371"/>
      <c r="N5" s="371"/>
      <c r="O5" s="372" t="s">
        <v>1934</v>
      </c>
      <c r="P5" s="373"/>
      <c r="Q5" s="374"/>
    </row>
    <row r="6" spans="1:17" s="93" customFormat="1" ht="15.75" customHeight="1">
      <c r="A6" s="87" t="s">
        <v>1930</v>
      </c>
      <c r="B6" s="94" t="s">
        <v>1929</v>
      </c>
      <c r="C6" s="95" t="s">
        <v>1164</v>
      </c>
      <c r="D6" s="96" t="s">
        <v>1165</v>
      </c>
      <c r="E6" s="95" t="s">
        <v>1935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1936</v>
      </c>
      <c r="M6" s="139" t="s">
        <v>626</v>
      </c>
      <c r="N6" s="140" t="s">
        <v>1159</v>
      </c>
      <c r="O6" s="246" t="s">
        <v>1202</v>
      </c>
      <c r="P6" s="157"/>
      <c r="Q6" s="193" t="s">
        <v>1937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>
        <f>IF(FN_MC!B314="","*",FN_MC!B314)</f>
        <v>45985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>
        <f>IF(FN_MC!B318="","*",FN_MC!B318)</f>
        <v>45985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>
        <f>IF(FN_MC!B321="","*",FN_MC!B321)</f>
        <v>45985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1937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1938</v>
      </c>
      <c r="C2" s="95" t="s">
        <v>1149</v>
      </c>
      <c r="D2" s="95" t="s">
        <v>1151</v>
      </c>
      <c r="E2" s="95" t="s">
        <v>1939</v>
      </c>
      <c r="F2" s="95" t="s">
        <v>1940</v>
      </c>
      <c r="G2" s="95" t="s">
        <v>1941</v>
      </c>
      <c r="H2" s="95" t="s">
        <v>1942</v>
      </c>
      <c r="I2" s="95" t="s">
        <v>1943</v>
      </c>
      <c r="J2" s="95" t="s">
        <v>1944</v>
      </c>
      <c r="K2" s="131" t="s">
        <v>1945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*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*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*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*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*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*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*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*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*</v>
      </c>
      <c r="F280" s="137" t="str">
        <f>IF(FN_MC!M306="","*",FN_MC!M306)</f>
        <v>PGI-PPN</v>
      </c>
      <c r="G280" s="121" t="str">
        <f>IF(FN_MC!I316="","*",FN_MC!I316)</f>
        <v>*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*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>
        <f>IF(FN_MC!B314="","*",FN_MC!B314)</f>
        <v>45985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>
        <f>IF(FN_MC!B318="","*",FN_MC!B318)</f>
        <v>45985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>
        <f>IF(FN_MC!B321="","*",FN_MC!B321)</f>
        <v>45985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2025-11-21T16:27:55Z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