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87" documentId="8_{B6337239-1A00-434D-AAD0-422EA1FEB5AE}" xr6:coauthVersionLast="47" xr6:coauthVersionMax="47" xr10:uidLastSave="{1E7F90D1-5C01-4513-8A5D-8129BB8BB00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03" i="1" l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237" i="12" l="1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37" i="12" l="1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<sst xmlns="http://schemas.openxmlformats.org/spreadsheetml/2006/main" count="8255" uniqueCount="1837">
  <si>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</si>
  <si>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</si>
  <si>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</si>
  <si>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</si>
  <si>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</si>
  <si>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</si>
  <si>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</si>
  <si>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</si>
  <si>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</si>
  <si>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</si>
  <si>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</si>
  <si>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</si>
  <si>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</si>
  <si>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</si>
  <si>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</si>
  <si>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</si>
  <si>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</si>
  <si>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</si>
  <si>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</si>
  <si>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</si>
  <si>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</si>
  <si>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</si>
  <si>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</si>
  <si>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</si>
  <si>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</si>
  <si>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</si>
  <si>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</si>
  <si>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</si>
  <si>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</si>
  <si>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</si>
  <si>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</si>
  <si>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</si>
  <si>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</si>
  <si>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</si>
  <si>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</si>
  <si>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</si>
  <si>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</si>
  <si>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</si>
  <si>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</si>
  <si>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</si>
  <si>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</si>
  <si>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</si>
  <si>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</si>
  <si>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</si>
  <si>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</si>
  <si>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</si>
  <si>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</si>
  <si>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</si>
  <si>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</si>
  <si>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</si>
  <si>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</si>
  <si>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</si>
  <si>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</si>
  <si>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</si>
  <si>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</si>
  <si>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</si>
  <si>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</si>
  <si>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</si>
  <si>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</si>
  <si>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</si>
  <si>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</si>
  <si>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</si>
  <si>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</si>
  <si>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</si>
  <si>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</si>
  <si>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</si>
  <si>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</si>
  <si>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</si>
  <si>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</si>
  <si>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</si>
  <si>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</si>
  <si>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</si>
  <si>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</si>
  <si>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</si>
  <si>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</si>
  <si>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</si>
  <si>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</si>
  <si>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</si>
  <si>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</si>
  <si>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</si>
  <si>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</si>
  <si>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</si>
  <si>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</si>
  <si>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</si>
  <si>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</si>
  <si>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</si>
  <si>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</si>
  <si>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</si>
  <si>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</si>
  <si>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</si>
  <si>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</si>
  <si>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</si>
  <si>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</si>
  <si>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</si>
  <si>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</si>
  <si>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</si>
  <si>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</si>
  <si>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</si>
  <si>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</si>
  <si>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</si>
  <si>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</si>
  <si>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</si>
  <si>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</si>
  <si>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</si>
  <si>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</si>
  <si>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</si>
  <si>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</si>
  <si>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</si>
  <si>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</si>
  <si>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</si>
  <si>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</si>
  <si>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</si>
  <si>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</si>
  <si>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</si>
  <si>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</si>
  <si>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</si>
  <si>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</si>
  <si>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</si>
  <si>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</si>
  <si>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</si>
  <si>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</si>
  <si>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</si>
  <si>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</si>
  <si>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</si>
  <si>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</si>
  <si>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</si>
  <si>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</si>
  <si>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</si>
  <si>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</si>
  <si>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</si>
  <si>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</si>
  <si>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</si>
  <si>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</si>
  <si>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</si>
  <si>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</si>
  <si>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</si>
  <si>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</si>
  <si>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</si>
  <si>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</si>
  <si>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</si>
  <si>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</si>
  <si>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</si>
  <si>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</si>
  <si>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</si>
  <si>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</si>
  <si>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</si>
  <si>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</si>
  <si>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</si>
  <si>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</si>
  <si>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</si>
  <si>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</si>
  <si>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</si>
  <si>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</si>
  <si>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</si>
  <si>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</si>
  <si>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</si>
  <si>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</si>
  <si>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</si>
  <si>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</si>
  <si>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</si>
  <si>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</si>
  <si>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</si>
  <si>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</si>
  <si>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</si>
  <si>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</si>
  <si>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</si>
  <si>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</si>
  <si>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</si>
  <si>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</si>
  <si>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</si>
  <si>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</si>
  <si>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</si>
  <si>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</si>
  <si>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</si>
  <si>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</si>
  <si>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</si>
  <si>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</si>
  <si>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</si>
  <si>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</si>
  <si>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</si>
  <si>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</si>
  <si>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</si>
  <si>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</si>
  <si>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</si>
  <si>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</si>
  <si>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</si>
  <si>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</si>
  <si>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</si>
  <si>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</si>
  <si>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</si>
  <si>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</si>
  <si>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</si>
  <si>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</si>
  <si>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</si>
  <si>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</si>
  <si>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</si>
  <si>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</si>
  <si>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</si>
  <si>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</si>
  <si>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</si>
  <si>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</si>
  <si>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</si>
  <si>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</si>
  <si>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</si>
  <si>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</si>
  <si>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</si>
  <si>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</si>
  <si>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</si>
  <si>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</si>
  <si>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</si>
  <si>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</si>
  <si>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</si>
  <si>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</si>
  <si>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</si>
  <si>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</si>
  <si>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</si>
  <si>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</si>
  <si>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</si>
  <si>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</si>
  <si>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</si>
  <si>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</si>
  <si>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</si>
  <si>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</si>
  <si>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</si>
  <si>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</si>
  <si>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</si>
  <si>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</si>
  <si>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</si>
  <si>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</si>
  <si>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</si>
  <si>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</si>
  <si>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</si>
  <si>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</si>
  <si>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</si>
  <si>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</si>
  <si>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</si>
  <si>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</si>
  <si>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</si>
  <si>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</si>
  <si>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</si>
  <si>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</si>
  <si>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</si>
  <si>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</si>
  <si>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</si>
  <si>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</si>
  <si>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</si>
  <si>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</si>
  <si>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</si>
  <si>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</si>
  <si>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</si>
  <si>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</si>
  <si>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</si>
  <si>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</si>
  <si>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</si>
  <si>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</si>
  <si>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</si>
  <si>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</si>
  <si>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</si>
  <si>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</si>
  <si>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</si>
  <si>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</si>
  <si>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</si>
  <si>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</si>
  <si>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</si>
  <si>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</si>
  <si>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</si>
  <si>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</si>
  <si>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</si>
  <si>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</si>
  <si>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</si>
  <si>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</si>
  <si>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</si>
  <si>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</si>
  <si>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</si>
  <si>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</si>
  <si>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</si>
  <si>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</si>
  <si>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</si>
  <si>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</si>
  <si>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</si>
  <si>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</si>
  <si>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</si>
  <si>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</si>
  <si>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</si>
  <si>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</si>
  <si>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</si>
  <si>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</si>
  <si>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</si>
  <si>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</si>
  <si>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</si>
  <si>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</si>
  <si>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</si>
  <si>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</si>
  <si>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</si>
  <si>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</si>
  <si>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</si>
  <si>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</si>
  <si>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</si>
  <si>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</si>
  <si>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</si>
  <si>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</si>
  <si>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</si>
  <si>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</si>
  <si>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</si>
  <si>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</si>
  <si>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</si>
  <si>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</si>
  <si>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</si>
  <si>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</si>
  <si>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</si>
  <si>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</si>
  <si>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</si>
  <si>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</si>
  <si>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</si>
  <si>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</si>
  <si>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</si>
  <si>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</si>
  <si>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</si>
  <si>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</si>
  <si>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</si>
  <si>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</si>
  <si>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</si>
  <si>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</si>
  <si>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</si>
  <si>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</si>
  <si>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</si>
  <si>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</si>
  <si>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</si>
  <si>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</si>
  <si>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</si>
  <si>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</si>
  <si>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</si>
  <si>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</si>
  <si>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</si>
  <si>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</si>
  <si>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</si>
  <si>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</si>
  <si>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</si>
  <si>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</si>
  <si>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</si>
  <si>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</si>
  <si>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</si>
  <si>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</si>
  <si>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</si>
  <si>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</si>
  <si>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</si>
  <si>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</si>
  <si>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</si>
  <si>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</si>
  <si>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</si>
  <si>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</si>
  <si>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</si>
  <si>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</si>
  <si>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</si>
  <si>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</si>
  <si>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</si>
  <si>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</si>
  <si>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</si>
  <si>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</si>
  <si>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</si>
  <si>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</si>
  <si>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</si>
  <si>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</si>
  <si>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</si>
  <si>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</si>
  <si>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</si>
  <si>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</si>
  <si>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</si>
  <si>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</si>
  <si>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</si>
  <si>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</si>
  <si>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</si>
  <si>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</si>
  <si>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</si>
  <si>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</si>
  <si>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</si>
  <si>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</si>
  <si>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</si>
  <si>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</si>
  <si>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</si>
  <si>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</si>
  <si>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</si>
  <si>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</si>
  <si>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</si>
  <si>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</si>
  <si>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</si>
  <si>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</si>
  <si>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</si>
  <si>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</si>
  <si>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</si>
  <si>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</si>
  <si>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</si>
  <si>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</si>
  <si>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</si>
  <si>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</si>
  <si>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</si>
  <si>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</si>
  <si>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</si>
  <si>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</si>
  <si>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</si>
  <si>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</si>
  <si>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</si>
  <si>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</si>
  <si>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</si>
  <si>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</si>
  <si>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</si>
  <si>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</si>
  <si>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</si>
  <si>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</si>
  <si>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</si>
  <si>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</si>
  <si>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</si>
  <si>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</si>
  <si>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</si>
  <si>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</si>
  <si>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</si>
  <si>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</si>
  <si>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</si>
  <si>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</si>
  <si>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</si>
  <si>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</si>
  <si>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</si>
  <si>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</si>
  <si>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</si>
  <si>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</si>
  <si>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</si>
  <si>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</si>
  <si>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</si>
  <si>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</si>
  <si>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</si>
  <si>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</si>
  <si>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</si>
  <si>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</si>
  <si>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</si>
  <si>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</si>
  <si>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</si>
  <si>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</si>
  <si>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</si>
  <si>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</si>
  <si>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</si>
  <si>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</si>
  <si>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</si>
  <si>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</si>
  <si>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</si>
  <si>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</si>
  <si>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</si>
  <si>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</si>
  <si>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</si>
  <si>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</si>
  <si>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</si>
  <si>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</si>
  <si>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</si>
  <si>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</si>
  <si>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</si>
  <si>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</si>
  <si>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</si>
  <si>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</si>
  <si>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</si>
  <si>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</si>
  <si>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</si>
  <si>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</si>
  <si>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</si>
  <si>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</si>
  <si>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</si>
  <si>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</si>
  <si>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</si>
  <si>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</si>
  <si>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</si>
  <si>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</si>
  <si>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</si>
  <si>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</si>
  <si>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</si>
  <si>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</si>
  <si>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</si>
  <si>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</si>
  <si>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</si>
  <si>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</si>
  <si>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</si>
  <si>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</si>
  <si>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</si>
  <si>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</si>
  <si>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</si>
  <si>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</si>
  <si>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</si>
  <si>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</si>
  <si>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</si>
  <si>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</si>
  <si>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</si>
  <si>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</si>
  <si>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</si>
  <si>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</si>
  <si>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</si>
  <si>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</si>
  <si>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</si>
  <si>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</si>
  <si>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</si>
  <si>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</si>
  <si>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</si>
  <si>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</si>
  <si>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</si>
  <si>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</si>
  <si>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</si>
  <si>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</si>
  <si>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</si>
  <si>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</si>
  <si>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</si>
  <si>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</si>
  <si>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</si>
  <si>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</si>
  <si>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</si>
  <si>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</si>
  <si>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</si>
  <si>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</si>
  <si>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</si>
  <si>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</si>
  <si>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</si>
  <si>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</si>
  <si>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</si>
  <si>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</si>
  <si>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</si>
  <si>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</si>
  <si>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</si>
  <si>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</si>
  <si>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</si>
  <si>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</si>
  <si>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</si>
  <si>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</si>
  <si>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</si>
  <si>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</si>
  <si>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</si>
  <si>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</si>
  <si>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</si>
  <si>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</si>
  <si>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</si>
  <si>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</si>
  <si>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</si>
  <si>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</si>
  <si>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</si>
  <si>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</si>
  <si>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</si>
  <si>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</si>
  <si>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</si>
  <si>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</si>
  <si>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</si>
  <si>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</si>
  <si>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</si>
  <si>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</si>
  <si>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</si>
  <si>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</si>
  <si>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</si>
  <si>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</si>
  <si>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</si>
  <si>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</si>
  <si>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</si>
  <si>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</si>
  <si>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</si>
  <si>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</si>
  <si>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</si>
  <si>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</si>
  <si>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</si>
  <si>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</si>
  <si>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</si>
  <si>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</si>
  <si>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</si>
  <si>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</si>
  <si>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</si>
  <si>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</si>
  <si>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</si>
  <si>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</si>
  <si>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</si>
  <si>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</si>
  <si>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</si>
  <si>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</si>
  <si>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</si>
  <si>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</si>
  <si>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</si>
  <si>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</si>
  <si>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</si>
  <si>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</si>
  <si>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</si>
  <si>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</si>
  <si>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</si>
  <si>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</si>
  <si>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</si>
  <si>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</si>
  <si>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</si>
  <si>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</si>
  <si>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</si>
  <si>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</si>
  <si>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</si>
  <si>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</si>
  <si>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</si>
  <si>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</si>
  <si>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</si>
  <si>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</si>
  <si>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</si>
  <si>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</si>
  <si>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</si>
  <si>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</si>
  <si>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</si>
  <si>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</si>
  <si>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</si>
  <si>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</si>
  <si>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</si>
  <si>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</si>
  <si>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</si>
  <si>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</si>
  <si>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</si>
  <si>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</si>
  <si>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</si>
  <si>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</si>
  <si>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</si>
  <si>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</si>
  <si>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</si>
  <si>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</si>
  <si>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</si>
  <si>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</si>
  <si>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</si>
  <si>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</si>
  <si>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</si>
  <si>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</si>
  <si>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</si>
  <si>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</si>
  <si>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</si>
  <si>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</si>
  <si>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</si>
  <si>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</si>
  <si>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</si>
  <si>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</si>
  <si>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</si>
  <si>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</si>
  <si>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</si>
  <si>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</si>
  <si>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</si>
  <si>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</si>
  <si>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</si>
  <si>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</si>
  <si>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</si>
  <si>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</si>
  <si>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</si>
  <si>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</si>
  <si>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</si>
  <si>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</si>
  <si>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</si>
  <si>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</si>
  <si>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</si>
  <si>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</si>
  <si>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</si>
  <si>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</si>
  <si>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</si>
  <si>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</si>
  <si>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</si>
  <si>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</si>
  <si>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</si>
  <si>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</si>
  <si>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</si>
  <si>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</si>
  <si>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</si>
  <si>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</si>
  <si>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</si>
  <si>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</si>
  <si>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</si>
  <si>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</si>
  <si>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</si>
  <si>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</si>
  <si>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</si>
  <si>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</si>
  <si>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</si>
  <si>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</si>
  <si>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</si>
  <si>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</si>
  <si>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</si>
  <si>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</si>
  <si>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</si>
  <si>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</si>
  <si>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</si>
  <si>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</si>
  <si>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</si>
  <si>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</si>
  <si>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</si>
  <si>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</si>
  <si>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</si>
  <si>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</si>
  <si>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</si>
  <si>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</si>
  <si>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</si>
  <si>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</si>
  <si>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</si>
  <si>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</si>
  <si>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</si>
  <si>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</si>
  <si>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</si>
  <si>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</si>
  <si>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</si>
  <si>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</si>
  <si>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</si>
  <si>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</si>
  <si>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</si>
  <si>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</si>
  <si>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</si>
  <si>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</si>
  <si>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</si>
  <si>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</si>
  <si>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</si>
  <si>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</si>
  <si>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</si>
  <si>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</si>
  <si>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</si>
  <si>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</si>
  <si>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</si>
  <si>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</si>
  <si>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</si>
  <si>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</si>
  <si>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</si>
  <si>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</si>
  <si>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</si>
  <si>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</si>
  <si>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</si>
  <si>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</si>
  <si>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</si>
  <si>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</si>
  <si>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</si>
  <si>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</si>
  <si>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</si>
  <si>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</si>
  <si>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</si>
  <si>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</si>
  <si>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</si>
  <si>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</si>
  <si>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</si>
  <si>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</si>
  <si>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</si>
  <si>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</si>
  <si>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</si>
  <si>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</si>
  <si>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</si>
  <si>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</si>
  <si>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</si>
  <si>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</si>
  <si>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</si>
  <si>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</si>
  <si>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</si>
  <si>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</si>
  <si>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</si>
  <si>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</si>
  <si>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</si>
  <si>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</si>
  <si>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</si>
  <si>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</si>
  <si>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</si>
  <si>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</si>
  <si>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</si>
  <si>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</si>
  <si>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</si>
  <si>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</si>
  <si>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</si>
  <si>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</si>
  <si>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</si>
  <si>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</si>
  <si>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</si>
  <si>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</si>
  <si>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</si>
  <si>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</si>
  <si>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</si>
  <si>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</si>
  <si>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</si>
  <si>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</si>
  <si>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</si>
  <si>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</si>
  <si>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</si>
  <si>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</si>
  <si>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</si>
  <si>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</si>
  <si>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</si>
  <si>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</si>
  <si>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</si>
  <si>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</si>
  <si>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</si>
  <si>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</si>
  <si>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</si>
  <si>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</si>
  <si>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</si>
  <si>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</si>
  <si>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</si>
  <si>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</si>
  <si>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</si>
  <si>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</si>
  <si>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</si>
  <si>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</si>
  <si>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</si>
  <si>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</si>
  <si>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</si>
  <si>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</si>
  <si>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</si>
  <si>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</si>
  <si>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</si>
  <si>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</si>
  <si>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</si>
  <si>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</si>
  <si>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</si>
  <si>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</si>
  <si>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</si>
  <si>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</si>
  <si>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</si>
  <si>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</si>
  <si>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</si>
  <si>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</si>
  <si>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</si>
  <si>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</si>
  <si>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</si>
  <si>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</si>
  <si>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</si>
  <si>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</si>
  <si>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</si>
  <si>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</si>
  <si>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</si>
  <si>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</si>
  <si>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</si>
  <si>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</si>
  <si>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</si>
  <si>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</si>
  <si>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</si>
  <si>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</si>
  <si>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</si>
  <si>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</si>
  <si>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</si>
  <si>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</si>
  <si>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</si>
  <si>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</si>
  <si>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</si>
  <si>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</si>
  <si>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</si>
  <si>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</si>
  <si>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</si>
  <si>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</si>
  <si>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</si>
  <si>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</si>
  <si>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</si>
  <si>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</si>
  <si>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</si>
  <si>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</si>
  <si>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</si>
  <si>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</si>
  <si>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</si>
  <si>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</si>
  <si>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</si>
  <si>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</si>
  <si>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</si>
  <si>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</si>
  <si>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</si>
  <si>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</si>
  <si>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</si>
  <si>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</si>
  <si>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</si>
  <si>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</si>
  <si>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</si>
  <si>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</si>
  <si>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</si>
  <si>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</si>
  <si>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</si>
  <si>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</si>
  <si>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</si>
  <si>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</si>
  <si>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</si>
  <si>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</si>
  <si>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</si>
  <si>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</si>
  <si>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</si>
  <si>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</si>
  <si>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</si>
  <si>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</si>
  <si>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</si>
  <si>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</si>
  <si>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</si>
  <si>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</si>
  <si>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</si>
  <si>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</si>
  <si>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</si>
  <si>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</si>
  <si>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</si>
  <si>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</si>
  <si>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</si>
  <si>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</si>
  <si>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</si>
  <si>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</si>
  <si>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</si>
  <si>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</si>
  <si>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</si>
  <si>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</si>
  <si>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</si>
  <si>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</si>
  <si>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</si>
  <si>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</si>
  <si>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</si>
  <si>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</si>
  <si>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</si>
  <si>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</si>
  <si>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</si>
  <si>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</si>
  <si>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</si>
  <si>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</si>
  <si>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</si>
  <si>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</si>
  <si>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</si>
  <si>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</si>
  <si>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</si>
  <si>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</si>
  <si>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</si>
  <si>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</si>
  <si>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</si>
  <si>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</si>
  <si>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</si>
  <si>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</si>
  <si>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</si>
  <si>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</si>
  <si>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</si>
  <si>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</si>
  <si>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</si>
  <si>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</si>
  <si>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</si>
  <si>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</si>
  <si>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</si>
  <si>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</si>
  <si>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</si>
  <si>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</si>
  <si>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</si>
  <si>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</si>
  <si>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</si>
  <si>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</si>
  <si>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</si>
  <si>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</si>
  <si>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</si>
  <si>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</si>
  <si>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</si>
  <si>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</si>
  <si>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</si>
  <si>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</si>
  <si>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</si>
  <si>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</si>
  <si>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</si>
  <si>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</si>
  <si>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</si>
  <si>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</si>
  <si>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</si>
  <si>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</si>
  <si>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</si>
  <si>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</si>
  <si>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</si>
  <si>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</si>
  <si>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</si>
  <si>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</si>
  <si>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</si>
  <si>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</si>
  <si>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</si>
  <si>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</si>
  <si>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</si>
  <si>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</si>
  <si>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</si>
  <si>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</si>
  <si>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</si>
  <si>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</si>
  <si>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</si>
  <si>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</si>
  <si>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</si>
  <si>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</si>
  <si>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</si>
  <si>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</si>
  <si>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</si>
  <si>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</si>
  <si>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</si>
  <si>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</si>
  <si>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</si>
  <si>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</si>
  <si>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</si>
  <si>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</si>
  <si>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</si>
  <si>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</si>
  <si>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</si>
  <si>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</si>
  <si>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</si>
  <si>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</si>
  <si>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</si>
  <si>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</si>
  <si>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</si>
  <si>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</si>
  <si>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</si>
  <si>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</si>
  <si>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</si>
  <si>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</si>
  <si>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</si>
  <si>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</si>
  <si>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</si>
  <si>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</si>
  <si>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</si>
  <si>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</si>
  <si>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</si>
  <si>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</si>
  <si>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</si>
  <si>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</si>
  <si>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</si>
  <si>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</si>
  <si>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</si>
  <si>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</si>
  <si>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</si>
  <si>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</si>
  <si>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</si>
  <si>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</si>
  <si>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</si>
  <si>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</si>
  <si>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</si>
  <si>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</si>
  <si>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</si>
  <si>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</si>
  <si>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</si>
  <si>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</si>
  <si>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</si>
  <si>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</si>
  <si>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</si>
  <si>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</si>
  <si>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</si>
  <si>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</si>
  <si>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</si>
  <si>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</si>
  <si>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</si>
  <si>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</si>
  <si>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</si>
  <si>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</si>
  <si>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</si>
  <si>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</si>
  <si>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</si>
  <si>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</si>
  <si>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</si>
  <si>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</si>
  <si>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</si>
  <si>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</si>
  <si>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</si>
  <si>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</si>
  <si>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</si>
  <si>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</si>
  <si>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</si>
  <si>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</si>
  <si>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</si>
  <si>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</si>
  <si>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</si>
  <si>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</si>
  <si>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</si>
  <si>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</si>
  <si>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</si>
  <si>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</si>
  <si>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</si>
  <si>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</si>
  <si>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</si>
  <si>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</si>
  <si>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</si>
  <si>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</si>
  <si>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</si>
  <si>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</si>
  <si>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</si>
  <si>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</si>
  <si>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</si>
  <si>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</si>
  <si>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</si>
  <si>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</si>
  <si>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</si>
  <si>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</si>
  <si>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</si>
  <si>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</si>
  <si>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</si>
  <si>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</si>
  <si>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</si>
  <si>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</si>
  <si>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</si>
  <si>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</si>
  <si>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</si>
  <si>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</si>
  <si>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</si>
  <si>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</si>
  <si>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</si>
  <si>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</si>
  <si>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</si>
  <si>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</si>
  <si>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</si>
  <si>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</si>
  <si>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</si>
  <si>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</si>
  <si>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</si>
  <si>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</si>
  <si>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</si>
  <si>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</si>
  <si>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</si>
  <si>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</si>
  <si>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</si>
  <si>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</si>
  <si>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</si>
  <si>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</si>
  <si>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</si>
  <si>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</si>
  <si>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</si>
  <si>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</si>
  <si>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</si>
  <si>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</si>
  <si>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</si>
  <si>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</si>
  <si>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</si>
  <si>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</si>
  <si>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</si>
  <si>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</si>
  <si>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</si>
  <si>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</si>
  <si>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</si>
  <si>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</si>
  <si>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</si>
  <si>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</si>
  <si>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</si>
  <si>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</si>
  <si>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</si>
  <si>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</si>
  <si>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</si>
  <si>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</si>
  <si>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</si>
  <si>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</si>
  <si>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</si>
  <si>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</si>
  <si>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</si>
  <si>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</si>
  <si>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</si>
  <si>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</si>
  <si>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</si>
  <si>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</si>
  <si>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</si>
  <si>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</si>
  <si>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</si>
  <si>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</si>
  <si>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</si>
  <si>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</si>
  <si>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</si>
  <si>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</si>
  <si>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</si>
  <si>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</si>
  <si>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</si>
  <si>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</si>
  <si>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</si>
  <si>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</si>
  <si>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</si>
  <si>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</si>
  <si>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</si>
  <si>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</si>
  <si>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</si>
  <si>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</si>
  <si>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</si>
  <si>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</si>
  <si>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</si>
  <si>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</si>
  <si>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</si>
  <si>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</si>
  <si>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</si>
  <si>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</si>
  <si>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</si>
  <si>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</si>
  <si>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</si>
  <si>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</si>
  <si>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</si>
  <si>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</si>
  <si>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</si>
  <si>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</si>
  <si>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</si>
  <si>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</si>
  <si>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</si>
  <si>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</si>
  <si>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</si>
  <si>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</si>
  <si>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</si>
  <si>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</si>
  <si>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</si>
  <si>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</si>
  <si>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</si>
  <si>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</si>
  <si>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</si>
  <si>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</si>
  <si>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</si>
  <si>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</si>
  <si>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</si>
  <si>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</si>
  <si>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</si>
  <si>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</si>
  <si>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</si>
  <si>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</si>
  <si>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</si>
  <si>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</si>
  <si>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</si>
  <si>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</si>
  <si>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</si>
  <si>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</si>
  <si>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</si>
  <si>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</si>
  <si>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</si>
  <si>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</si>
  <si>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</si>
  <si>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</si>
  <si>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</si>
  <si>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</si>
  <si>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</si>
  <si>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</si>
  <si>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</si>
  <si>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</si>
  <si>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</si>
  <si>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</si>
  <si>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</si>
  <si>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</si>
  <si>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</si>
  <si>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</si>
  <si>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</si>
  <si>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</si>
  <si>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</si>
  <si>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</si>
  <si>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</si>
  <si>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</si>
  <si>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</si>
  <si>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</si>
  <si>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</si>
  <si>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</si>
  <si>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</si>
  <si>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</si>
  <si>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</si>
  <si>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</si>
  <si>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</si>
  <si>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</si>
  <si>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</si>
  <si>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</si>
  <si>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</si>
  <si>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</si>
  <si>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</si>
  <si>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</si>
  <si>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</si>
  <si>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</si>
  <si>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</si>
  <si>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</si>
  <si>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</si>
  <si>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</si>
  <si>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</si>
  <si>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</si>
  <si>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</si>
  <si>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</si>
  <si>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</si>
  <si>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</si>
  <si>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</si>
  <si>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</si>
  <si>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</si>
  <si>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</si>
  <si>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</si>
  <si>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</si>
  <si>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</si>
  <si>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</si>
  <si>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</si>
  <si>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</si>
  <si>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</si>
  <si>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</si>
  <si>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</si>
  <si>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</si>
  <si>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</si>
  <si>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</si>
  <si>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</si>
  <si>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</si>
  <si>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</si>
  <si>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</si>
  <si>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</si>
  <si>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</si>
  <si>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</si>
  <si>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</si>
  <si>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</si>
  <si>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</si>
  <si>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</si>
  <si>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</si>
  <si>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</si>
  <si>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</si>
  <si>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</si>
  <si>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</si>
  <si>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</si>
  <si>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</si>
  <si>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</si>
  <si>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</si>
  <si>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</si>
  <si>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</si>
  <si>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</si>
  <si>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</si>
  <si>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</si>
  <si>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</si>
  <si>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</si>
  <si>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</si>
  <si>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</si>
  <si>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</si>
  <si>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</si>
  <si>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</si>
  <si>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</si>
  <si>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</si>
  <si>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</si>
  <si>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</si>
  <si>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</si>
  <si>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</si>
  <si>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</si>
  <si>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</si>
  <si>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</si>
  <si>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</si>
  <si>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</si>
  <si>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</si>
  <si>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</si>
  <si>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</si>
  <si>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</si>
  <si>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</si>
  <si>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</si>
  <si>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</si>
  <si>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</si>
  <si>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</si>
  <si>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</si>
  <si>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</si>
  <si>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</si>
  <si>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</si>
  <si>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</si>
  <si>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</si>
  <si>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</si>
  <si>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</si>
  <si>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</si>
  <si>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</si>
  <si>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</si>
  <si>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</si>
  <si>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</si>
  <si>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</si>
  <si>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</si>
  <si>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</si>
  <si>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</si>
  <si>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</si>
  <si>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</si>
  <si>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</si>
  <si>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</si>
  <si>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</si>
  <si>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</si>
  <si>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</si>
  <si>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</si>
  <si>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</si>
  <si>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</si>
  <si>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</si>
  <si>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</si>
  <si>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</si>
  <si>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</si>
  <si>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</si>
  <si>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</si>
  <si>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</si>
  <si>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</si>
  <si>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</si>
  <si>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</si>
  <si>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</si>
  <si>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</si>
  <si>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</si>
  <si>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</si>
  <si>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</si>
  <si>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</si>
  <si>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</si>
  <si>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</si>
  <si>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</si>
  <si>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</si>
  <si>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</si>
  <si>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</si>
  <si>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</si>
  <si>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</si>
  <si>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</si>
  <si>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</si>
  <si>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</si>
  <si>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</si>
  <si>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</si>
  <si>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</si>
  <si>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</si>
  <si>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</si>
  <si>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</si>
  <si>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</si>
  <si>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</si>
  <si>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</si>
  <si>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</si>
  <si>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</si>
  <si>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</si>
  <si>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</si>
  <si>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</si>
  <si>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</si>
  <si>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</si>
  <si>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</si>
  <si>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</si>
  <si>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</si>
  <si>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</si>
  <si>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</si>
  <si>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</si>
  <si>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</si>
  <si>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</si>
  <si>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</si>
  <si>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</si>
  <si>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</si>
  <si>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</si>
  <si>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</si>
  <si>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</si>
  <si>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</si>
  <si>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</si>
  <si>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</si>
  <si>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</si>
  <si>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</si>
  <si>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</si>
  <si>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</si>
  <si>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</si>
  <si>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</si>
  <si>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</si>
  <si>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</si>
  <si>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</si>
  <si>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</si>
  <si>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</si>
  <si>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</si>
  <si>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</si>
  <si>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</si>
  <si>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</si>
  <si>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</si>
  <si>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</si>
  <si>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</si>
  <si>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</si>
  <si>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</si>
  <si>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</si>
  <si>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</si>
  <si>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</si>
  <si>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</si>
  <si>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</si>
  <si>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</si>
  <si>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</si>
  <si>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</si>
  <si>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</si>
  <si>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</si>
  <si>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</si>
  <si>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</si>
  <si>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</si>
  <si>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</si>
  <si>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</si>
  <si>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</si>
  <si>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</si>
  <si>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</si>
  <si>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</si>
  <si>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</si>
  <si>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</si>
  <si>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</si>
  <si>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</si>
  <si>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</si>
  <si>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</si>
  <si>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</si>
  <si>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</si>
  <si>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</si>
  <si>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</si>
  <si>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</si>
  <si>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</si>
  <si>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</si>
  <si>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</si>
  <si>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</si>
  <si>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</si>
  <si>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</si>
  <si>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</si>
  <si>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</si>
  <si>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</si>
  <si>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</si>
  <si>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</si>
  <si>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</si>
  <si>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</si>
  <si>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</si>
  <si>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</si>
  <si>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</si>
  <si>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</si>
  <si>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</si>
  <si>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</si>
  <si>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</si>
  <si>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</si>
  <si>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</si>
  <si>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</si>
  <si>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</si>
  <si>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</si>
  <si>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</si>
  <si>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</si>
  <si>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</si>
  <si>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</si>
  <si>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</si>
  <si>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</si>
  <si>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</si>
  <si>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</si>
  <si>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</si>
  <si>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</si>
  <si>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</si>
  <si>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</si>
  <si>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</si>
  <si>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</si>
  <si>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</si>
  <si>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</si>
  <si>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</si>
  <si>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</si>
  <si>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</si>
  <si>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</si>
  <si>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</si>
  <si>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</si>
  <si>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</si>
  <si>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</si>
  <si>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</si>
  <si>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</si>
  <si>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</si>
  <si>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</si>
  <si>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</si>
  <si>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</si>
  <si>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</si>
  <si>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</si>
  <si>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</si>
  <si>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</si>
  <si>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</si>
  <si>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</si>
  <si>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</si>
  <si>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</si>
  <si>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</si>
  <si>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</si>
  <si>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</si>
  <si>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</si>
  <si>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</si>
  <si>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</si>
  <si>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</si>
  <si>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</si>
  <si>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</si>
  <si>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</si>
  <si>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</si>
  <si>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</si>
  <si>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</si>
  <si>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</si>
  <si>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</si>
  <si>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</si>
  <si>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</si>
  <si>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</si>
  <si>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</si>
  <si>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</si>
  <si>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</si>
  <si>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</si>
  <si>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</si>
  <si>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</si>
  <si>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</si>
  <si>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</si>
  <si>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</si>
  <si>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</si>
  <si>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</si>
  <si>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</si>
  <si>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</si>
  <si>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</si>
  <si>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</si>
  <si>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</si>
  <si>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</si>
  <si>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</si>
  <si>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</si>
  <si>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</si>
  <si>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</si>
  <si>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</si>
  <si>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</si>
  <si>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</si>
  <si>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</si>
  <si>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</si>
  <si>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</si>
  <si>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</si>
  <si>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</si>
  <si>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</si>
  <si>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</si>
  <si>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</si>
  <si>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</si>
  <si>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</si>
  <si>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</si>
  <si>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</si>
  <si>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</si>
  <si>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</si>
  <si>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</si>
  <si>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</si>
  <si>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</si>
  <si>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</si>
  <si>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</si>
  <si>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</si>
  <si>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</si>
  <si>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</si>
  <si>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</si>
  <si>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</si>
  <si>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</si>
  <si>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</si>
  <si>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</si>
  <si>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</si>
  <si>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</si>
  <si>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</si>
  <si>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</si>
  <si>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</si>
  <si>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</si>
  <si>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</si>
  <si>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</si>
  <si>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</si>
  <si>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</si>
  <si>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</si>
  <si>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</si>
  <si>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</si>
  <si>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</si>
  <si>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</si>
  <si>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</si>
  <si>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</si>
  <si>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</si>
  <si>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</si>
  <si>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</si>
  <si>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</si>
  <si>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</si>
  <si>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</si>
  <si>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</si>
  <si>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</si>
  <si>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</si>
  <si>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</si>
  <si>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</si>
  <si>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</si>
  <si>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</si>
  <si>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</si>
  <si>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</si>
  <si>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</si>
  <si>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</si>
  <si>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</si>
  <si>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</si>
  <si>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</si>
  <si>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</si>
  <si>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</si>
  <si>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</si>
  <si>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</si>
  <si>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</si>
  <si>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</si>
  <si>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</si>
  <si>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</si>
  <si>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</si>
  <si>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</si>
  <si>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</si>
  <si>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</si>
  <si>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</si>
  <si>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</si>
  <si>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</si>
  <si>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</si>
  <si>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</si>
  <si>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</si>
  <si>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</si>
  <si>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</si>
  <si>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</si>
  <si>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</si>
  <si>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</si>
  <si>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</si>
  <si>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</si>
  <si>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</si>
  <si>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</si>
  <si>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</si>
  <si>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</si>
  <si>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</si>
  <si>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</si>
  <si>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</si>
  <si>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</si>
  <si>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</si>
  <si>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</si>
  <si>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</si>
  <si>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</si>
  <si>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</si>
  <si>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</si>
  <si>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</si>
  <si>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</si>
  <si>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</si>
  <si>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</si>
  <si>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</si>
  <si>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</si>
  <si>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</si>
  <si>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</si>
  <si>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</si>
  <si>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</si>
  <si>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</si>
  <si>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</si>
  <si>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</si>
  <si>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</si>
  <si>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</si>
  <si>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</si>
  <si>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</si>
  <si>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</si>
  <si>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</si>
  <si>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</si>
  <si>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</si>
  <si>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</si>
  <si>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</si>
  <si>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</si>
  <si>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</si>
  <si>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</si>
  <si>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</si>
  <si>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</si>
  <si>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</si>
  <si>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</si>
  <si>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</si>
  <si>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</si>
  <si>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</si>
  <si>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</si>
  <si>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</si>
  <si>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</si>
  <si>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</si>
  <si>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</si>
  <si>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</si>
  <si>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</si>
  <si>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</si>
  <si>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</si>
  <si>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</si>
  <si>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</si>
  <si>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</si>
  <si>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</si>
  <si>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</si>
  <si>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</si>
  <si>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</si>
  <si>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</si>
  <si>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</si>
  <si>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</si>
  <si>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</si>
  <si>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</si>
  <si>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</si>
  <si>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</si>
  <si>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</si>
  <si>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</si>
  <si>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</si>
  <si>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</si>
  <si>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</si>
  <si>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</si>
  <si>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</si>
  <si>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</si>
  <si>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</si>
  <si>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</si>
  <si>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</si>
  <si>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</si>
  <si>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</si>
  <si>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</si>
  <si>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</si>
  <si>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</si>
  <si>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</si>
  <si>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</si>
  <si>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</si>
  <si>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</si>
  <si>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</si>
  <si>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</si>
  <si>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</si>
  <si>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</si>
  <si>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</si>
  <si>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</si>
  <si>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</si>
  <si>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</si>
  <si>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</si>
  <si>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</si>
  <si>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</si>
  <si>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</si>
  <si>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</si>
  <si>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</si>
  <si>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</si>
  <si>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</si>
  <si>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</si>
  <si>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</si>
  <si>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</si>
  <si>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</si>
  <si>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</si>
  <si>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</si>
  <si>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</si>
  <si>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</si>
  <si>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</si>
  <si>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</si>
  <si>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</si>
  <si>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</si>
  <si>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</si>
  <si>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</si>
  <si>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</si>
  <si>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</si>
  <si>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</si>
  <si>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</si>
  <si>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</si>
  <si>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</si>
  <si>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</si>
  <si>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</si>
  <si>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</si>
  <si>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</si>
  <si>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</si>
  <si>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</si>
  <si>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</si>
  <si>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</si>
  <si>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</si>
  <si>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</si>
  <si>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</si>
  <si>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</si>
  <si>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</si>
  <si>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</si>
  <si>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</si>
  <si>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</si>
  <si>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</si>
  <si>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</si>
  <si>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</si>
  <si>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</si>
  <si>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</si>
  <si>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</si>
  <si>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</si>
  <si>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</si>
  <si>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</si>
  <si>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</si>
  <si>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</si>
  <si>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</si>
  <si>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</si>
  <si>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</si>
  <si>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</si>
  <si>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</si>
  <si>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</si>
  <si>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</si>
  <si>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</si>
  <si>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</si>
  <si>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</si>
  <si>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</si>
  <si>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</si>
  <si>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</si>
  <si>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</si>
  <si>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>jOHN</t>
  </si>
  <si>
    <t xml:space="preserve"> Socaria mecanizada</t>
  </si>
  <si>
    <t>Manutenção programada</t>
  </si>
  <si>
    <t>Francenildo</t>
  </si>
  <si>
    <t>TIN-ZJA</t>
  </si>
  <si>
    <t>TINZJA</t>
  </si>
  <si>
    <t xml:space="preserve">Deslocamento para ZJA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</si>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</sst>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W1" activePane="topRight" state="frozen"/>
      <selection pane="topRight" activeCell="Y246" sqref="Y246:Y25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8.8194444444444464E-2</v>
      </c>
      <c r="AZ225" s="13"/>
      <c r="BA225" s="71">
        <v>0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Produção e Intervalo</v>
      </c>
      <c r="BR225" s="18">
        <f t="shared" si="23"/>
        <v>0.52916666666666679</v>
      </c>
      <c r="BS225" s="18">
        <f t="shared" si="24"/>
        <v>0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/>
      <c r="BN230" s="14"/>
      <c r="BO230" s="165"/>
      <c r="BP230" s="16"/>
      <c r="BQ230" s="12" t="e">
        <f t="shared" si="22"/>
        <v>#VALUE!</v>
      </c>
      <c r="BR230" s="18" t="e">
        <f t="shared" si="23"/>
        <v>#VALUE!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ERRO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/>
      <c r="BN233" s="14"/>
      <c r="BO233" s="165"/>
      <c r="BP233" s="16"/>
      <c r="BQ233" s="12" t="e">
        <f t="shared" si="37"/>
        <v>#VALUE!</v>
      </c>
      <c r="BR233" s="18" t="e">
        <f t="shared" si="38"/>
        <v>#VALUE!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ERRO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/>
      <c r="BN236" s="14"/>
      <c r="BO236" s="165"/>
      <c r="BP236" s="16"/>
      <c r="BQ236" s="12" t="e">
        <f t="shared" si="37"/>
        <v>#VALUE!</v>
      </c>
      <c r="BR236" s="18" t="e">
        <f t="shared" si="38"/>
        <v>#VALUE!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Produção e Intervalo</v>
      </c>
      <c r="BR241" s="18">
        <f t="shared" si="38"/>
        <v>0</v>
      </c>
      <c r="BS241" s="18">
        <f t="shared" si="39"/>
        <v>0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 hidden="1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1811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 e Intervalo</v>
      </c>
      <c r="BR245" s="18">
        <f t="shared" ref="BR245" si="42">IF(OR(B245="",F245=""),"*",AY245/P245)</f>
        <v>0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1812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1813</v>
      </c>
      <c r="BK246" s="16" t="s">
        <v>1813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1813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1814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1815</v>
      </c>
      <c r="N249" s="204" t="s">
        <v>1816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1817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K1" workbookViewId="0">
      <selection activeCell="A2" sqref="A2:U25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1818</v>
      </c>
      <c r="W1" s="366"/>
      <c r="X1" s="366"/>
      <c r="Y1" s="104"/>
    </row>
    <row r="2" spans="1:25" s="100" customFormat="1" ht="11.25" customHeight="1">
      <c r="A2" s="105" t="s">
        <v>1819</v>
      </c>
      <c r="B2" s="105" t="s">
        <v>1820</v>
      </c>
      <c r="C2" s="105" t="s">
        <v>603</v>
      </c>
      <c r="D2" s="106" t="s">
        <v>1164</v>
      </c>
      <c r="E2" s="106" t="s">
        <v>1165</v>
      </c>
      <c r="F2" s="106" t="s">
        <v>1821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1822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134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850</v>
      </c>
      <c r="W244" s="112">
        <f ca="1">_xlfn.XLOOKUP(G244&amp;$W$2,BS_CONTROLE[CHAVE],BS_CONTROLE[Quantidade_11],"-")</f>
        <v>217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1823</v>
      </c>
      <c r="D5" s="368"/>
      <c r="E5" s="368"/>
      <c r="F5" s="368"/>
      <c r="G5" s="368"/>
      <c r="H5" s="368"/>
      <c r="I5" s="368"/>
      <c r="J5" s="369"/>
      <c r="K5" s="370" t="s">
        <v>1824</v>
      </c>
      <c r="L5" s="371"/>
      <c r="M5" s="371"/>
      <c r="N5" s="371"/>
      <c r="O5" s="372" t="s">
        <v>1825</v>
      </c>
      <c r="P5" s="373"/>
      <c r="Q5" s="374"/>
    </row>
    <row r="6" spans="1:17" s="93" customFormat="1" ht="15.75" customHeight="1">
      <c r="A6" s="87" t="s">
        <v>1821</v>
      </c>
      <c r="B6" s="94" t="s">
        <v>1820</v>
      </c>
      <c r="C6" s="95" t="s">
        <v>1164</v>
      </c>
      <c r="D6" s="96" t="s">
        <v>1165</v>
      </c>
      <c r="E6" s="95" t="s">
        <v>1826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1827</v>
      </c>
      <c r="M6" s="139" t="s">
        <v>626</v>
      </c>
      <c r="N6" s="140" t="s">
        <v>1159</v>
      </c>
      <c r="O6" s="246" t="s">
        <v>1202</v>
      </c>
      <c r="P6" s="157"/>
      <c r="Q6" s="193" t="s">
        <v>1828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0</v>
      </c>
      <c r="P244" s="90"/>
      <c r="Q244" s="145" t="str">
        <f>IF($A$2=1,IF(FN_MC!BJ248="","*",FN_MC!BJ248),IF(FN_MC!BK248="","*",FN_MC!BK248))</f>
        <v>*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0</v>
      </c>
      <c r="P246" s="90"/>
      <c r="Q246" s="145" t="str">
        <f>IF($A$2=1,IF(FN_MC!BJ255="","*",FN_MC!BJ255),IF(FN_MC!BK255="","*",FN_MC!BK255))</f>
        <v>*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1829</v>
      </c>
      <c r="C2" s="95" t="s">
        <v>1149</v>
      </c>
      <c r="D2" s="95" t="s">
        <v>1151</v>
      </c>
      <c r="E2" s="95" t="s">
        <v>1830</v>
      </c>
      <c r="F2" s="95" t="s">
        <v>1831</v>
      </c>
      <c r="G2" s="95" t="s">
        <v>1832</v>
      </c>
      <c r="H2" s="95" t="s">
        <v>1833</v>
      </c>
      <c r="I2" s="95" t="s">
        <v>1834</v>
      </c>
      <c r="J2" s="95" t="s">
        <v>1835</v>
      </c>
      <c r="K2" s="131" t="s">
        <v>1836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2025-11-18T18:59:54Z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