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400" documentId="8_{B6337239-1A00-434D-AAD0-422EA1FEB5AE}" xr6:coauthVersionLast="47" xr6:coauthVersionMax="47" xr10:uidLastSave="{8495E6B3-431C-439C-85F5-33CF1CD612BF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<sst xmlns="http://schemas.openxmlformats.org/spreadsheetml/2006/main" count="5827" uniqueCount="1468">
  <si>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</si>
  <si>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</si>
  <si>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</si>
  <si>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</si>
  <si>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</si>
  <si>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</si>
  <si>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</si>
  <si>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</si>
  <si>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</si>
  <si>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</si>
  <si>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</si>
  <si>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</si>
  <si>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</si>
  <si>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</si>
  <si>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</si>
  <si>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</si>
  <si>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</si>
  <si>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</si>
  <si>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</si>
  <si>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</si>
  <si>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</si>
  <si>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</si>
  <si>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</si>
  <si>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</si>
  <si>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</si>
  <si>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</si>
  <si>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</si>
  <si>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</si>
  <si>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</si>
  <si>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</si>
  <si>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</si>
  <si>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</si>
  <si>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</si>
  <si>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</si>
  <si>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</si>
  <si>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</si>
  <si>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</si>
  <si>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</si>
  <si>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</si>
  <si>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</si>
  <si>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</si>
  <si>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</si>
  <si>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</si>
  <si>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</si>
  <si>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</si>
  <si>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</si>
  <si>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</si>
  <si>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</si>
  <si>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</si>
  <si>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</si>
  <si>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</si>
  <si>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</si>
  <si>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</si>
  <si>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</si>
  <si>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</si>
  <si>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</si>
  <si>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</si>
  <si>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</si>
  <si>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</si>
  <si>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</si>
  <si>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</si>
  <si>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</si>
  <si>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</si>
  <si>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</si>
  <si>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</si>
  <si>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</si>
  <si>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</si>
  <si>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</si>
  <si>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</si>
  <si>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</si>
  <si>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</si>
  <si>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</si>
  <si>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</si>
  <si>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</si>
  <si>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</si>
  <si>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</si>
  <si>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</si>
  <si>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</si>
  <si>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</si>
  <si>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</si>
  <si>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</si>
  <si>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</si>
  <si>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</si>
  <si>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</si>
  <si>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</si>
  <si>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</si>
  <si>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</si>
  <si>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</si>
  <si>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</si>
  <si>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</si>
  <si>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</si>
  <si>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</si>
  <si>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</si>
  <si>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</si>
  <si>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</si>
  <si>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</si>
  <si>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</si>
  <si>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</si>
  <si>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</si>
  <si>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</si>
  <si>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</si>
  <si>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</si>
  <si>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</si>
  <si>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</si>
  <si>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</si>
  <si>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</si>
  <si>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</si>
  <si>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</si>
  <si>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</si>
  <si>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</si>
  <si>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</si>
  <si>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</si>
  <si>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</si>
  <si>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</si>
  <si>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</si>
  <si>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</si>
  <si>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</si>
  <si>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</si>
  <si>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</si>
  <si>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</si>
  <si>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</si>
  <si>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</si>
  <si>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</si>
  <si>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</si>
  <si>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</si>
  <si>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</si>
  <si>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</si>
  <si>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</si>
  <si>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</si>
  <si>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</si>
  <si>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</si>
  <si>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</si>
  <si>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</si>
  <si>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</si>
  <si>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</si>
  <si>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</si>
  <si>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</si>
  <si>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</si>
  <si>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</si>
  <si>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</si>
  <si>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</si>
  <si>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</si>
  <si>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</si>
  <si>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</si>
  <si>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</si>
  <si>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</si>
  <si>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</si>
  <si>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</si>
  <si>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</si>
  <si>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</si>
  <si>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</si>
  <si>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</si>
  <si>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</si>
  <si>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</si>
  <si>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</si>
  <si>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</si>
  <si>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</si>
  <si>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</si>
  <si>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</si>
  <si>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</si>
  <si>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</si>
  <si>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</si>
  <si>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</si>
  <si>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</si>
  <si>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</si>
  <si>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</si>
  <si>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</si>
  <si>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</si>
  <si>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</si>
  <si>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</si>
  <si>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</si>
  <si>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</si>
  <si>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</si>
  <si>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</si>
  <si>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</si>
  <si>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</si>
  <si>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</si>
  <si>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</si>
  <si>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</si>
  <si>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</si>
  <si>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</si>
  <si>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</si>
  <si>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</si>
  <si>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</si>
  <si>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</si>
  <si>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</si>
  <si>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</si>
  <si>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</si>
  <si>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</si>
  <si>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</si>
  <si>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</si>
  <si>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</si>
  <si>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</si>
  <si>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</si>
  <si>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</si>
  <si>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</si>
  <si>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</si>
  <si>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</si>
  <si>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</si>
  <si>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</si>
  <si>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</si>
  <si>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</si>
  <si>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</si>
  <si>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</si>
  <si>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</si>
  <si>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</si>
  <si>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</si>
  <si>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</si>
  <si>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</si>
  <si>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</si>
  <si>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</si>
  <si>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</si>
  <si>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</si>
  <si>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</si>
  <si>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</si>
  <si>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</si>
  <si>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</si>
  <si>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</si>
  <si>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</si>
  <si>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</si>
  <si>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</si>
  <si>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</si>
  <si>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</si>
  <si>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</si>
  <si>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</si>
  <si>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</si>
  <si>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</si>
  <si>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</si>
  <si>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</si>
  <si>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</si>
  <si>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</si>
  <si>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</si>
  <si>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</si>
  <si>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</si>
  <si>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</si>
  <si>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</si>
  <si>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</si>
  <si>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</si>
  <si>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</si>
  <si>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</si>
  <si>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</si>
  <si>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</si>
  <si>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</si>
  <si>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</si>
  <si>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</si>
  <si>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</si>
  <si>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</si>
  <si>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</si>
  <si>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</si>
  <si>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</si>
  <si>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</si>
  <si>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</si>
  <si>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</si>
  <si>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</si>
  <si>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</si>
  <si>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</si>
  <si>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</si>
  <si>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</si>
  <si>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</si>
  <si>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</si>
  <si>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</si>
  <si>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</si>
  <si>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</si>
  <si>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</si>
  <si>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</si>
  <si>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</si>
  <si>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</si>
  <si>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</si>
  <si>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</si>
  <si>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</si>
  <si>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</si>
  <si>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</si>
  <si>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</si>
  <si>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</si>
  <si>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</si>
  <si>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</si>
  <si>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</si>
  <si>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</si>
  <si>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</si>
  <si>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</si>
  <si>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</si>
  <si>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</si>
  <si>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</si>
  <si>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</si>
  <si>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</si>
  <si>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</si>
  <si>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</si>
  <si>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</si>
  <si>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</si>
  <si>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</si>
  <si>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</si>
  <si>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</si>
  <si>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</si>
  <si>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</si>
  <si>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</si>
  <si>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</si>
  <si>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</si>
  <si>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</si>
  <si>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</si>
  <si>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</si>
  <si>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</si>
  <si>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</si>
  <si>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</si>
  <si>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</si>
  <si>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</si>
  <si>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</si>
  <si>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</si>
  <si>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</si>
  <si>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</si>
  <si>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</si>
  <si>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</si>
  <si>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</si>
  <si>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</si>
  <si>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</si>
  <si>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</si>
  <si>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</si>
  <si>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</si>
  <si>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</si>
  <si>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</si>
  <si>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</si>
  <si>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</si>
  <si>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</si>
  <si>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</si>
  <si>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</si>
  <si>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</si>
  <si>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</si>
  <si>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</si>
  <si>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</si>
  <si>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</si>
  <si>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</si>
  <si>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</si>
  <si>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</si>
  <si>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</si>
  <si>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</si>
  <si>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</si>
  <si>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</si>
  <si>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</si>
  <si>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</si>
  <si>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</si>
  <si>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</si>
  <si>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</si>
  <si>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</si>
  <si>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</si>
  <si>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</si>
  <si>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</si>
  <si>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</si>
  <si>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</si>
  <si>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</si>
  <si>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</si>
  <si>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</si>
  <si>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</si>
  <si>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</si>
  <si>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</si>
  <si>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</si>
  <si>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</si>
  <si>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</si>
  <si>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</si>
  <si>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</si>
  <si>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</si>
  <si>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</si>
  <si>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</si>
  <si>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</si>
  <si>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</si>
  <si>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</si>
  <si>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</si>
  <si>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</si>
  <si>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</si>
  <si>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</si>
  <si>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</si>
  <si>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</si>
  <si>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</si>
  <si>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</si>
  <si>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</si>
  <si>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</si>
  <si>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</si>
  <si>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</si>
  <si>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</si>
  <si>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</si>
  <si>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</si>
  <si>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</si>
  <si>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</si>
  <si>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</si>
  <si>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</si>
  <si>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</si>
  <si>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</si>
  <si>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</si>
  <si>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</si>
  <si>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</si>
  <si>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</si>
  <si>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</si>
  <si>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</si>
  <si>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</si>
  <si>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</si>
  <si>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</si>
  <si>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</si>
  <si>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</si>
  <si>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</si>
  <si>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</si>
  <si>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</si>
  <si>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</si>
  <si>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</si>
  <si>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</si>
  <si>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</si>
  <si>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</si>
  <si>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</si>
  <si>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</si>
  <si>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</si>
  <si>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</si>
  <si>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</si>
  <si>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</si>
  <si>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</si>
  <si>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</si>
  <si>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</si>
  <si>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</si>
  <si>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</si>
  <si>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</si>
  <si>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</si>
  <si>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</si>
  <si>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</si>
  <si>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</si>
  <si>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</si>
  <si>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</si>
  <si>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</si>
  <si>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</si>
  <si>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</si>
  <si>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</si>
  <si>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</si>
  <si>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</si>
  <si>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</si>
  <si>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</si>
  <si>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</si>
  <si>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</si>
  <si>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</si>
  <si>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</si>
  <si>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</si>
  <si>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</si>
  <si>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</si>
  <si>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</si>
  <si>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</si>
  <si>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</si>
  <si>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</si>
  <si>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</si>
  <si>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</si>
  <si>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</si>
  <si>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</si>
  <si>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</si>
  <si>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</si>
  <si>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</si>
  <si>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</si>
  <si>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</si>
  <si>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</si>
  <si>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</si>
  <si>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</si>
  <si>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</si>
  <si>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</si>
  <si>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</si>
  <si>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</si>
  <si>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</si>
  <si>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</si>
  <si>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</si>
  <si>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</si>
  <si>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</si>
  <si>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</si>
  <si>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</si>
  <si>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</si>
  <si>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</si>
  <si>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</si>
  <si>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</si>
  <si>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</si>
  <si>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</si>
  <si>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</si>
  <si>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</si>
  <si>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</si>
  <si>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</si>
  <si>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</si>
  <si>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</si>
  <si>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</si>
  <si>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</si>
  <si>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</si>
  <si>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</si>
  <si>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</si>
  <si>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</si>
  <si>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</si>
  <si>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</si>
  <si>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</si>
  <si>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</si>
  <si>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</si>
  <si>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</si>
  <si>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</si>
  <si>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</si>
  <si>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</si>
  <si>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</si>
  <si>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</si>
  <si>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</si>
  <si>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</si>
  <si>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</si>
  <si>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</si>
  <si>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</si>
  <si>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</si>
  <si>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</si>
  <si>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</si>
  <si>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</si>
  <si>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</si>
  <si>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</si>
  <si>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</si>
  <si>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</si>
  <si>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</si>
  <si>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</si>
  <si>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</si>
  <si>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</si>
  <si>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</si>
  <si>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</si>
  <si>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</si>
  <si>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</si>
  <si>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</si>
  <si>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</si>
  <si>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</si>
  <si>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</si>
  <si>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</si>
  <si>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</si>
  <si>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</si>
  <si>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</si>
  <si>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</si>
  <si>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</si>
  <si>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</si>
  <si>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</si>
  <si>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</si>
  <si>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</si>
  <si>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</si>
  <si>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</si>
  <si>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</si>
  <si>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</si>
  <si>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</si>
  <si>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</si>
  <si>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</si>
  <si>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</si>
  <si>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</si>
  <si>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</si>
  <si>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</si>
  <si>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</si>
  <si>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</si>
  <si>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</si>
  <si>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</si>
  <si>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</si>
  <si>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</si>
  <si>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</si>
  <si>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</si>
  <si>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</si>
  <si>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</si>
  <si>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</si>
  <si>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</si>
  <si>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</si>
  <si>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</si>
  <si>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</si>
  <si>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</si>
  <si>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</si>
  <si>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</si>
  <si>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</si>
  <si>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</si>
  <si>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</si>
  <si>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</si>
  <si>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</si>
  <si>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</si>
  <si>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</si>
  <si>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</si>
  <si>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</si>
  <si>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</si>
  <si>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</si>
  <si>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</si>
  <si>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</si>
  <si>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</si>
  <si>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</si>
  <si>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</si>
  <si>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</si>
  <si>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</si>
  <si>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</si>
  <si>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</si>
  <si>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</si>
  <si>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</si>
  <si>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</si>
  <si>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</si>
  <si>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</si>
  <si>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</si>
  <si>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</si>
  <si>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</si>
  <si>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</si>
  <si>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</si>
  <si>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</si>
  <si>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</si>
  <si>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</si>
  <si>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</si>
  <si>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</si>
  <si>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</si>
  <si>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</si>
  <si>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</si>
  <si>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</si>
  <si>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</si>
  <si>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</si>
  <si>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</si>
  <si>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</si>
  <si>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</si>
  <si>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</si>
  <si>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</si>
  <si>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</si>
  <si>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</si>
  <si>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</si>
  <si>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</si>
  <si>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</si>
  <si>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</si>
  <si>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</si>
  <si>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</si>
  <si>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</si>
  <si>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</si>
  <si>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</si>
  <si>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</si>
  <si>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</si>
  <si>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</si>
  <si>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</si>
  <si>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</si>
  <si>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</si>
  <si>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</si>
  <si>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</si>
  <si>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</si>
  <si>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</si>
  <si>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</si>
  <si>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</si>
  <si>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</si>
  <si>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</si>
  <si>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</si>
  <si>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</si>
  <si>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</si>
  <si>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</si>
  <si>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</si>
  <si>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</si>
  <si>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</si>
  <si>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</si>
  <si>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</si>
  <si>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</si>
  <si>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</si>
  <si>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</si>
  <si>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</si>
  <si>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</si>
  <si>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</si>
  <si>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</si>
  <si>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</si>
  <si>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</si>
  <si>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</si>
  <si>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</si>
  <si>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</si>
  <si>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</si>
  <si>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</si>
  <si>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</si>
  <si>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</si>
  <si>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</si>
  <si>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</si>
  <si>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</si>
  <si>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</si>
  <si>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</si>
  <si>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</si>
  <si>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</si>
  <si>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</si>
  <si>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</si>
  <si>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</si>
  <si>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</si>
  <si>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</si>
  <si>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</si>
  <si>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</si>
  <si>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</si>
  <si>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</si>
  <si>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</si>
  <si>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</si>
  <si>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</si>
  <si>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</si>
  <si>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</si>
  <si>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</si>
  <si>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</si>
  <si>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</si>
  <si>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</si>
  <si>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</si>
  <si>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</si>
  <si>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</si>
  <si>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</si>
  <si>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</si>
  <si>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</si>
  <si>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</si>
  <si>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</si>
  <si>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</si>
  <si>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</si>
  <si>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</si>
  <si>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</si>
  <si>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</si>
  <si>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</si>
  <si>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</si>
  <si>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</si>
  <si>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</si>
  <si>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</si>
  <si>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</si>
  <si>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</si>
  <si>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</si>
  <si>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</si>
  <si>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</si>
  <si>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</si>
  <si>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</si>
  <si>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</si>
  <si>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</si>
  <si>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</si>
  <si>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</si>
  <si>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</si>
  <si>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</si>
  <si>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</si>
  <si>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</si>
  <si>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</si>
  <si>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</si>
  <si>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</si>
  <si>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</si>
  <si>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</si>
  <si>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</si>
  <si>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</si>
  <si>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</si>
  <si>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</si>
  <si>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</si>
  <si>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</si>
  <si>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</si>
  <si>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</si>
  <si>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</si>
  <si>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</si>
  <si>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</si>
  <si>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</si>
  <si>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</si>
  <si>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</si>
  <si>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</si>
  <si>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</si>
  <si>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</si>
  <si>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</si>
  <si>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</si>
  <si>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</si>
  <si>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</si>
  <si>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</si>
  <si>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</si>
  <si>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</si>
  <si>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</si>
  <si>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</si>
  <si>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</si>
  <si>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</si>
  <si>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</si>
  <si>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</si>
  <si>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</si>
  <si>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</si>
  <si>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</si>
  <si>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</si>
  <si>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</si>
  <si>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</si>
  <si>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</si>
  <si>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</si>
  <si>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</si>
  <si>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</si>
  <si>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</si>
  <si>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</si>
  <si>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</si>
  <si>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</si>
  <si>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</si>
  <si>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</si>
  <si>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</si>
  <si>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</si>
  <si>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</si>
  <si>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</si>
  <si>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</si>
  <si>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</si>
  <si>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</si>
  <si>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</si>
  <si>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</si>
  <si>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</si>
  <si>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</si>
  <si>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</si>
  <si>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</si>
  <si>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</si>
  <si>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</si>
  <si>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</si>
  <si>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</si>
  <si>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</si>
  <si>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</si>
  <si>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</si>
  <si>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</si>
  <si>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</si>
  <si>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</si>
  <si>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</si>
  <si>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</si>
  <si>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</si>
  <si>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</si>
  <si>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</si>
  <si>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</si>
  <si>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</si>
  <si>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</si>
  <si>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</si>
  <si>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</si>
  <si>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</si>
  <si>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</si>
  <si>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</si>
  <si>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</si>
  <si>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</si>
  <si>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</si>
  <si>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</si>
  <si>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</si>
  <si>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</si>
  <si>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</si>
  <si>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</si>
  <si>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</si>
  <si>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</si>
  <si>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</si>
  <si>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</si>
  <si>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</si>
  <si>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</si>
  <si>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</si>
  <si>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</si>
  <si>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</si>
  <si>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</si>
  <si>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</si>
  <si>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</si>
  <si>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</si>
  <si>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</si>
  <si>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</si>
  <si>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</si>
  <si>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</si>
  <si>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</si>
  <si>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</si>
  <si>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</si>
  <si>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</si>
  <si>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</si>
  <si>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</si>
  <si>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</si>
  <si>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</si>
  <si>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</si>
  <si>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</si>
  <si>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</si>
  <si>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</si>
  <si>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</si>
  <si>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</si>
  <si>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</si>
  <si>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</si>
  <si>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</si>
  <si>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</si>
  <si>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</si>
  <si>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</si>
  <si>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</si>
  <si>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</si>
  <si>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</si>
  <si>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</si>
  <si>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</si>
  <si>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</si>
  <si>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</si>
  <si>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</si>
  <si>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</si>
  <si>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</si>
  <si>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</si>
  <si>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</si>
  <si>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</si>
  <si>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</si>
  <si>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</si>
  <si>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</si>
  <si>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</si>
  <si>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</si>
  <si>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</si>
  <si>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</si>
  <si>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</si>
  <si>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</si>
  <si>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</si>
  <si>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</si>
  <si>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</si>
  <si>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</si>
  <si>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</si>
  <si>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</si>
  <si>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</si>
  <si>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</si>
  <si>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</si>
  <si>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</si>
  <si>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</si>
  <si>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</si>
  <si>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</si>
  <si>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</si>
  <si>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</si>
  <si>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</si>
  <si>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</si>
  <si>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</si>
  <si>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</si>
  <si>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</si>
  <si>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</si>
  <si>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</si>
  <si>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</si>
  <si>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</si>
  <si>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</si>
  <si>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</si>
  <si>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</si>
  <si>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</si>
  <si>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</si>
  <si>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</si>
  <si>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</si>
  <si>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</si>
  <si>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</si>
  <si>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</si>
  <si>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</si>
  <si>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</si>
  <si>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</si>
  <si>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</si>
  <si>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</si>
  <si>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</si>
  <si>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</si>
  <si>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</si>
  <si>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</si>
  <si>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</si>
  <si>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</si>
  <si>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</si>
  <si>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</si>
  <si>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</si>
  <si>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</si>
  <si>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</si>
  <si>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</si>
  <si>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</si>
  <si>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</si>
  <si>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</si>
  <si>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</si>
  <si>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</si>
  <si>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</si>
  <si>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</si>
  <si>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</si>
  <si>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</si>
  <si>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</si>
  <si>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</si>
  <si>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</si>
  <si>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</si>
  <si>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</si>
  <si>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</si>
  <si>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</si>
  <si>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</si>
  <si>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</si>
  <si>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</si>
  <si>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</si>
  <si>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</si>
  <si>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</si>
  <si>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</si>
  <si>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</si>
  <si>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</si>
  <si>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</si>
  <si>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</si>
  <si>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</si>
  <si>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</si>
  <si>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</si>
  <si>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</si>
  <si>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</si>
  <si>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</si>
  <si>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</si>
  <si>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</si>
  <si>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</si>
  <si>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</si>
  <si>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</si>
  <si>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</si>
  <si>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</si>
  <si>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</si>
  <si>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</si>
  <si>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</si>
  <si>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</si>
  <si>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</si>
  <si>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</si>
  <si>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</si>
  <si>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</si>
  <si>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</si>
  <si>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</si>
  <si>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</si>
  <si>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</si>
  <si>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</si>
  <si>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</si>
  <si>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</si>
  <si>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</si>
  <si>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</si>
  <si>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</si>
  <si>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</si>
  <si>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</si>
  <si>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</si>
  <si>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</si>
  <si>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</si>
  <si>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</si>
  <si>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</si>
  <si>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</si>
  <si>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</si>
  <si>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</si>
  <si>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</si>
  <si>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</si>
  <si>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</si>
  <si>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</si>
  <si>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</si>
  <si>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</si>
  <si>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</si>
  <si>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</si>
  <si>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</si>
  <si>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</si>
  <si>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</si>
  <si>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</si>
  <si>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</si>
  <si>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</si>
  <si>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</si>
  <si>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</si>
  <si>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</si>
  <si>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</si>
  <si>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</si>
  <si>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</si>
  <si>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</si>
  <si>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</si>
  <si>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</si>
  <si>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</si>
  <si>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</si>
  <si>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</si>
  <si>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</si>
  <si>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</si>
  <si>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</si>
  <si>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</si>
  <si>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</si>
  <si>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</si>
  <si>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</si>
  <si>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</si>
  <si>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</si>
  <si>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</si>
  <si>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</si>
  <si>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</si>
  <si>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</si>
  <si>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</si>
  <si>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</si>
  <si>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</si>
  <si>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</si>
  <si>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</si>
  <si>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</si>
  <si>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</si>
  <si>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</si>
  <si>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</si>
  <si>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</si>
  <si>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</si>
  <si>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</si>
  <si>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</si>
  <si>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</si>
  <si>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</si>
  <si>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</si>
  <si>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</si>
  <si>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</si>
  <si>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</si>
  <si>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</si>
  <si>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</si>
  <si>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</si>
  <si>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</si>
  <si>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</si>
  <si>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</si>
  <si>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</si>
  <si>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</si>
  <si>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</si>
  <si>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</si>
  <si>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</si>
  <si>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</si>
  <si>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</si>
  <si>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</si>
  <si>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</si>
  <si>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</si>
  <si>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</si>
  <si>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</si>
  <si>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</si>
  <si>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</si>
  <si>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</si>
  <si>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</si>
  <si>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</si>
  <si>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</si>
  <si>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</si>
  <si>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</si>
  <si>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</si>
  <si>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</si>
  <si>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</si>
  <si>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</si>
  <si>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</si>
  <si>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</si>
  <si>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</si>
  <si>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</si>
  <si>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</si>
  <si>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</si>
  <si>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</si>
  <si>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</si>
  <si>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</si>
  <si>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</si>
  <si>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</si>
  <si>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</si>
  <si>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</si>
  <si>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</si>
  <si>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</si>
  <si>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</si>
  <si>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</si>
  <si>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</si>
  <si>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</si>
  <si>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</si>
  <si>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</si>
  <si>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</si>
  <si>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</si>
  <si>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</si>
  <si>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</si>
  <si>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</si>
  <si>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</si>
  <si>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</si>
  <si>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</si>
  <si>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</si>
  <si>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</si>
  <si>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</si>
  <si>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</si>
  <si>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</si>
  <si>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</si>
  <si>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</si>
  <si>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</si>
  <si>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</si>
  <si>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</si>
  <si>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</si>
  <si>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</si>
  <si>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</si>
  <si>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</si>
  <si>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</si>
  <si>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</si>
  <si>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</si>
  <si>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</si>
  <si>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</si>
  <si>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</si>
  <si>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</si>
  <si>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</si>
  <si>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</si>
  <si>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</si>
  <si>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</si>
  <si>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</si>
  <si>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</si>
  <si>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</si>
  <si>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</si>
  <si>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</si>
  <si>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</si>
  <si>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</si>
  <si>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</si>
  <si>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</si>
  <si>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</si>
  <si>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</si>
  <si>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</si>
  <si>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</si>
  <si>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</si>
  <si>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</si>
  <si>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</si>
  <si>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</si>
  <si>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</si>
  <si>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</si>
  <si>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</si>
  <si>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</si>
  <si>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</si>
  <si>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</si>
  <si>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</si>
  <si>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</si>
  <si>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</si>
  <si>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</si>
  <si>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</si>
  <si>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</si>
  <si>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</si>
  <si>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</si>
  <si>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</si>
  <si>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</si>
  <si>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</si>
  <si>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</si>
  <si>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</si>
  <si>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</si>
  <si>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</si>
  <si>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</si>
  <si>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</si>
  <si>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</si>
  <si>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</si>
  <si>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</si>
  <si>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</si>
  <si>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</si>
  <si>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</si>
  <si>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</si>
  <si>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</si>
  <si>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</si>
  <si>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</si>
  <si>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</si>
  <si>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</si>
  <si>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</si>
  <si>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</si>
  <si>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</si>
  <si>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</si>
  <si>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</si>
  <si>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</si>
  <si>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</si>
  <si>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</si>
  <si>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</si>
  <si>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</si>
  <si>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</si>
  <si>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</si>
  <si>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</si>
  <si>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</si>
  <si>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</si>
  <si>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</si>
  <si>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</si>
  <si>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</si>
  <si>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</si>
  <si>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</si>
  <si>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</si>
  <si>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</si>
  <si>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</si>
  <si>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</si>
  <si>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</si>
  <si>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</si>
  <si>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</si>
  <si>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</si>
  <si>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</si>
  <si>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</si>
  <si>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</si>
  <si>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</si>
  <si>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</si>
  <si>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</si>
  <si>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</si>
  <si>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</si>
  <si>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</si>
  <si>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</si>
  <si>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</si>
  <si>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</si>
  <si>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</si>
  <si>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</si>
  <si>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</si>
  <si>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</si>
  <si>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</si>
  <si>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</si>
  <si>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</si>
  <si>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</si>
  <si>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</si>
  <si>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</si>
  <si>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</si>
  <si>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</si>
  <si>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</si>
  <si>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</si>
  <si>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</si>
  <si>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</si>
  <si>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</si>
  <si>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</si>
  <si>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</si>
  <si>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</si>
  <si>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</si>
  <si>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</si>
  <si>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</si>
  <si>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</si>
  <si>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</si>
  <si>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</si>
  <si>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</si>
  <si>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</si>
  <si>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</si>
  <si>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</si>
  <si>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</si>
  <si>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</si>
  <si>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</si>
  <si>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</si>
  <si>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</si>
  <si>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</si>
  <si>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</si>
  <si>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</si>
  <si>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</si>
  <si>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</si>
  <si>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</si>
  <si>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</si>
  <si>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</si>
  <si>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</si>
  <si>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</si>
  <si>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</si>
  <si>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</si>
  <si>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</si>
  <si>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</si>
  <si>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</si>
  <si>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</si>
  <si>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</si>
  <si>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</si>
  <si>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</si>
  <si>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</si>
  <si>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</si>
  <si>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</si>
  <si>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</si>
  <si>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</si>
  <si>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</si>
  <si>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</si>
  <si>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</si>
  <si>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</si>
  <si>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</si>
  <si>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</si>
  <si>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</si>
  <si>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</si>
  <si>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</si>
  <si>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</si>
  <si>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</si>
  <si>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</si>
  <si>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</si>
  <si>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</si>
  <si>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</si>
  <si>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</si>
  <si>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</si>
  <si>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</si>
  <si>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</si>
  <si>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</si>
  <si>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</si>
  <si>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</si>
  <si>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</si>
  <si>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</si>
  <si>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</si>
  <si>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</si>
  <si>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</si>
  <si>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</si>
  <si>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</si>
  <si>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</si>
  <si>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</si>
  <si>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</si>
  <si>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</si>
  <si>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</si>
  <si>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</si>
  <si>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</si>
  <si>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</si>
  <si>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</si>
  <si>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</si>
  <si>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</si>
  <si>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</si>
  <si>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</si>
  <si>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</si>
  <si>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</si>
  <si>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</si>
  <si>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</si>
  <si>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</si>
  <si>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</si>
  <si>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</si>
  <si>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</si>
  <si>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</si>
  <si>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</si>
  <si>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</si>
  <si>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</si>
  <si>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</si>
  <si>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</si>
  <si>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</si>
  <si>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</si>
  <si>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</si>
  <si>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</si>
  <si>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</si>
  <si>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</si>
  <si>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</si>
  <si>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</si>
  <si>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</si>
  <si>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</si>
  <si>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</si>
  <si>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</si>
  <si>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</si>
  <si>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</si>
  <si>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</si>
  <si>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</si>
  <si>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</si>
  <si>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</si>
  <si>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</si>
  <si>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</si>
  <si>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</si>
  <si>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</si>
  <si>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</si>
  <si>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</si>
  <si>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</si>
  <si>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</si>
  <si>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</si>
  <si>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</si>
  <si>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</si>
  <si>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</si>
  <si>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</si>
  <si>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</si>
  <si>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</si>
  <si>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</si>
  <si>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</si>
  <si>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</si>
  <si>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</si>
  <si>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</si>
  <si>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</si>
  <si>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</si>
  <si>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</si>
  <si>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</si>
  <si>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</si>
  <si>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</si>
  <si>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</si>
  <si>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</si>
  <si>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</si>
  <si>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</si>
  <si>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</si>
  <si>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</si>
  <si>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</si>
  <si>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</si>
  <si>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</si>
  <si>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</si>
  <si>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</si>
  <si>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</si>
  <si>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</si>
  <si>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</si>
  <si>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</si>
  <si>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</si>
  <si>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</si>
  <si>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</si>
  <si>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</si>
  <si>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</si>
  <si>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</si>
  <si>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</si>
  <si>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</si>
  <si>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</si>
  <si>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</si>
  <si>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</si>
  <si>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</si>
  <si>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</si>
  <si>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</si>
  <si>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</si>
  <si>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</si>
  <si>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</si>
  <si>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</si>
  <si>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</si>
  <si>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</si>
  <si>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</si>
  <si>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</si>
  <si>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</si>
  <si>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</si>
  <si>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</si>
  <si>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</si>
  <si>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</si>
  <si>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</si>
  <si>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</si>
  <si>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</si>
  <si>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</si>
  <si>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</si>
  <si>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</si>
  <si>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</si>
  <si>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</si>
  <si>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</si>
  <si>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</si>
  <si>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</si>
  <si>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</si>
  <si>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</si>
  <si>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</si>
  <si>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</si>
  <si>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</si>
  <si>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</si>
  <si>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</si>
  <si>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</si>
  <si>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</si>
  <si>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>MC1 08:10 , devido alta circulação prev. de faixa 11:30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</si>
  <si>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</si>
  <si>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</si>
  <si>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em deslocamento para o km de trabalho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</si>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</sst>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41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40"/>
    <tableColumn id="8" xr3:uid="{69D5AC3B-4F64-4F8F-AD2A-0AD158918DDD}" name="CORRELATO" dataDxfId="53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38" dataDxfId="537" headerRowBorderDxfId="535" tableBorderDxfId="536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34"/>
    <tableColumn id="2" xr3:uid="{9E43233E-7748-4A18-BD5C-D467FDF5017A}" name="Coordenação Cod" dataDxfId="533"/>
    <tableColumn id="11" xr3:uid="{FD8283FB-AAA5-4439-BBB5-16F2C616F05C}" name="Coordenação" dataDxfId="532"/>
    <tableColumn id="3" xr3:uid="{233C0146-C13B-48F7-8302-BFD40A668E71}" name="Gerência" dataDxfId="531"/>
    <tableColumn id="4" xr3:uid="{FA8E26C9-C7A0-4153-984D-07BC3F448870}" name="SUB" dataDxfId="530"/>
    <tableColumn id="5" xr3:uid="{670CAAC7-5604-4ED8-A835-267C41306B57}" name="KM Inicio" dataDxfId="529"/>
    <tableColumn id="6" xr3:uid="{503331F6-B322-4EA9-9C5E-881831CF446A}" name="KM Fim" dataDxfId="528"/>
    <tableColumn id="7" xr3:uid="{431695A4-A142-4A1D-976E-66DB088ADEF7}" name="Trecho" dataDxfId="527"/>
    <tableColumn id="8" xr3:uid="{3A197E61-EA0C-4C39-8479-8489B8B7595A}" name="SB" dataDxfId="526"/>
    <tableColumn id="9" xr3:uid="{9A9C9E13-3B2B-4320-BE1B-6526B0C780E6}" name="NOME SUB" dataDxfId="525"/>
    <tableColumn id="10" xr3:uid="{7620F8D3-C19C-4362-A6E4-DE62B4CB9A90}" name="Trecho Coordenação" dataDxfId="524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86" activePane="bottomRight" state="frozen"/>
      <selection pane="bottomRight" activeCell="M107" sqref="M107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0.66666666666666663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BRUNO (TF-525)45939</v>
      </c>
      <c r="B106" s="195">
        <v>45939</v>
      </c>
      <c r="C106" s="9">
        <f>IF(BS_CONTROLE[[#This Row],[DATA]]="","",WEEKNUM(BS_CONTROLE[[#This Row],[DATA]]))</f>
        <v>41</v>
      </c>
      <c r="D106" s="59" t="s">
        <v>262</v>
      </c>
      <c r="E106" s="156"/>
      <c r="F106" s="196" t="s">
        <v>194</v>
      </c>
      <c r="G106" s="10" t="str">
        <f>IF(D106="","*",VLOOKUP(F106,BS_ATIVIDADE[#All],3,FALSE))</f>
        <v>SOLDA</v>
      </c>
      <c r="H106" s="154" t="s">
        <v>11</v>
      </c>
      <c r="I106" s="154" t="s">
        <v>11</v>
      </c>
      <c r="J106" s="45">
        <v>74</v>
      </c>
      <c r="K106" s="45">
        <v>406.1</v>
      </c>
      <c r="L106" s="92" t="s">
        <v>11</v>
      </c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6" s="154">
        <v>0.375</v>
      </c>
      <c r="P106" s="154">
        <v>6.25E-2</v>
      </c>
      <c r="Q106" s="92">
        <v>1</v>
      </c>
      <c r="R106" s="11" t="str">
        <f>IFERROR(_xlfn.XLOOKUP(F106, BS_ATIVIDADE[ATIVIDADE],BS_ATIVIDADE[UNIDADE] ), "*")</f>
        <v>Nº DE SOLDA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1413</v>
      </c>
      <c r="W106" s="197" t="s">
        <v>1261</v>
      </c>
      <c r="X106" s="59" t="s">
        <v>354</v>
      </c>
      <c r="Y106" s="174"/>
      <c r="Z106" s="174" t="s">
        <v>359</v>
      </c>
      <c r="AA106" s="155" t="s">
        <v>11</v>
      </c>
      <c r="AB106" s="78" t="s">
        <v>11</v>
      </c>
      <c r="AC106" s="78" t="s">
        <v>11</v>
      </c>
      <c r="AD106" s="197" t="s">
        <v>11</v>
      </c>
      <c r="AE106" s="92" t="s">
        <v>11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PDM - SOLDA</v>
      </c>
      <c r="AJ106" s="10" t="str">
        <f>IF(D106="","*",VLOOKUP(AI106,BS_ATIVIDADE[#All],3,FALSE))</f>
        <v>SOLDA</v>
      </c>
      <c r="AK106" s="146" t="str">
        <f>BS_CONTROLE[[#This Row],[Local - Partida]]</f>
        <v>-</v>
      </c>
      <c r="AL106" s="146" t="str">
        <f>BS_CONTROLE[[#This Row],[Local - Encerramento]]</f>
        <v>-</v>
      </c>
      <c r="AM106" s="146" t="str">
        <f>BS_CONTROLE[[#This Row],[Entre - Estações]]</f>
        <v>TOM</v>
      </c>
      <c r="AN106" s="146" t="str">
        <f>BS_CONTROLE[[#This Row],[SB]]</f>
        <v>TOM1</v>
      </c>
      <c r="AO106" s="37">
        <f>BS_CONTROLE[[#This Row],[SUB]]</f>
        <v>74</v>
      </c>
      <c r="AP106" s="37">
        <f>BS_CONTROLE[[#This Row],[KM - Inicio]]</f>
        <v>406.1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Nº DE SOLDA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 xml:space="preserve">Bruno 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W5045939</v>
      </c>
      <c r="B107" s="195">
        <v>45939</v>
      </c>
      <c r="C107" s="9">
        <f>IF(BS_CONTROLE[[#This Row],[DATA]]="","",WEEKNUM(BS_CONTROLE[[#This Row],[DATA]]))</f>
        <v>41</v>
      </c>
      <c r="D107" s="59" t="s">
        <v>226</v>
      </c>
      <c r="E107" s="156"/>
      <c r="F107" s="196" t="s">
        <v>185</v>
      </c>
      <c r="G107" s="10" t="str">
        <f>IF(D107="","*",VLOOKUP(F107,BS_ATIVIDADE[#All],3,FALSE))</f>
        <v>OUTROS</v>
      </c>
      <c r="H107" s="154" t="s">
        <v>762</v>
      </c>
      <c r="I107" s="154" t="s">
        <v>763</v>
      </c>
      <c r="J107" s="45">
        <v>74</v>
      </c>
      <c r="K107" s="45">
        <v>183</v>
      </c>
      <c r="L107" s="92">
        <v>180</v>
      </c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7" s="154"/>
      <c r="P107" s="154"/>
      <c r="Q107" s="92"/>
      <c r="R107" s="11" t="str">
        <f>IFERROR(_xlfn.XLOOKUP(F107, BS_ATIVIDADE[ATIVIDADE],BS_ATIVIDADE[UNIDADE] ), "*")</f>
        <v>VAGÕES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7" s="89" t="str">
        <f>IFERROR(_xlfn.XLOOKUP(J107, TabelaMap[SUB], TabelaMap[NOME SUB]), "ERRO")</f>
        <v xml:space="preserve"> MARCO INICIAL  -  ALTO ARAGUAIA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PDM - PEDRA - CARGA</v>
      </c>
      <c r="AJ107" s="10" t="str">
        <f>IF(D107="","*",VLOOKUP(AI107,BS_ATIVIDADE[#All],3,FALSE))</f>
        <v>OUTROS</v>
      </c>
      <c r="AK107" s="146" t="str">
        <f>BS_CONTROLE[[#This Row],[Local - Partida]]</f>
        <v>TCS1</v>
      </c>
      <c r="AL107" s="146" t="str">
        <f>BS_CONTROLE[[#This Row],[Local - Encerramento]]</f>
        <v>TCS2</v>
      </c>
      <c r="AM107" s="146" t="str">
        <f>BS_CONTROLE[[#This Row],[Entre - Estações]]</f>
        <v>TCE-TID</v>
      </c>
      <c r="AN107" s="146" t="str">
        <f>BS_CONTROLE[[#This Row],[SB]]</f>
        <v>177TID</v>
      </c>
      <c r="AO107" s="37">
        <f>BS_CONTROLE[[#This Row],[SUB]]</f>
        <v>74</v>
      </c>
      <c r="AP107" s="37">
        <f>BS_CONTROLE[[#This Row],[KM - Inicio]]</f>
        <v>183</v>
      </c>
      <c r="AQ107" s="37">
        <f>BS_CONTROLE[[#This Row],[KM - Fim]]</f>
        <v>180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VAGÕES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e">
        <f>IF(AND(BR107&lt;1,BS107&lt;1),"Produção e Intervalo",IF(BR107&lt;1,"Intervalo",IF(BS107&lt;1,"Produção","Aderente")))</f>
        <v>#DIV/0!</v>
      </c>
      <c r="BR107" s="25" t="e">
        <f>IF(OR(B107="",F107=""),"*",AY107/P107)</f>
        <v>#DIV/0!</v>
      </c>
      <c r="BS107" s="25" t="e">
        <f>IF(OR(B107="",F107=""),"*",BA107/Q107)</f>
        <v>#DIV/0!</v>
      </c>
      <c r="BT107" s="280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Y104 V105:Y414" name="Range1_11_8"/>
    <protectedRange sqref="Z17:AD17 Z30:AD32 Z52:AD55 Z59:AD59 Z61:AD63 Z76:AD90 Z70:AD70 Z92:AD95 Z97:AD103 Z105:AD414" name="Range1_12_8"/>
    <protectedRange sqref="V6:Y16 V28:X29 V26:X26 V18:X20 V22:X24 V33:X35 V37:X40 V43:X46 W55 V56:X58 V49:X50 V60:X60 V64:X64 W70 V72:X72 V74:X74 V66:X68 V91:X91 V104:X104" name="Range1_11_1"/>
    <protectedRange sqref="Z6:AD16 Z28:AD29 Z26:AD26 Z18:AD20 Z22:AD24 Z33:AD35 Z43:AD46 Z56:AD58 Z66:AD68 Z60:AD60 Z64:AD64 AB47:AC47 Z37:AD40 Z72:AD72 Z74:AD74 Z49:Z50 AB49:AD50 AA50 Z91:AD91 Z104:AD10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23" priority="2160" operator="equal">
      <formula>"ERRO"</formula>
    </cfRule>
  </conditionalFormatting>
  <conditionalFormatting sqref="X4 Y1:Z5 Y456:Y531 Y415:Z455">
    <cfRule type="cellIs" dxfId="522" priority="2149" operator="equal">
      <formula>"OPORTUNIDADE"</formula>
    </cfRule>
  </conditionalFormatting>
  <conditionalFormatting sqref="AZ6:AZ503">
    <cfRule type="expression" dxfId="521" priority="2144">
      <formula>$BU6=1</formula>
    </cfRule>
  </conditionalFormatting>
  <conditionalFormatting sqref="BQ6:BQ533">
    <cfRule type="cellIs" dxfId="520" priority="2155" operator="equal">
      <formula>"Produção e Intervalo"</formula>
    </cfRule>
    <cfRule type="cellIs" dxfId="519" priority="2156" operator="equal">
      <formula>"Aderente"</formula>
    </cfRule>
    <cfRule type="cellIs" dxfId="518" priority="2157" operator="equal">
      <formula>"Intervalo"</formula>
    </cfRule>
    <cfRule type="cellIs" dxfId="517" priority="2158" operator="equal">
      <formula>"Produção"</formula>
    </cfRule>
    <cfRule type="cellIs" dxfId="516" priority="2159" operator="equal">
      <formula>"ERRO"</formula>
    </cfRule>
  </conditionalFormatting>
  <conditionalFormatting sqref="BR6:BS533">
    <cfRule type="cellIs" dxfId="515" priority="2137" operator="equal">
      <formula>"*"</formula>
    </cfRule>
    <cfRule type="cellIs" dxfId="514" priority="2138" operator="greaterThanOrEqual">
      <formula>1</formula>
    </cfRule>
    <cfRule type="cellIs" dxfId="513" priority="2139" operator="lessThan">
      <formula>1</formula>
    </cfRule>
  </conditionalFormatting>
  <conditionalFormatting sqref="X456:X503 Y456:Y531 Y415:Z455">
    <cfRule type="cellIs" dxfId="512" priority="2085" operator="equal">
      <formula>"NÃO"</formula>
    </cfRule>
    <cfRule type="cellIs" dxfId="511" priority="2086" operator="equal">
      <formula>"SIM"</formula>
    </cfRule>
  </conditionalFormatting>
  <conditionalFormatting sqref="X456:X503">
    <cfRule type="cellIs" dxfId="510" priority="2084" operator="equal">
      <formula>"OPORTUNIDADE"</formula>
    </cfRule>
  </conditionalFormatting>
  <conditionalFormatting sqref="Z456:Z503">
    <cfRule type="cellIs" dxfId="509" priority="2082" operator="equal">
      <formula>"NÃO"</formula>
    </cfRule>
    <cfRule type="cellIs" dxfId="508" priority="2083" operator="equal">
      <formula>"SIM"</formula>
    </cfRule>
  </conditionalFormatting>
  <conditionalFormatting sqref="Z456:Z503">
    <cfRule type="cellIs" dxfId="507" priority="2081" operator="equal">
      <formula>"OPORTUNIDADE"</formula>
    </cfRule>
  </conditionalFormatting>
  <conditionalFormatting sqref="Y1048575:Y1048576">
    <cfRule type="cellIs" dxfId="506" priority="1966" operator="equal">
      <formula>"OPORTUNIDADE"</formula>
    </cfRule>
  </conditionalFormatting>
  <conditionalFormatting sqref="Y1048575:Y1048576">
    <cfRule type="cellIs" dxfId="505" priority="1964" operator="equal">
      <formula>"NÃO"</formula>
    </cfRule>
    <cfRule type="cellIs" dxfId="504" priority="1965" operator="equal">
      <formula>"SIM"</formula>
    </cfRule>
  </conditionalFormatting>
  <conditionalFormatting sqref="Z504:Z529">
    <cfRule type="cellIs" dxfId="503" priority="1701" operator="equal">
      <formula>"OPORTUNIDADE"</formula>
    </cfRule>
  </conditionalFormatting>
  <conditionalFormatting sqref="Z504:Z529">
    <cfRule type="cellIs" dxfId="502" priority="1699" operator="equal">
      <formula>"NÃO"</formula>
    </cfRule>
    <cfRule type="cellIs" dxfId="501" priority="1700" operator="equal">
      <formula>"SIM"</formula>
    </cfRule>
  </conditionalFormatting>
  <conditionalFormatting sqref="X530">
    <cfRule type="cellIs" dxfId="500" priority="1687" operator="equal">
      <formula>"NÃO"</formula>
    </cfRule>
    <cfRule type="cellIs" dxfId="499" priority="1688" operator="equal">
      <formula>"SIM"</formula>
    </cfRule>
  </conditionalFormatting>
  <conditionalFormatting sqref="X530">
    <cfRule type="cellIs" dxfId="498" priority="1686" operator="equal">
      <formula>"OPORTUNIDADE"</formula>
    </cfRule>
  </conditionalFormatting>
  <conditionalFormatting sqref="Z530">
    <cfRule type="cellIs" dxfId="497" priority="1684" operator="equal">
      <formula>"NÃO"</formula>
    </cfRule>
    <cfRule type="cellIs" dxfId="496" priority="1685" operator="equal">
      <formula>"SIM"</formula>
    </cfRule>
  </conditionalFormatting>
  <conditionalFormatting sqref="Z530">
    <cfRule type="cellIs" dxfId="495" priority="1683" operator="equal">
      <formula>"OPORTUNIDADE"</formula>
    </cfRule>
  </conditionalFormatting>
  <conditionalFormatting sqref="BI530">
    <cfRule type="iconSet" priority="1692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93">
      <iconSet showValue="0">
        <cfvo type="percent" val="0"/>
        <cfvo type="num" val="1"/>
        <cfvo type="num" val="1" gte="0"/>
      </iconSet>
    </cfRule>
    <cfRule type="iconSet" priority="1694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95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94" priority="2303">
      <formula>$BU473=1</formula>
    </cfRule>
  </conditionalFormatting>
  <conditionalFormatting sqref="Y17:Z18 Z26 Y30:Z32 Y46:Z46 Z39 Z52:Z55 Z57 Z59 Y67:Z67 Y61:Z63 Z66 Y74:Z74 Z73:Z74 Y70:Z70 Y76:Z92 Z93:Z95 Z97:Z100 Y93:Y100 Y101:Z414">
    <cfRule type="cellIs" dxfId="493" priority="871" operator="equal">
      <formula>"OPORTUNIDADE"</formula>
    </cfRule>
  </conditionalFormatting>
  <conditionalFormatting sqref="Y17:Z18 Z26 Y30:Z32 Y46:Z46 Z39 Z52:Z55 Z57 Z59 Y67:Z67 Y61:Z63 Z66 Y74:Z74 Z73:Z74 Y70:Z70 Y76:Z92 Z93:Z95 Z97:Z100 Y93:Y100 Y101:Z414">
    <cfRule type="cellIs" dxfId="492" priority="869" operator="equal">
      <formula>"NÃO"</formula>
    </cfRule>
    <cfRule type="cellIs" dxfId="491" priority="870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52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24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26">
      <iconSet showValue="0">
        <cfvo type="percent" val="0"/>
        <cfvo type="num" val="1"/>
        <cfvo type="num" val="1" gte="0"/>
      </iconSet>
    </cfRule>
    <cfRule type="iconSet" priority="2427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90" priority="2463">
      <formula>$BU478=1</formula>
    </cfRule>
  </conditionalFormatting>
  <conditionalFormatting sqref="BI504:BI529">
    <cfRule type="iconSet" priority="2464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66">
      <iconSet showValue="0">
        <cfvo type="percent" val="0"/>
        <cfvo type="num" val="1"/>
        <cfvo type="num" val="1" gte="0"/>
      </iconSet>
    </cfRule>
    <cfRule type="iconSet" priority="2467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70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72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89" priority="642" operator="equal">
      <formula>"OPORTUNIDADE"</formula>
    </cfRule>
  </conditionalFormatting>
  <conditionalFormatting sqref="Y6:Z16">
    <cfRule type="cellIs" dxfId="488" priority="640" operator="equal">
      <formula>"NÃO"</formula>
    </cfRule>
    <cfRule type="cellIs" dxfId="487" priority="641" operator="equal">
      <formula>"SIM"</formula>
    </cfRule>
  </conditionalFormatting>
  <conditionalFormatting sqref="BJ6">
    <cfRule type="iconSet" priority="639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38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86" priority="637" operator="equal">
      <formula>"OPORTUNIDADE"</formula>
    </cfRule>
  </conditionalFormatting>
  <conditionalFormatting sqref="Z23">
    <cfRule type="cellIs" dxfId="485" priority="635" operator="equal">
      <formula>"NÃO"</formula>
    </cfRule>
    <cfRule type="cellIs" dxfId="484" priority="636" operator="equal">
      <formula>"SIM"</formula>
    </cfRule>
  </conditionalFormatting>
  <conditionalFormatting sqref="Z20:Z21">
    <cfRule type="cellIs" dxfId="483" priority="631" operator="equal">
      <formula>"OPORTUNIDADE"</formula>
    </cfRule>
  </conditionalFormatting>
  <conditionalFormatting sqref="Z20:Z21">
    <cfRule type="cellIs" dxfId="482" priority="629" operator="equal">
      <formula>"NÃO"</formula>
    </cfRule>
    <cfRule type="cellIs" dxfId="481" priority="630" operator="equal">
      <formula>"SIM"</formula>
    </cfRule>
  </conditionalFormatting>
  <conditionalFormatting sqref="Z25:Z26">
    <cfRule type="cellIs" dxfId="480" priority="625" operator="equal">
      <formula>"OPORTUNIDADE"</formula>
    </cfRule>
  </conditionalFormatting>
  <conditionalFormatting sqref="Z25:Z26">
    <cfRule type="cellIs" dxfId="479" priority="623" operator="equal">
      <formula>"NÃO"</formula>
    </cfRule>
    <cfRule type="cellIs" dxfId="478" priority="624" operator="equal">
      <formula>"SIM"</formula>
    </cfRule>
  </conditionalFormatting>
  <conditionalFormatting sqref="Z23:Z24">
    <cfRule type="cellIs" dxfId="477" priority="622" operator="equal">
      <formula>"OPORTUNIDADE"</formula>
    </cfRule>
  </conditionalFormatting>
  <conditionalFormatting sqref="Z23:Z24">
    <cfRule type="cellIs" dxfId="476" priority="620" operator="equal">
      <formula>"NÃO"</formula>
    </cfRule>
    <cfRule type="cellIs" dxfId="475" priority="621" operator="equal">
      <formula>"SIM"</formula>
    </cfRule>
  </conditionalFormatting>
  <conditionalFormatting sqref="Z19:Z21">
    <cfRule type="cellIs" dxfId="474" priority="619" operator="equal">
      <formula>"OPORTUNIDADE"</formula>
    </cfRule>
  </conditionalFormatting>
  <conditionalFormatting sqref="Z19:Z21">
    <cfRule type="cellIs" dxfId="473" priority="617" operator="equal">
      <formula>"NÃO"</formula>
    </cfRule>
    <cfRule type="cellIs" dxfId="472" priority="618" operator="equal">
      <formula>"SIM"</formula>
    </cfRule>
  </conditionalFormatting>
  <conditionalFormatting sqref="Y19:Y29">
    <cfRule type="cellIs" dxfId="471" priority="616" operator="equal">
      <formula>"OPORTUNIDADE"</formula>
    </cfRule>
  </conditionalFormatting>
  <conditionalFormatting sqref="Y19:Y29">
    <cfRule type="cellIs" dxfId="470" priority="614" operator="equal">
      <formula>"NÃO"</formula>
    </cfRule>
    <cfRule type="cellIs" dxfId="469" priority="615" operator="equal">
      <formula>"SIM"</formula>
    </cfRule>
  </conditionalFormatting>
  <conditionalFormatting sqref="Z19:Z20">
    <cfRule type="cellIs" dxfId="468" priority="613" operator="equal">
      <formula>"OPORTUNIDADE"</formula>
    </cfRule>
  </conditionalFormatting>
  <conditionalFormatting sqref="Z19:Z20">
    <cfRule type="cellIs" dxfId="467" priority="611" operator="equal">
      <formula>"NÃO"</formula>
    </cfRule>
    <cfRule type="cellIs" dxfId="466" priority="612" operator="equal">
      <formula>"SIM"</formula>
    </cfRule>
  </conditionalFormatting>
  <conditionalFormatting sqref="Y19:Y29">
    <cfRule type="cellIs" dxfId="465" priority="610" operator="equal">
      <formula>"OPORTUNIDADE"</formula>
    </cfRule>
  </conditionalFormatting>
  <conditionalFormatting sqref="Y19:Y29">
    <cfRule type="cellIs" dxfId="464" priority="608" operator="equal">
      <formula>"NÃO"</formula>
    </cfRule>
    <cfRule type="cellIs" dxfId="463" priority="609" operator="equal">
      <formula>"SIM"</formula>
    </cfRule>
  </conditionalFormatting>
  <conditionalFormatting sqref="BP13">
    <cfRule type="iconSet" priority="607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62" priority="606" operator="equal">
      <formula>"OPORTUNIDADE"</formula>
    </cfRule>
  </conditionalFormatting>
  <conditionalFormatting sqref="Z28">
    <cfRule type="cellIs" dxfId="461" priority="604" operator="equal">
      <formula>"NÃO"</formula>
    </cfRule>
    <cfRule type="cellIs" dxfId="460" priority="605" operator="equal">
      <formula>"SIM"</formula>
    </cfRule>
  </conditionalFormatting>
  <conditionalFormatting sqref="Z29">
    <cfRule type="cellIs" dxfId="459" priority="600" operator="equal">
      <formula>"OPORTUNIDADE"</formula>
    </cfRule>
  </conditionalFormatting>
  <conditionalFormatting sqref="Z29">
    <cfRule type="cellIs" dxfId="458" priority="598" operator="equal">
      <formula>"NÃO"</formula>
    </cfRule>
    <cfRule type="cellIs" dxfId="457" priority="599" operator="equal">
      <formula>"SIM"</formula>
    </cfRule>
  </conditionalFormatting>
  <conditionalFormatting sqref="Z27">
    <cfRule type="cellIs" dxfId="456" priority="597" operator="equal">
      <formula>"OPORTUNIDADE"</formula>
    </cfRule>
  </conditionalFormatting>
  <conditionalFormatting sqref="Z27">
    <cfRule type="cellIs" dxfId="455" priority="595" operator="equal">
      <formula>"NÃO"</formula>
    </cfRule>
    <cfRule type="cellIs" dxfId="454" priority="596" operator="equal">
      <formula>"SIM"</formula>
    </cfRule>
  </conditionalFormatting>
  <conditionalFormatting sqref="Z18:Z19">
    <cfRule type="cellIs" dxfId="453" priority="591" operator="equal">
      <formula>"OPORTUNIDADE"</formula>
    </cfRule>
  </conditionalFormatting>
  <conditionalFormatting sqref="Z18:Z19">
    <cfRule type="cellIs" dxfId="452" priority="589" operator="equal">
      <formula>"NÃO"</formula>
    </cfRule>
    <cfRule type="cellIs" dxfId="451" priority="590" operator="equal">
      <formula>"SIM"</formula>
    </cfRule>
  </conditionalFormatting>
  <conditionalFormatting sqref="Y18:Y29">
    <cfRule type="cellIs" dxfId="450" priority="588" operator="equal">
      <formula>"OPORTUNIDADE"</formula>
    </cfRule>
  </conditionalFormatting>
  <conditionalFormatting sqref="Y18:Y29">
    <cfRule type="cellIs" dxfId="449" priority="586" operator="equal">
      <formula>"NÃO"</formula>
    </cfRule>
    <cfRule type="cellIs" dxfId="448" priority="587" operator="equal">
      <formula>"SIM"</formula>
    </cfRule>
  </conditionalFormatting>
  <conditionalFormatting sqref="BK6">
    <cfRule type="iconSet" priority="585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84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47" priority="583" operator="equal">
      <formula>"OPORTUNIDADE"</formula>
    </cfRule>
  </conditionalFormatting>
  <conditionalFormatting sqref="Z24">
    <cfRule type="cellIs" dxfId="446" priority="581" operator="equal">
      <formula>"NÃO"</formula>
    </cfRule>
    <cfRule type="cellIs" dxfId="445" priority="582" operator="equal">
      <formula>"SIM"</formula>
    </cfRule>
  </conditionalFormatting>
  <conditionalFormatting sqref="BP9">
    <cfRule type="iconSet" priority="580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44" priority="579" operator="equal">
      <formula>"OPORTUNIDADE"</formula>
    </cfRule>
  </conditionalFormatting>
  <conditionalFormatting sqref="Z25">
    <cfRule type="cellIs" dxfId="443" priority="577" operator="equal">
      <formula>"NÃO"</formula>
    </cfRule>
    <cfRule type="cellIs" dxfId="442" priority="578" operator="equal">
      <formula>"SIM"</formula>
    </cfRule>
  </conditionalFormatting>
  <conditionalFormatting sqref="Z21">
    <cfRule type="cellIs" dxfId="441" priority="573" operator="equal">
      <formula>"OPORTUNIDADE"</formula>
    </cfRule>
  </conditionalFormatting>
  <conditionalFormatting sqref="Z21">
    <cfRule type="cellIs" dxfId="440" priority="571" operator="equal">
      <formula>"NÃO"</formula>
    </cfRule>
    <cfRule type="cellIs" dxfId="439" priority="572" operator="equal">
      <formula>"SIM"</formula>
    </cfRule>
  </conditionalFormatting>
  <conditionalFormatting sqref="Z22">
    <cfRule type="cellIs" dxfId="438" priority="570" operator="equal">
      <formula>"OPORTUNIDADE"</formula>
    </cfRule>
  </conditionalFormatting>
  <conditionalFormatting sqref="Z22">
    <cfRule type="cellIs" dxfId="437" priority="568" operator="equal">
      <formula>"NÃO"</formula>
    </cfRule>
    <cfRule type="cellIs" dxfId="436" priority="569" operator="equal">
      <formula>"SIM"</formula>
    </cfRule>
  </conditionalFormatting>
  <conditionalFormatting sqref="BJ19">
    <cfRule type="iconSet" priority="564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62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61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60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35" priority="556" operator="equal">
      <formula>"OPORTUNIDADE"</formula>
    </cfRule>
  </conditionalFormatting>
  <conditionalFormatting sqref="Z36">
    <cfRule type="cellIs" dxfId="434" priority="554" operator="equal">
      <formula>"NÃO"</formula>
    </cfRule>
    <cfRule type="cellIs" dxfId="433" priority="555" operator="equal">
      <formula>"SIM"</formula>
    </cfRule>
  </conditionalFormatting>
  <conditionalFormatting sqref="Z36">
    <cfRule type="cellIs" dxfId="432" priority="553" operator="equal">
      <formula>"OPORTUNIDADE"</formula>
    </cfRule>
  </conditionalFormatting>
  <conditionalFormatting sqref="Z36">
    <cfRule type="cellIs" dxfId="431" priority="551" operator="equal">
      <formula>"NÃO"</formula>
    </cfRule>
    <cfRule type="cellIs" dxfId="430" priority="552" operator="equal">
      <formula>"SIM"</formula>
    </cfRule>
  </conditionalFormatting>
  <conditionalFormatting sqref="Z36">
    <cfRule type="cellIs" dxfId="429" priority="541" operator="equal">
      <formula>"OPORTUNIDADE"</formula>
    </cfRule>
  </conditionalFormatting>
  <conditionalFormatting sqref="Z36">
    <cfRule type="cellIs" dxfId="428" priority="539" operator="equal">
      <formula>"NÃO"</formula>
    </cfRule>
    <cfRule type="cellIs" dxfId="427" priority="540" operator="equal">
      <formula>"SIM"</formula>
    </cfRule>
  </conditionalFormatting>
  <conditionalFormatting sqref="Z37:Z38">
    <cfRule type="cellIs" dxfId="426" priority="538" operator="equal">
      <formula>"OPORTUNIDADE"</formula>
    </cfRule>
  </conditionalFormatting>
  <conditionalFormatting sqref="Z37:Z38">
    <cfRule type="cellIs" dxfId="425" priority="536" operator="equal">
      <formula>"NÃO"</formula>
    </cfRule>
    <cfRule type="cellIs" dxfId="424" priority="537" operator="equal">
      <formula>"SIM"</formula>
    </cfRule>
  </conditionalFormatting>
  <conditionalFormatting sqref="BJ18">
    <cfRule type="iconSet" priority="529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28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23" priority="527" operator="equal">
      <formula>"OPORTUNIDADE"</formula>
    </cfRule>
  </conditionalFormatting>
  <conditionalFormatting sqref="Z35:Z36">
    <cfRule type="cellIs" dxfId="422" priority="525" operator="equal">
      <formula>"NÃO"</formula>
    </cfRule>
    <cfRule type="cellIs" dxfId="421" priority="526" operator="equal">
      <formula>"SIM"</formula>
    </cfRule>
  </conditionalFormatting>
  <conditionalFormatting sqref="BK27">
    <cfRule type="iconSet" priority="521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20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03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20" priority="502" operator="equal">
      <formula>"OPORTUNIDADE"</formula>
    </cfRule>
  </conditionalFormatting>
  <conditionalFormatting sqref="Z34:Z35">
    <cfRule type="cellIs" dxfId="419" priority="500" operator="equal">
      <formula>"NÃO"</formula>
    </cfRule>
    <cfRule type="cellIs" dxfId="418" priority="501" operator="equal">
      <formula>"SIM"</formula>
    </cfRule>
  </conditionalFormatting>
  <conditionalFormatting sqref="Z33:Z35">
    <cfRule type="cellIs" dxfId="417" priority="499" operator="equal">
      <formula>"OPORTUNIDADE"</formula>
    </cfRule>
  </conditionalFormatting>
  <conditionalFormatting sqref="Z33:Z35">
    <cfRule type="cellIs" dxfId="416" priority="497" operator="equal">
      <formula>"NÃO"</formula>
    </cfRule>
    <cfRule type="cellIs" dxfId="415" priority="498" operator="equal">
      <formula>"SIM"</formula>
    </cfRule>
  </conditionalFormatting>
  <conditionalFormatting sqref="Z33:Z35">
    <cfRule type="cellIs" dxfId="414" priority="493" operator="equal">
      <formula>"OPORTUNIDADE"</formula>
    </cfRule>
  </conditionalFormatting>
  <conditionalFormatting sqref="Z33:Z35">
    <cfRule type="cellIs" dxfId="413" priority="491" operator="equal">
      <formula>"NÃO"</formula>
    </cfRule>
    <cfRule type="cellIs" dxfId="412" priority="492" operator="equal">
      <formula>"SIM"</formula>
    </cfRule>
  </conditionalFormatting>
  <conditionalFormatting sqref="Z33:Z34">
    <cfRule type="cellIs" dxfId="411" priority="487" operator="equal">
      <formula>"OPORTUNIDADE"</formula>
    </cfRule>
  </conditionalFormatting>
  <conditionalFormatting sqref="Z33:Z34">
    <cfRule type="cellIs" dxfId="410" priority="485" operator="equal">
      <formula>"NÃO"</formula>
    </cfRule>
    <cfRule type="cellIs" dxfId="409" priority="486" operator="equal">
      <formula>"SIM"</formula>
    </cfRule>
  </conditionalFormatting>
  <conditionalFormatting sqref="Y33:Y45">
    <cfRule type="cellIs" dxfId="408" priority="481" operator="equal">
      <formula>"OPORTUNIDADE"</formula>
    </cfRule>
  </conditionalFormatting>
  <conditionalFormatting sqref="Y33:Y45">
    <cfRule type="cellIs" dxfId="407" priority="479" operator="equal">
      <formula>"NÃO"</formula>
    </cfRule>
    <cfRule type="cellIs" dxfId="406" priority="480" operator="equal">
      <formula>"SIM"</formula>
    </cfRule>
  </conditionalFormatting>
  <conditionalFormatting sqref="Y34:Y45">
    <cfRule type="cellIs" dxfId="405" priority="478" operator="equal">
      <formula>"OPORTUNIDADE"</formula>
    </cfRule>
  </conditionalFormatting>
  <conditionalFormatting sqref="Y34:Y45">
    <cfRule type="cellIs" dxfId="404" priority="476" operator="equal">
      <formula>"NÃO"</formula>
    </cfRule>
    <cfRule type="cellIs" dxfId="403" priority="477" operator="equal">
      <formula>"SIM"</formula>
    </cfRule>
  </conditionalFormatting>
  <conditionalFormatting sqref="BK22">
    <cfRule type="iconSet" priority="475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02" priority="468" operator="equal">
      <formula>"OPORTUNIDADE"</formula>
    </cfRule>
  </conditionalFormatting>
  <conditionalFormatting sqref="Z42:Z43">
    <cfRule type="cellIs" dxfId="401" priority="466" operator="equal">
      <formula>"NÃO"</formula>
    </cfRule>
    <cfRule type="cellIs" dxfId="400" priority="467" operator="equal">
      <formula>"SIM"</formula>
    </cfRule>
  </conditionalFormatting>
  <conditionalFormatting sqref="Y46:Y50 Y52:Y60">
    <cfRule type="cellIs" dxfId="399" priority="462" operator="equal">
      <formula>"OPORTUNIDADE"</formula>
    </cfRule>
  </conditionalFormatting>
  <conditionalFormatting sqref="Y46:Y50 Y52:Y60">
    <cfRule type="cellIs" dxfId="398" priority="460" operator="equal">
      <formula>"NÃO"</formula>
    </cfRule>
    <cfRule type="cellIs" dxfId="397" priority="461" operator="equal">
      <formula>"SIM"</formula>
    </cfRule>
  </conditionalFormatting>
  <conditionalFormatting sqref="Z43:Z45">
    <cfRule type="cellIs" dxfId="396" priority="453" operator="equal">
      <formula>"OPORTUNIDADE"</formula>
    </cfRule>
  </conditionalFormatting>
  <conditionalFormatting sqref="Z43:Z45">
    <cfRule type="cellIs" dxfId="395" priority="451" operator="equal">
      <formula>"NÃO"</formula>
    </cfRule>
    <cfRule type="cellIs" dxfId="394" priority="452" operator="equal">
      <formula>"SIM"</formula>
    </cfRule>
  </conditionalFormatting>
  <conditionalFormatting sqref="Z39">
    <cfRule type="cellIs" dxfId="393" priority="447" operator="equal">
      <formula>"OPORTUNIDADE"</formula>
    </cfRule>
  </conditionalFormatting>
  <conditionalFormatting sqref="Z39">
    <cfRule type="cellIs" dxfId="392" priority="445" operator="equal">
      <formula>"NÃO"</formula>
    </cfRule>
    <cfRule type="cellIs" dxfId="391" priority="446" operator="equal">
      <formula>"SIM"</formula>
    </cfRule>
  </conditionalFormatting>
  <conditionalFormatting sqref="Z43:Z44">
    <cfRule type="cellIs" dxfId="390" priority="420" operator="equal">
      <formula>"OPORTUNIDADE"</formula>
    </cfRule>
  </conditionalFormatting>
  <conditionalFormatting sqref="Z43:Z44">
    <cfRule type="cellIs" dxfId="389" priority="418" operator="equal">
      <formula>"NÃO"</formula>
    </cfRule>
    <cfRule type="cellIs" dxfId="388" priority="419" operator="equal">
      <formula>"SIM"</formula>
    </cfRule>
  </conditionalFormatting>
  <conditionalFormatting sqref="Z44:Z46">
    <cfRule type="cellIs" dxfId="387" priority="411" operator="equal">
      <formula>"OPORTUNIDADE"</formula>
    </cfRule>
  </conditionalFormatting>
  <conditionalFormatting sqref="Z44:Z46">
    <cfRule type="cellIs" dxfId="386" priority="409" operator="equal">
      <formula>"NÃO"</formula>
    </cfRule>
    <cfRule type="cellIs" dxfId="385" priority="410" operator="equal">
      <formula>"SIM"</formula>
    </cfRule>
  </conditionalFormatting>
  <conditionalFormatting sqref="BP27">
    <cfRule type="iconSet" priority="390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84" priority="389" operator="equal">
      <formula>"OPORTUNIDADE"</formula>
    </cfRule>
  </conditionalFormatting>
  <conditionalFormatting sqref="Y47:Y60">
    <cfRule type="cellIs" dxfId="383" priority="387" operator="equal">
      <formula>"NÃO"</formula>
    </cfRule>
    <cfRule type="cellIs" dxfId="382" priority="388" operator="equal">
      <formula>"SIM"</formula>
    </cfRule>
  </conditionalFormatting>
  <conditionalFormatting sqref="Z47:Z48">
    <cfRule type="cellIs" dxfId="381" priority="386" operator="equal">
      <formula>"OPORTUNIDADE"</formula>
    </cfRule>
  </conditionalFormatting>
  <conditionalFormatting sqref="Z47:Z48">
    <cfRule type="cellIs" dxfId="380" priority="384" operator="equal">
      <formula>"NÃO"</formula>
    </cfRule>
    <cfRule type="cellIs" dxfId="379" priority="385" operator="equal">
      <formula>"SIM"</formula>
    </cfRule>
  </conditionalFormatting>
  <conditionalFormatting sqref="Z47:Z48">
    <cfRule type="cellIs" dxfId="378" priority="383" operator="equal">
      <formula>"OPORTUNIDADE"</formula>
    </cfRule>
  </conditionalFormatting>
  <conditionalFormatting sqref="Z47:Z48">
    <cfRule type="cellIs" dxfId="377" priority="381" operator="equal">
      <formula>"NÃO"</formula>
    </cfRule>
    <cfRule type="cellIs" dxfId="376" priority="382" operator="equal">
      <formula>"SIM"</formula>
    </cfRule>
  </conditionalFormatting>
  <conditionalFormatting sqref="Y47:Y50 Y52:Y60">
    <cfRule type="cellIs" dxfId="375" priority="380" operator="equal">
      <formula>"OPORTUNIDADE"</formula>
    </cfRule>
  </conditionalFormatting>
  <conditionalFormatting sqref="Y47:Y50 Y52:Y60">
    <cfRule type="cellIs" dxfId="374" priority="378" operator="equal">
      <formula>"NÃO"</formula>
    </cfRule>
    <cfRule type="cellIs" dxfId="373" priority="379" operator="equal">
      <formula>"SIM"</formula>
    </cfRule>
  </conditionalFormatting>
  <conditionalFormatting sqref="Z47">
    <cfRule type="cellIs" dxfId="372" priority="377" operator="equal">
      <formula>"OPORTUNIDADE"</formula>
    </cfRule>
  </conditionalFormatting>
  <conditionalFormatting sqref="Z47">
    <cfRule type="cellIs" dxfId="371" priority="375" operator="equal">
      <formula>"NÃO"</formula>
    </cfRule>
    <cfRule type="cellIs" dxfId="370" priority="376" operator="equal">
      <formula>"SIM"</formula>
    </cfRule>
  </conditionalFormatting>
  <conditionalFormatting sqref="Z47">
    <cfRule type="cellIs" dxfId="369" priority="374" operator="equal">
      <formula>"OPORTUNIDADE"</formula>
    </cfRule>
  </conditionalFormatting>
  <conditionalFormatting sqref="Z47">
    <cfRule type="cellIs" dxfId="368" priority="372" operator="equal">
      <formula>"NÃO"</formula>
    </cfRule>
    <cfRule type="cellIs" dxfId="367" priority="373" operator="equal">
      <formula>"SIM"</formula>
    </cfRule>
  </conditionalFormatting>
  <conditionalFormatting sqref="Z47">
    <cfRule type="cellIs" dxfId="366" priority="371" operator="equal">
      <formula>"OPORTUNIDADE"</formula>
    </cfRule>
  </conditionalFormatting>
  <conditionalFormatting sqref="Z47">
    <cfRule type="cellIs" dxfId="365" priority="369" operator="equal">
      <formula>"NÃO"</formula>
    </cfRule>
    <cfRule type="cellIs" dxfId="364" priority="370" operator="equal">
      <formula>"SIM"</formula>
    </cfRule>
  </conditionalFormatting>
  <conditionalFormatting sqref="Z41">
    <cfRule type="cellIs" dxfId="363" priority="365" operator="equal">
      <formula>"OPORTUNIDADE"</formula>
    </cfRule>
  </conditionalFormatting>
  <conditionalFormatting sqref="Z41">
    <cfRule type="cellIs" dxfId="362" priority="363" operator="equal">
      <formula>"NÃO"</formula>
    </cfRule>
    <cfRule type="cellIs" dxfId="361" priority="364" operator="equal">
      <formula>"SIM"</formula>
    </cfRule>
  </conditionalFormatting>
  <conditionalFormatting sqref="Z41">
    <cfRule type="cellIs" dxfId="360" priority="362" operator="equal">
      <formula>"OPORTUNIDADE"</formula>
    </cfRule>
  </conditionalFormatting>
  <conditionalFormatting sqref="Z41">
    <cfRule type="cellIs" dxfId="359" priority="360" operator="equal">
      <formula>"NÃO"</formula>
    </cfRule>
    <cfRule type="cellIs" dxfId="358" priority="361" operator="equal">
      <formula>"SIM"</formula>
    </cfRule>
  </conditionalFormatting>
  <conditionalFormatting sqref="Z40">
    <cfRule type="cellIs" dxfId="357" priority="356" operator="equal">
      <formula>"OPORTUNIDADE"</formula>
    </cfRule>
  </conditionalFormatting>
  <conditionalFormatting sqref="Z40">
    <cfRule type="cellIs" dxfId="356" priority="354" operator="equal">
      <formula>"NÃO"</formula>
    </cfRule>
    <cfRule type="cellIs" dxfId="355" priority="355" operator="equal">
      <formula>"SIM"</formula>
    </cfRule>
  </conditionalFormatting>
  <conditionalFormatting sqref="Z40">
    <cfRule type="cellIs" dxfId="354" priority="353" operator="equal">
      <formula>"OPORTUNIDADE"</formula>
    </cfRule>
  </conditionalFormatting>
  <conditionalFormatting sqref="Z40">
    <cfRule type="cellIs" dxfId="353" priority="351" operator="equal">
      <formula>"NÃO"</formula>
    </cfRule>
    <cfRule type="cellIs" dxfId="352" priority="352" operator="equal">
      <formula>"SIM"</formula>
    </cfRule>
  </conditionalFormatting>
  <conditionalFormatting sqref="Z40">
    <cfRule type="cellIs" dxfId="351" priority="350" operator="equal">
      <formula>"OPORTUNIDADE"</formula>
    </cfRule>
  </conditionalFormatting>
  <conditionalFormatting sqref="Z40">
    <cfRule type="cellIs" dxfId="350" priority="348" operator="equal">
      <formula>"NÃO"</formula>
    </cfRule>
    <cfRule type="cellIs" dxfId="349" priority="349" operator="equal">
      <formula>"SIM"</formula>
    </cfRule>
  </conditionalFormatting>
  <conditionalFormatting sqref="BP23">
    <cfRule type="iconSet" priority="347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46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48" priority="345" operator="equal">
      <formula>"OPORTUNIDADE"</formula>
    </cfRule>
  </conditionalFormatting>
  <conditionalFormatting sqref="Z45">
    <cfRule type="cellIs" dxfId="347" priority="343" operator="equal">
      <formula>"NÃO"</formula>
    </cfRule>
    <cfRule type="cellIs" dxfId="346" priority="344" operator="equal">
      <formula>"SIM"</formula>
    </cfRule>
  </conditionalFormatting>
  <conditionalFormatting sqref="BJ35:BK35">
    <cfRule type="iconSet" priority="342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41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40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39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73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45" priority="338" operator="equal">
      <formula>"OPORTUNIDADE"</formula>
    </cfRule>
  </conditionalFormatting>
  <conditionalFormatting sqref="Z47:Z49">
    <cfRule type="cellIs" dxfId="344" priority="336" operator="equal">
      <formula>"NÃO"</formula>
    </cfRule>
    <cfRule type="cellIs" dxfId="343" priority="337" operator="equal">
      <formula>"SIM"</formula>
    </cfRule>
  </conditionalFormatting>
  <conditionalFormatting sqref="Z47:Z49">
    <cfRule type="cellIs" dxfId="342" priority="335" operator="equal">
      <formula>"OPORTUNIDADE"</formula>
    </cfRule>
  </conditionalFormatting>
  <conditionalFormatting sqref="Z47:Z49">
    <cfRule type="cellIs" dxfId="341" priority="333" operator="equal">
      <formula>"NÃO"</formula>
    </cfRule>
    <cfRule type="cellIs" dxfId="340" priority="334" operator="equal">
      <formula>"SIM"</formula>
    </cfRule>
  </conditionalFormatting>
  <conditionalFormatting sqref="Z47:Z49">
    <cfRule type="cellIs" dxfId="339" priority="332" operator="equal">
      <formula>"OPORTUNIDADE"</formula>
    </cfRule>
  </conditionalFormatting>
  <conditionalFormatting sqref="Z47:Z49">
    <cfRule type="cellIs" dxfId="338" priority="330" operator="equal">
      <formula>"NÃO"</formula>
    </cfRule>
    <cfRule type="cellIs" dxfId="337" priority="331" operator="equal">
      <formula>"SIM"</formula>
    </cfRule>
  </conditionalFormatting>
  <conditionalFormatting sqref="Z47:Z49">
    <cfRule type="cellIs" dxfId="336" priority="329" operator="equal">
      <formula>"OPORTUNIDADE"</formula>
    </cfRule>
  </conditionalFormatting>
  <conditionalFormatting sqref="Z47:Z49">
    <cfRule type="cellIs" dxfId="335" priority="327" operator="equal">
      <formula>"NÃO"</formula>
    </cfRule>
    <cfRule type="cellIs" dxfId="334" priority="328" operator="equal">
      <formula>"SIM"</formula>
    </cfRule>
  </conditionalFormatting>
  <conditionalFormatting sqref="Z49">
    <cfRule type="cellIs" dxfId="333" priority="320" operator="equal">
      <formula>"OPORTUNIDADE"</formula>
    </cfRule>
  </conditionalFormatting>
  <conditionalFormatting sqref="Z49">
    <cfRule type="cellIs" dxfId="332" priority="318" operator="equal">
      <formula>"NÃO"</formula>
    </cfRule>
    <cfRule type="cellIs" dxfId="331" priority="319" operator="equal">
      <formula>"SIM"</formula>
    </cfRule>
  </conditionalFormatting>
  <conditionalFormatting sqref="Z49">
    <cfRule type="cellIs" dxfId="330" priority="317" operator="equal">
      <formula>"OPORTUNIDADE"</formula>
    </cfRule>
  </conditionalFormatting>
  <conditionalFormatting sqref="Z49">
    <cfRule type="cellIs" dxfId="329" priority="315" operator="equal">
      <formula>"NÃO"</formula>
    </cfRule>
    <cfRule type="cellIs" dxfId="328" priority="316" operator="equal">
      <formula>"SIM"</formula>
    </cfRule>
  </conditionalFormatting>
  <conditionalFormatting sqref="Z49">
    <cfRule type="cellIs" dxfId="327" priority="314" operator="equal">
      <formula>"OPORTUNIDADE"</formula>
    </cfRule>
  </conditionalFormatting>
  <conditionalFormatting sqref="Z49">
    <cfRule type="cellIs" dxfId="326" priority="312" operator="equal">
      <formula>"NÃO"</formula>
    </cfRule>
    <cfRule type="cellIs" dxfId="325" priority="313" operator="equal">
      <formula>"SIM"</formula>
    </cfRule>
  </conditionalFormatting>
  <conditionalFormatting sqref="Z49">
    <cfRule type="cellIs" dxfId="324" priority="311" operator="equal">
      <formula>"OPORTUNIDADE"</formula>
    </cfRule>
  </conditionalFormatting>
  <conditionalFormatting sqref="Z49">
    <cfRule type="cellIs" dxfId="323" priority="309" operator="equal">
      <formula>"NÃO"</formula>
    </cfRule>
    <cfRule type="cellIs" dxfId="322" priority="310" operator="equal">
      <formula>"SIM"</formula>
    </cfRule>
  </conditionalFormatting>
  <conditionalFormatting sqref="Z56">
    <cfRule type="cellIs" dxfId="321" priority="296" operator="equal">
      <formula>"OPORTUNIDADE"</formula>
    </cfRule>
  </conditionalFormatting>
  <conditionalFormatting sqref="Z56">
    <cfRule type="cellIs" dxfId="320" priority="294" operator="equal">
      <formula>"NÃO"</formula>
    </cfRule>
    <cfRule type="cellIs" dxfId="319" priority="295" operator="equal">
      <formula>"SIM"</formula>
    </cfRule>
  </conditionalFormatting>
  <conditionalFormatting sqref="Z56">
    <cfRule type="cellIs" dxfId="318" priority="293" operator="equal">
      <formula>"OPORTUNIDADE"</formula>
    </cfRule>
  </conditionalFormatting>
  <conditionalFormatting sqref="Z56">
    <cfRule type="cellIs" dxfId="317" priority="291" operator="equal">
      <formula>"NÃO"</formula>
    </cfRule>
    <cfRule type="cellIs" dxfId="316" priority="292" operator="equal">
      <formula>"SIM"</formula>
    </cfRule>
  </conditionalFormatting>
  <conditionalFormatting sqref="Z56">
    <cfRule type="cellIs" dxfId="315" priority="290" operator="equal">
      <formula>"OPORTUNIDADE"</formula>
    </cfRule>
  </conditionalFormatting>
  <conditionalFormatting sqref="Z56">
    <cfRule type="cellIs" dxfId="314" priority="288" operator="equal">
      <formula>"NÃO"</formula>
    </cfRule>
    <cfRule type="cellIs" dxfId="313" priority="289" operator="equal">
      <formula>"SIM"</formula>
    </cfRule>
  </conditionalFormatting>
  <conditionalFormatting sqref="Z58">
    <cfRule type="cellIs" dxfId="312" priority="284" operator="equal">
      <formula>"OPORTUNIDADE"</formula>
    </cfRule>
  </conditionalFormatting>
  <conditionalFormatting sqref="Z58">
    <cfRule type="cellIs" dxfId="311" priority="282" operator="equal">
      <formula>"NÃO"</formula>
    </cfRule>
    <cfRule type="cellIs" dxfId="310" priority="283" operator="equal">
      <formula>"SIM"</formula>
    </cfRule>
  </conditionalFormatting>
  <conditionalFormatting sqref="Z58">
    <cfRule type="cellIs" dxfId="309" priority="281" operator="equal">
      <formula>"OPORTUNIDADE"</formula>
    </cfRule>
  </conditionalFormatting>
  <conditionalFormatting sqref="Z58">
    <cfRule type="cellIs" dxfId="308" priority="279" operator="equal">
      <formula>"NÃO"</formula>
    </cfRule>
    <cfRule type="cellIs" dxfId="307" priority="280" operator="equal">
      <formula>"SIM"</formula>
    </cfRule>
  </conditionalFormatting>
  <conditionalFormatting sqref="Z57">
    <cfRule type="cellIs" dxfId="306" priority="266" operator="equal">
      <formula>"OPORTUNIDADE"</formula>
    </cfRule>
  </conditionalFormatting>
  <conditionalFormatting sqref="Z57">
    <cfRule type="cellIs" dxfId="305" priority="264" operator="equal">
      <formula>"NÃO"</formula>
    </cfRule>
    <cfRule type="cellIs" dxfId="304" priority="265" operator="equal">
      <formula>"SIM"</formula>
    </cfRule>
  </conditionalFormatting>
  <conditionalFormatting sqref="BP45">
    <cfRule type="iconSet" priority="262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03" priority="261" operator="equal">
      <formula>"OPORTUNIDADE"</formula>
    </cfRule>
  </conditionalFormatting>
  <conditionalFormatting sqref="Y66">
    <cfRule type="cellIs" dxfId="302" priority="259" operator="equal">
      <formula>"NÃO"</formula>
    </cfRule>
    <cfRule type="cellIs" dxfId="301" priority="260" operator="equal">
      <formula>"SIM"</formula>
    </cfRule>
  </conditionalFormatting>
  <conditionalFormatting sqref="Z66">
    <cfRule type="cellIs" dxfId="300" priority="258" operator="equal">
      <formula>"OPORTUNIDADE"</formula>
    </cfRule>
  </conditionalFormatting>
  <conditionalFormatting sqref="Z66">
    <cfRule type="cellIs" dxfId="299" priority="256" operator="equal">
      <formula>"NÃO"</formula>
    </cfRule>
    <cfRule type="cellIs" dxfId="298" priority="257" operator="equal">
      <formula>"SIM"</formula>
    </cfRule>
  </conditionalFormatting>
  <conditionalFormatting sqref="Z51">
    <cfRule type="cellIs" dxfId="297" priority="255" operator="equal">
      <formula>"OPORTUNIDADE"</formula>
    </cfRule>
  </conditionalFormatting>
  <conditionalFormatting sqref="Z51">
    <cfRule type="cellIs" dxfId="296" priority="253" operator="equal">
      <formula>"NÃO"</formula>
    </cfRule>
    <cfRule type="cellIs" dxfId="295" priority="254" operator="equal">
      <formula>"SIM"</formula>
    </cfRule>
  </conditionalFormatting>
  <conditionalFormatting sqref="Z51">
    <cfRule type="cellIs" dxfId="294" priority="252" operator="equal">
      <formula>"OPORTUNIDADE"</formula>
    </cfRule>
  </conditionalFormatting>
  <conditionalFormatting sqref="Z51">
    <cfRule type="cellIs" dxfId="293" priority="250" operator="equal">
      <formula>"NÃO"</formula>
    </cfRule>
    <cfRule type="cellIs" dxfId="292" priority="251" operator="equal">
      <formula>"SIM"</formula>
    </cfRule>
  </conditionalFormatting>
  <conditionalFormatting sqref="Z51">
    <cfRule type="cellIs" dxfId="291" priority="240" operator="equal">
      <formula>"OPORTUNIDADE"</formula>
    </cfRule>
  </conditionalFormatting>
  <conditionalFormatting sqref="Z51">
    <cfRule type="cellIs" dxfId="290" priority="238" operator="equal">
      <formula>"NÃO"</formula>
    </cfRule>
    <cfRule type="cellIs" dxfId="289" priority="239" operator="equal">
      <formula>"SIM"</formula>
    </cfRule>
  </conditionalFormatting>
  <conditionalFormatting sqref="Z50">
    <cfRule type="cellIs" dxfId="288" priority="237" operator="equal">
      <formula>"OPORTUNIDADE"</formula>
    </cfRule>
  </conditionalFormatting>
  <conditionalFormatting sqref="Z50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Z60">
    <cfRule type="cellIs" dxfId="285" priority="222" operator="equal">
      <formula>"OPORTUNIDADE"</formula>
    </cfRule>
  </conditionalFormatting>
  <conditionalFormatting sqref="Z60">
    <cfRule type="cellIs" dxfId="284" priority="220" operator="equal">
      <formula>"NÃO"</formula>
    </cfRule>
    <cfRule type="cellIs" dxfId="283" priority="221" operator="equal">
      <formula>"SIM"</formula>
    </cfRule>
  </conditionalFormatting>
  <conditionalFormatting sqref="Z60">
    <cfRule type="cellIs" dxfId="282" priority="219" operator="equal">
      <formula>"OPORTUNIDADE"</formula>
    </cfRule>
  </conditionalFormatting>
  <conditionalFormatting sqref="Z60">
    <cfRule type="cellIs" dxfId="281" priority="217" operator="equal">
      <formula>"NÃO"</formula>
    </cfRule>
    <cfRule type="cellIs" dxfId="280" priority="218" operator="equal">
      <formula>"SIM"</formula>
    </cfRule>
  </conditionalFormatting>
  <conditionalFormatting sqref="Z60">
    <cfRule type="cellIs" dxfId="279" priority="216" operator="equal">
      <formula>"OPORTUNIDADE"</formula>
    </cfRule>
  </conditionalFormatting>
  <conditionalFormatting sqref="Z60">
    <cfRule type="cellIs" dxfId="278" priority="214" operator="equal">
      <formula>"NÃO"</formula>
    </cfRule>
    <cfRule type="cellIs" dxfId="277" priority="215" operator="equal">
      <formula>"SIM"</formula>
    </cfRule>
  </conditionalFormatting>
  <conditionalFormatting sqref="Y64">
    <cfRule type="cellIs" dxfId="276" priority="210" operator="equal">
      <formula>"OPORTUNIDADE"</formula>
    </cfRule>
  </conditionalFormatting>
  <conditionalFormatting sqref="Y64">
    <cfRule type="cellIs" dxfId="275" priority="208" operator="equal">
      <formula>"NÃO"</formula>
    </cfRule>
    <cfRule type="cellIs" dxfId="274" priority="209" operator="equal">
      <formula>"SIM"</formula>
    </cfRule>
  </conditionalFormatting>
  <conditionalFormatting sqref="Z64">
    <cfRule type="cellIs" dxfId="273" priority="207" operator="equal">
      <formula>"OPORTUNIDADE"</formula>
    </cfRule>
  </conditionalFormatting>
  <conditionalFormatting sqref="Z64">
    <cfRule type="cellIs" dxfId="272" priority="205" operator="equal">
      <formula>"NÃO"</formula>
    </cfRule>
    <cfRule type="cellIs" dxfId="271" priority="206" operator="equal">
      <formula>"SIM"</formula>
    </cfRule>
  </conditionalFormatting>
  <conditionalFormatting sqref="Y65">
    <cfRule type="cellIs" dxfId="270" priority="180" operator="equal">
      <formula>"OPORTUNIDADE"</formula>
    </cfRule>
  </conditionalFormatting>
  <conditionalFormatting sqref="Y65">
    <cfRule type="cellIs" dxfId="269" priority="178" operator="equal">
      <formula>"NÃO"</formula>
    </cfRule>
    <cfRule type="cellIs" dxfId="268" priority="179" operator="equal">
      <formula>"SIM"</formula>
    </cfRule>
  </conditionalFormatting>
  <conditionalFormatting sqref="Z65">
    <cfRule type="cellIs" dxfId="267" priority="177" operator="equal">
      <formula>"OPORTUNIDADE"</formula>
    </cfRule>
  </conditionalFormatting>
  <conditionalFormatting sqref="Z65">
    <cfRule type="cellIs" dxfId="266" priority="175" operator="equal">
      <formula>"NÃO"</formula>
    </cfRule>
    <cfRule type="cellIs" dxfId="265" priority="176" operator="equal">
      <formula>"SIM"</formula>
    </cfRule>
  </conditionalFormatting>
  <conditionalFormatting sqref="Z65">
    <cfRule type="cellIs" dxfId="264" priority="174" operator="equal">
      <formula>"OPORTUNIDADE"</formula>
    </cfRule>
  </conditionalFormatting>
  <conditionalFormatting sqref="Z65">
    <cfRule type="cellIs" dxfId="263" priority="172" operator="equal">
      <formula>"NÃO"</formula>
    </cfRule>
    <cfRule type="cellIs" dxfId="262" priority="173" operator="equal">
      <formula>"SIM"</formula>
    </cfRule>
  </conditionalFormatting>
  <conditionalFormatting sqref="Z65">
    <cfRule type="cellIs" dxfId="261" priority="171" operator="equal">
      <formula>"OPORTUNIDADE"</formula>
    </cfRule>
  </conditionalFormatting>
  <conditionalFormatting sqref="Z65">
    <cfRule type="cellIs" dxfId="260" priority="169" operator="equal">
      <formula>"NÃO"</formula>
    </cfRule>
    <cfRule type="cellIs" dxfId="259" priority="170" operator="equal">
      <formula>"SIM"</formula>
    </cfRule>
  </conditionalFormatting>
  <conditionalFormatting sqref="Y73:Y75">
    <cfRule type="cellIs" dxfId="258" priority="168" operator="equal">
      <formula>"OPORTUNIDADE"</formula>
    </cfRule>
  </conditionalFormatting>
  <conditionalFormatting sqref="Y73:Y75">
    <cfRule type="cellIs" dxfId="257" priority="166" operator="equal">
      <formula>"NÃO"</formula>
    </cfRule>
    <cfRule type="cellIs" dxfId="256" priority="167" operator="equal">
      <formula>"SIM"</formula>
    </cfRule>
  </conditionalFormatting>
  <conditionalFormatting sqref="Z73:Z74">
    <cfRule type="cellIs" dxfId="255" priority="165" operator="equal">
      <formula>"OPORTUNIDADE"</formula>
    </cfRule>
  </conditionalFormatting>
  <conditionalFormatting sqref="Z73:Z74">
    <cfRule type="cellIs" dxfId="254" priority="163" operator="equal">
      <formula>"NÃO"</formula>
    </cfRule>
    <cfRule type="cellIs" dxfId="253" priority="164" operator="equal">
      <formula>"SIM"</formula>
    </cfRule>
  </conditionalFormatting>
  <conditionalFormatting sqref="Z72">
    <cfRule type="cellIs" dxfId="252" priority="162" operator="equal">
      <formula>"OPORTUNIDADE"</formula>
    </cfRule>
  </conditionalFormatting>
  <conditionalFormatting sqref="Z72">
    <cfRule type="cellIs" dxfId="251" priority="160" operator="equal">
      <formula>"NÃO"</formula>
    </cfRule>
    <cfRule type="cellIs" dxfId="250" priority="161" operator="equal">
      <formula>"SIM"</formula>
    </cfRule>
  </conditionalFormatting>
  <conditionalFormatting sqref="Z72">
    <cfRule type="cellIs" dxfId="249" priority="159" operator="equal">
      <formula>"OPORTUNIDADE"</formula>
    </cfRule>
  </conditionalFormatting>
  <conditionalFormatting sqref="Z72">
    <cfRule type="cellIs" dxfId="248" priority="157" operator="equal">
      <formula>"NÃO"</formula>
    </cfRule>
    <cfRule type="cellIs" dxfId="247" priority="158" operator="equal">
      <formula>"SIM"</formula>
    </cfRule>
  </conditionalFormatting>
  <conditionalFormatting sqref="Z72">
    <cfRule type="cellIs" dxfId="246" priority="156" operator="equal">
      <formula>"OPORTUNIDADE"</formula>
    </cfRule>
  </conditionalFormatting>
  <conditionalFormatting sqref="Z72">
    <cfRule type="cellIs" dxfId="245" priority="154" operator="equal">
      <formula>"NÃO"</formula>
    </cfRule>
    <cfRule type="cellIs" dxfId="244" priority="155" operator="equal">
      <formula>"SIM"</formula>
    </cfRule>
  </conditionalFormatting>
  <conditionalFormatting sqref="Y72:Y73">
    <cfRule type="cellIs" dxfId="243" priority="153" operator="equal">
      <formula>"OPORTUNIDADE"</formula>
    </cfRule>
  </conditionalFormatting>
  <conditionalFormatting sqref="Y72:Y73">
    <cfRule type="cellIs" dxfId="242" priority="151" operator="equal">
      <formula>"NÃO"</formula>
    </cfRule>
    <cfRule type="cellIs" dxfId="241" priority="152" operator="equal">
      <formula>"SIM"</formula>
    </cfRule>
  </conditionalFormatting>
  <conditionalFormatting sqref="BK38">
    <cfRule type="iconSet" priority="150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40" priority="149" operator="equal">
      <formula>"OPORTUNIDADE"</formula>
    </cfRule>
  </conditionalFormatting>
  <conditionalFormatting sqref="Z72:Z73">
    <cfRule type="cellIs" dxfId="239" priority="147" operator="equal">
      <formula>"NÃO"</formula>
    </cfRule>
    <cfRule type="cellIs" dxfId="238" priority="148" operator="equal">
      <formula>"SIM"</formula>
    </cfRule>
  </conditionalFormatting>
  <conditionalFormatting sqref="Y71">
    <cfRule type="cellIs" dxfId="237" priority="146" operator="equal">
      <formula>"OPORTUNIDADE"</formula>
    </cfRule>
  </conditionalFormatting>
  <conditionalFormatting sqref="Y71">
    <cfRule type="cellIs" dxfId="236" priority="144" operator="equal">
      <formula>"NÃO"</formula>
    </cfRule>
    <cfRule type="cellIs" dxfId="235" priority="145" operator="equal">
      <formula>"SIM"</formula>
    </cfRule>
  </conditionalFormatting>
  <conditionalFormatting sqref="Z71">
    <cfRule type="cellIs" dxfId="234" priority="143" operator="equal">
      <formula>"OPORTUNIDADE"</formula>
    </cfRule>
  </conditionalFormatting>
  <conditionalFormatting sqref="Z71">
    <cfRule type="cellIs" dxfId="233" priority="141" operator="equal">
      <formula>"NÃO"</formula>
    </cfRule>
    <cfRule type="cellIs" dxfId="232" priority="142" operator="equal">
      <formula>"SIM"</formula>
    </cfRule>
  </conditionalFormatting>
  <conditionalFormatting sqref="Z71">
    <cfRule type="cellIs" dxfId="231" priority="140" operator="equal">
      <formula>"OPORTUNIDADE"</formula>
    </cfRule>
  </conditionalFormatting>
  <conditionalFormatting sqref="Z71">
    <cfRule type="cellIs" dxfId="230" priority="138" operator="equal">
      <formula>"NÃO"</formula>
    </cfRule>
    <cfRule type="cellIs" dxfId="229" priority="139" operator="equal">
      <formula>"SIM"</formula>
    </cfRule>
  </conditionalFormatting>
  <conditionalFormatting sqref="Z71">
    <cfRule type="cellIs" dxfId="228" priority="137" operator="equal">
      <formula>"OPORTUNIDADE"</formula>
    </cfRule>
  </conditionalFormatting>
  <conditionalFormatting sqref="Z71">
    <cfRule type="cellIs" dxfId="227" priority="135" operator="equal">
      <formula>"NÃO"</formula>
    </cfRule>
    <cfRule type="cellIs" dxfId="226" priority="136" operator="equal">
      <formula>"SIM"</formula>
    </cfRule>
  </conditionalFormatting>
  <conditionalFormatting sqref="Z75">
    <cfRule type="cellIs" dxfId="225" priority="128" operator="equal">
      <formula>"OPORTUNIDADE"</formula>
    </cfRule>
  </conditionalFormatting>
  <conditionalFormatting sqref="Z75">
    <cfRule type="cellIs" dxfId="224" priority="126" operator="equal">
      <formula>"NÃO"</formula>
    </cfRule>
    <cfRule type="cellIs" dxfId="223" priority="127" operator="equal">
      <formula>"SIM"</formula>
    </cfRule>
  </conditionalFormatting>
  <conditionalFormatting sqref="Y75">
    <cfRule type="cellIs" dxfId="222" priority="125" operator="equal">
      <formula>"OPORTUNIDADE"</formula>
    </cfRule>
  </conditionalFormatting>
  <conditionalFormatting sqref="Y75">
    <cfRule type="cellIs" dxfId="221" priority="123" operator="equal">
      <formula>"NÃO"</formula>
    </cfRule>
    <cfRule type="cellIs" dxfId="220" priority="124" operator="equal">
      <formula>"SIM"</formula>
    </cfRule>
  </conditionalFormatting>
  <conditionalFormatting sqref="BK33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19" priority="121" operator="equal">
      <formula>"OPORTUNIDADE"</formula>
    </cfRule>
  </conditionalFormatting>
  <conditionalFormatting sqref="Y68:Y69">
    <cfRule type="cellIs" dxfId="218" priority="119" operator="equal">
      <formula>"NÃO"</formula>
    </cfRule>
    <cfRule type="cellIs" dxfId="217" priority="120" operator="equal">
      <formula>"SIM"</formula>
    </cfRule>
  </conditionalFormatting>
  <conditionalFormatting sqref="Z68">
    <cfRule type="cellIs" dxfId="216" priority="118" operator="equal">
      <formula>"OPORTUNIDADE"</formula>
    </cfRule>
  </conditionalFormatting>
  <conditionalFormatting sqref="Z68">
    <cfRule type="cellIs" dxfId="215" priority="116" operator="equal">
      <formula>"NÃO"</formula>
    </cfRule>
    <cfRule type="cellIs" dxfId="214" priority="117" operator="equal">
      <formula>"SIM"</formula>
    </cfRule>
  </conditionalFormatting>
  <conditionalFormatting sqref="Z68">
    <cfRule type="cellIs" dxfId="213" priority="115" operator="equal">
      <formula>"OPORTUNIDADE"</formula>
    </cfRule>
  </conditionalFormatting>
  <conditionalFormatting sqref="Z68">
    <cfRule type="cellIs" dxfId="212" priority="113" operator="equal">
      <formula>"NÃO"</formula>
    </cfRule>
    <cfRule type="cellIs" dxfId="211" priority="114" operator="equal">
      <formula>"SIM"</formula>
    </cfRule>
  </conditionalFormatting>
  <conditionalFormatting sqref="Z68">
    <cfRule type="cellIs" dxfId="210" priority="112" operator="equal">
      <formula>"OPORTUNIDADE"</formula>
    </cfRule>
  </conditionalFormatting>
  <conditionalFormatting sqref="Z68">
    <cfRule type="cellIs" dxfId="209" priority="110" operator="equal">
      <formula>"NÃO"</formula>
    </cfRule>
    <cfRule type="cellIs" dxfId="208" priority="111" operator="equal">
      <formula>"SIM"</formula>
    </cfRule>
  </conditionalFormatting>
  <conditionalFormatting sqref="Z68">
    <cfRule type="cellIs" dxfId="207" priority="109" operator="equal">
      <formula>"OPORTUNIDADE"</formula>
    </cfRule>
  </conditionalFormatting>
  <conditionalFormatting sqref="Z68">
    <cfRule type="cellIs" dxfId="206" priority="107" operator="equal">
      <formula>"NÃO"</formula>
    </cfRule>
    <cfRule type="cellIs" dxfId="205" priority="108" operator="equal">
      <formula>"SIM"</formula>
    </cfRule>
  </conditionalFormatting>
  <conditionalFormatting sqref="Z68">
    <cfRule type="cellIs" dxfId="204" priority="106" operator="equal">
      <formula>"OPORTUNIDADE"</formula>
    </cfRule>
  </conditionalFormatting>
  <conditionalFormatting sqref="Z68">
    <cfRule type="cellIs" dxfId="203" priority="104" operator="equal">
      <formula>"NÃO"</formula>
    </cfRule>
    <cfRule type="cellIs" dxfId="202" priority="105" operator="equal">
      <formula>"SIM"</formula>
    </cfRule>
  </conditionalFormatting>
  <conditionalFormatting sqref="Z68">
    <cfRule type="cellIs" dxfId="201" priority="103" operator="equal">
      <formula>"OPORTUNIDADE"</formula>
    </cfRule>
  </conditionalFormatting>
  <conditionalFormatting sqref="Z68">
    <cfRule type="cellIs" dxfId="200" priority="101" operator="equal">
      <formula>"NÃO"</formula>
    </cfRule>
    <cfRule type="cellIs" dxfId="199" priority="102" operator="equal">
      <formula>"SIM"</formula>
    </cfRule>
  </conditionalFormatting>
  <conditionalFormatting sqref="Z68">
    <cfRule type="cellIs" dxfId="198" priority="100" operator="equal">
      <formula>"OPORTUNIDADE"</formula>
    </cfRule>
  </conditionalFormatting>
  <conditionalFormatting sqref="Z68">
    <cfRule type="cellIs" dxfId="197" priority="98" operator="equal">
      <formula>"NÃO"</formula>
    </cfRule>
    <cfRule type="cellIs" dxfId="196" priority="99" operator="equal">
      <formula>"SIM"</formula>
    </cfRule>
  </conditionalFormatting>
  <conditionalFormatting sqref="Z68">
    <cfRule type="cellIs" dxfId="195" priority="97" operator="equal">
      <formula>"OPORTUNIDADE"</formula>
    </cfRule>
  </conditionalFormatting>
  <conditionalFormatting sqref="Z68">
    <cfRule type="cellIs" dxfId="194" priority="95" operator="equal">
      <formula>"NÃO"</formula>
    </cfRule>
    <cfRule type="cellIs" dxfId="193" priority="96" operator="equal">
      <formula>"SIM"</formula>
    </cfRule>
  </conditionalFormatting>
  <conditionalFormatting sqref="Y67:Y69">
    <cfRule type="cellIs" dxfId="192" priority="94" operator="equal">
      <formula>"OPORTUNIDADE"</formula>
    </cfRule>
  </conditionalFormatting>
  <conditionalFormatting sqref="Y67:Y69">
    <cfRule type="cellIs" dxfId="191" priority="92" operator="equal">
      <formula>"NÃO"</formula>
    </cfRule>
    <cfRule type="cellIs" dxfId="190" priority="93" operator="equal">
      <formula>"SIM"</formula>
    </cfRule>
  </conditionalFormatting>
  <conditionalFormatting sqref="Z67:Z68">
    <cfRule type="cellIs" dxfId="189" priority="91" operator="equal">
      <formula>"OPORTUNIDADE"</formula>
    </cfRule>
  </conditionalFormatting>
  <conditionalFormatting sqref="Z67:Z68">
    <cfRule type="cellIs" dxfId="188" priority="89" operator="equal">
      <formula>"NÃO"</formula>
    </cfRule>
    <cfRule type="cellIs" dxfId="187" priority="90" operator="equal">
      <formula>"SIM"</formula>
    </cfRule>
  </conditionalFormatting>
  <conditionalFormatting sqref="Z69">
    <cfRule type="cellIs" dxfId="186" priority="88" operator="equal">
      <formula>"OPORTUNIDADE"</formula>
    </cfRule>
  </conditionalFormatting>
  <conditionalFormatting sqref="Z69">
    <cfRule type="cellIs" dxfId="185" priority="86" operator="equal">
      <formula>"NÃO"</formula>
    </cfRule>
    <cfRule type="cellIs" dxfId="184" priority="87" operator="equal">
      <formula>"SIM"</formula>
    </cfRule>
  </conditionalFormatting>
  <conditionalFormatting sqref="Z69">
    <cfRule type="cellIs" dxfId="183" priority="85" operator="equal">
      <formula>"OPORTUNIDADE"</formula>
    </cfRule>
  </conditionalFormatting>
  <conditionalFormatting sqref="Z69">
    <cfRule type="cellIs" dxfId="182" priority="83" operator="equal">
      <formula>"NÃO"</formula>
    </cfRule>
    <cfRule type="cellIs" dxfId="181" priority="84" operator="equal">
      <formula>"SIM"</formula>
    </cfRule>
  </conditionalFormatting>
  <conditionalFormatting sqref="Z69">
    <cfRule type="cellIs" dxfId="180" priority="82" operator="equal">
      <formula>"OPORTUNIDADE"</formula>
    </cfRule>
  </conditionalFormatting>
  <conditionalFormatting sqref="Z69">
    <cfRule type="cellIs" dxfId="179" priority="80" operator="equal">
      <formula>"NÃO"</formula>
    </cfRule>
    <cfRule type="cellIs" dxfId="178" priority="81" operator="equal">
      <formula>"SIM"</formula>
    </cfRule>
  </conditionalFormatting>
  <conditionalFormatting sqref="Z69">
    <cfRule type="cellIs" dxfId="177" priority="79" operator="equal">
      <formula>"OPORTUNIDADE"</formula>
    </cfRule>
  </conditionalFormatting>
  <conditionalFormatting sqref="Z69">
    <cfRule type="cellIs" dxfId="176" priority="77" operator="equal">
      <formula>"NÃO"</formula>
    </cfRule>
    <cfRule type="cellIs" dxfId="175" priority="78" operator="equal">
      <formula>"SIM"</formula>
    </cfRule>
  </conditionalFormatting>
  <conditionalFormatting sqref="BK37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6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68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64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63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62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61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74" priority="51" operator="equal">
      <formula>"OPORTUNIDADE"</formula>
    </cfRule>
  </conditionalFormatting>
  <conditionalFormatting sqref="Z91:Z92">
    <cfRule type="cellIs" dxfId="173" priority="49" operator="equal">
      <formula>"NÃO"</formula>
    </cfRule>
    <cfRule type="cellIs" dxfId="172" priority="50" operator="equal">
      <formula>"SIM"</formula>
    </cfRule>
  </conditionalFormatting>
  <conditionalFormatting sqref="Y91:Y100">
    <cfRule type="cellIs" dxfId="171" priority="48" operator="equal">
      <formula>"OPORTUNIDADE"</formula>
    </cfRule>
  </conditionalFormatting>
  <conditionalFormatting sqref="Y91:Y100">
    <cfRule type="cellIs" dxfId="170" priority="46" operator="equal">
      <formula>"NÃO"</formula>
    </cfRule>
    <cfRule type="cellIs" dxfId="169" priority="47" operator="equal">
      <formula>"SIM"</formula>
    </cfRule>
  </conditionalFormatting>
  <conditionalFormatting sqref="BK81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68" priority="42" operator="equal">
      <formula>"OPORTUNIDADE"</formula>
    </cfRule>
  </conditionalFormatting>
  <conditionalFormatting sqref="Z96">
    <cfRule type="cellIs" dxfId="167" priority="40" operator="equal">
      <formula>"NÃO"</formula>
    </cfRule>
    <cfRule type="cellIs" dxfId="166" priority="41" operator="equal">
      <formula>"SIM"</formula>
    </cfRule>
  </conditionalFormatting>
  <conditionalFormatting sqref="BP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65" priority="15" operator="equal">
      <formula>"OPORTUNIDADE"</formula>
    </cfRule>
  </conditionalFormatting>
  <conditionalFormatting sqref="Z105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05:Y106">
    <cfRule type="cellIs" dxfId="162" priority="12" operator="equal">
      <formula>"OPORTUNIDADE"</formula>
    </cfRule>
  </conditionalFormatting>
  <conditionalFormatting sqref="Y105:Y106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Z104">
    <cfRule type="cellIs" dxfId="159" priority="9" operator="equal">
      <formula>"OPORTUNIDADE"</formula>
    </cfRule>
  </conditionalFormatting>
  <conditionalFormatting sqref="Z104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Y104">
    <cfRule type="cellIs" dxfId="156" priority="6" operator="equal">
      <formula>"OPORTUNIDADE"</formula>
    </cfRule>
  </conditionalFormatting>
  <conditionalFormatting sqref="Y104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6">
    <cfRule type="cellIs" dxfId="153" priority="3" operator="equal">
      <formula>"OPORTUNIDADE"</formula>
    </cfRule>
  </conditionalFormatting>
  <conditionalFormatting sqref="Y10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BRUNO (TF-525)</v>
      </c>
      <c r="F107" s="108" t="str">
        <f>IF(FN_MC!H106="","*",FN_MC!H106)</f>
        <v>-</v>
      </c>
      <c r="G107" s="108" t="str">
        <f>IF(FN_MC!M106="","*",FN_MC!M106)</f>
        <v>TOM</v>
      </c>
      <c r="H107" s="166">
        <f>IF(FN_MC!K106="","*",FN_MC!K106)</f>
        <v>406.1</v>
      </c>
      <c r="I107" s="141">
        <f>IF(FN_MC!O106="","*",FN_MC!O106)</f>
        <v>0.375</v>
      </c>
      <c r="J107" s="141">
        <f>IF(FN_MC!P106="","*",FN_MC!P106)</f>
        <v>6.25E-2</v>
      </c>
      <c r="K107" s="152" t="str">
        <f>IF(FN_MC!AK106="","*",FN_MC!AK106)</f>
        <v>-</v>
      </c>
      <c r="L107" s="152" t="str">
        <f>IF(FN_MC!AM106="","*",FN_MC!AM106)</f>
        <v>TOM</v>
      </c>
      <c r="M107" s="152">
        <f>IF(FN_MC!AP106="","*",FN_MC!AP106)</f>
        <v>406.1</v>
      </c>
      <c r="N107" s="152" t="str">
        <f>IF(FN_MC!AM106="","*",FN_MC!AM106)</f>
        <v>TOM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*</v>
      </c>
      <c r="C108" s="108" t="str">
        <f>IF(FN_MC!S107="","*",FN_MC!S107)</f>
        <v>FERRONORTE</v>
      </c>
      <c r="D108" s="108" t="str">
        <f>IF(FN_MC!T107="","*",FN_MC!T107)</f>
        <v>TMI-TCS</v>
      </c>
      <c r="E108" s="108" t="str">
        <f>IF(FN_MC!D107="","*",FN_MC!D107)</f>
        <v>W50</v>
      </c>
      <c r="F108" s="108" t="str">
        <f>IF(FN_MC!H107="","*",FN_MC!H107)</f>
        <v>TCS1</v>
      </c>
      <c r="G108" s="108" t="str">
        <f>IF(FN_MC!M107="","*",FN_MC!M107)</f>
        <v>TCE-TID</v>
      </c>
      <c r="H108" s="166">
        <f>IF(FN_MC!K107="","*",FN_MC!K107)</f>
        <v>183</v>
      </c>
      <c r="I108" s="141" t="str">
        <f>IF(FN_MC!O107="","*",FN_MC!O107)</f>
        <v>*</v>
      </c>
      <c r="J108" s="141" t="str">
        <f>IF(FN_MC!P107="","*",FN_MC!P107)</f>
        <v>*</v>
      </c>
      <c r="K108" s="152" t="str">
        <f>IF(FN_MC!AK107="","*",FN_MC!AK107)</f>
        <v>TCS1</v>
      </c>
      <c r="L108" s="152" t="str">
        <f>IF(FN_MC!AM107="","*",FN_MC!AM107)</f>
        <v>TCE-TID</v>
      </c>
      <c r="M108" s="152">
        <f>IF(FN_MC!AP107="","*",FN_MC!AP107)</f>
        <v>183</v>
      </c>
      <c r="N108" s="152" t="str">
        <f>IF(FN_MC!AM107="","*",FN_MC!AM107)</f>
        <v>TCE-TID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BRUNO (TF-525)</v>
      </c>
      <c r="H103" s="119" t="str">
        <f>IF(FN_MC!F106="","*",FN_MC!F106)</f>
        <v>PDM - SOLDA</v>
      </c>
      <c r="I103" s="119" t="str">
        <f>IF(FN_MC!H106="","*",FN_MC!H106)</f>
        <v>-</v>
      </c>
      <c r="J103" s="119" t="str">
        <f>IF(FN_MC!I106="","*",FN_MC!I106)</f>
        <v>-</v>
      </c>
      <c r="K103" s="119" t="str">
        <f>IF(FN_MC!M106="","*",FN_MC!M106)</f>
        <v>TOM</v>
      </c>
      <c r="L103" s="119" t="str">
        <f>IF(FN_MC!N106="","*",FN_MC!N106)</f>
        <v>TOM1</v>
      </c>
      <c r="M103" s="120">
        <f>IF(FN_MC!J106="","*",FN_MC!J106)</f>
        <v>74</v>
      </c>
      <c r="N103" s="120">
        <f>IF(FN_MC!K106="","*",FN_MC!K106)</f>
        <v>406.1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6.25E-2</v>
      </c>
      <c r="S103" s="119" t="str">
        <f>IF(FN_MC!Q106="","*",CONCATENATE(FN_MC!Q106," ",FN_MC!R106))</f>
        <v>1 Nº DE SOLDA</v>
      </c>
      <c r="T103" s="119" t="str">
        <f>IF(FN_MC!V106="","*",FN_MC!V106)</f>
        <v xml:space="preserve">Bruno </v>
      </c>
      <c r="U103" s="119" t="str">
        <f>IF(FN_MC!W106="","*",FN_MC!W106)</f>
        <v xml:space="preserve">Solda depende de temperatura </v>
      </c>
      <c r="V103" s="121">
        <f ca="1">_xlfn.XLOOKUP(G103&amp;$V$2,BS_CONTROLE[CHAVE],BS_CONTROLE[Quantidade_11],"-")</f>
        <v>2</v>
      </c>
      <c r="W103" s="121">
        <f ca="1">_xlfn.XLOOKUP(G103&amp;$W$2,BS_CONTROLE[CHAVE],BS_CONTROLE[Quantidade_11],"-")</f>
        <v>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FERRONORTE</v>
      </c>
      <c r="E104" s="119" t="str">
        <f>IF(FN_MC!T107="","*",FN_MC!T107)</f>
        <v>TMI-TCS</v>
      </c>
      <c r="F104" s="119">
        <f>IF(FN_MC!B107="","*",FN_MC!B107)</f>
        <v>45939</v>
      </c>
      <c r="G104" s="119" t="str">
        <f>IF(FN_MC!D107="","*",FN_MC!D107)</f>
        <v>W50</v>
      </c>
      <c r="H104" s="119" t="str">
        <f>IF(FN_MC!F107="","*",FN_MC!F107)</f>
        <v>PDM - PEDRA - CARGA</v>
      </c>
      <c r="I104" s="119" t="str">
        <f>IF(FN_MC!H107="","*",FN_MC!H107)</f>
        <v>TCS1</v>
      </c>
      <c r="J104" s="119" t="str">
        <f>IF(FN_MC!I107="","*",FN_MC!I107)</f>
        <v>TCS2</v>
      </c>
      <c r="K104" s="119" t="str">
        <f>IF(FN_MC!M107="","*",FN_MC!M107)</f>
        <v>TCE-TID</v>
      </c>
      <c r="L104" s="119" t="str">
        <f>IF(FN_MC!N107="","*",FN_MC!N107)</f>
        <v>177TID</v>
      </c>
      <c r="M104" s="120">
        <f>IF(FN_MC!J107="","*",FN_MC!J107)</f>
        <v>74</v>
      </c>
      <c r="N104" s="120">
        <f>IF(FN_MC!K107="","*",FN_MC!K107)</f>
        <v>183</v>
      </c>
      <c r="O104" s="120">
        <f>IF(FN_MC!L107="","*",FN_MC!L107)</f>
        <v>180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>
        <f ca="1">_xlfn.XLOOKUP(G104&amp;$V$2,BS_CONTROLE[CHAVE],BS_CONTROLE[Quantidade_11],"-")</f>
        <v>0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0.66666666666666663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BRUNO (TF-525)</v>
      </c>
      <c r="E103" s="130" t="str">
        <f>IF(FN_MC!H106="","*",FN_MC!H106)</f>
        <v>-</v>
      </c>
      <c r="F103" s="148" t="str">
        <f>IF(FN_MC!M106="","*",FN_MC!M106)</f>
        <v>TOM</v>
      </c>
      <c r="G103" s="130" t="str">
        <f>IF(FN_MC!I106="","*",FN_MC!I106)</f>
        <v>-</v>
      </c>
      <c r="H103" s="130" t="str">
        <f>IF(FN_MC!AB106="","*",FN_MC!AB106)</f>
        <v>-</v>
      </c>
      <c r="I103" s="130" t="str">
        <f>IF(FN_MC!AC106="","*",FN_MC!AC106)</f>
        <v>-</v>
      </c>
      <c r="J103" s="131" t="str">
        <f>IF(FN_MC!AA106="","*",FN_MC!AA106)</f>
        <v>-</v>
      </c>
      <c r="K103" s="143" t="str">
        <f>IF(FN_MC!AD106="","*",FN_MC!AD106)</f>
        <v>-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W50</v>
      </c>
      <c r="E104" s="130" t="str">
        <f>IF(FN_MC!H107="","*",FN_MC!H107)</f>
        <v>TCS1</v>
      </c>
      <c r="F104" s="148" t="str">
        <f>IF(FN_MC!M107="","*",FN_MC!M107)</f>
        <v>TCE-TID</v>
      </c>
      <c r="G104" s="130" t="str">
        <f>IF(FN_MC!I107="","*",FN_MC!I107)</f>
        <v>TCS2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2025-10-08T16:18:32Z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