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81" documentId="120_S{118792C3-22EF-5104-A093-F22BFE3913F3}" xr6:coauthVersionLast="47" xr6:coauthVersionMax="47" xr10:uidLastSave="{851DA976-3CB8-4AB2-8EB0-3C06AD67C704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R146" i="11" s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2" i="11" s="1"/>
  <c r="BB125" i="1"/>
  <c r="AK125" i="1"/>
  <c r="K126" i="10" s="1"/>
  <c r="AL125" i="1"/>
  <c r="BR125" i="1"/>
  <c r="BS125" i="1"/>
  <c r="C126" i="1"/>
  <c r="G126" i="1"/>
  <c r="F122" i="12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BB137" i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BB138" i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BB139" i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BB140" i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BB141" i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BB142" i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BB145" i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BB150" i="1"/>
  <c r="AK150" i="1"/>
  <c r="K150" i="10" s="1"/>
  <c r="AL150" i="1"/>
  <c r="AP150" i="1"/>
  <c r="M150" i="10" s="1"/>
  <c r="BR150" i="1"/>
  <c r="BS150" i="1"/>
  <c r="C151" i="1"/>
  <c r="G151" i="1"/>
  <c r="R151" i="1"/>
  <c r="R148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68" i="10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E37" i="12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<sst xmlns="http://schemas.openxmlformats.org/spreadsheetml/2006/main" count="7546" uniqueCount="1342">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</sst>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G1" activePane="topRight" state="frozen"/>
      <selection pane="topRight" activeCell="L142" sqref="L14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79" t="s">
        <v>926</v>
      </c>
      <c r="C1" s="280"/>
      <c r="D1" s="280"/>
      <c r="E1" s="3"/>
      <c r="F1" s="279" t="s">
        <v>927</v>
      </c>
      <c r="G1" s="280"/>
      <c r="H1" s="281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2"/>
      <c r="AH1" s="5"/>
      <c r="AI1" s="256" t="s">
        <v>928</v>
      </c>
      <c r="AJ1" s="257"/>
      <c r="AK1" s="257"/>
      <c r="AL1" s="257"/>
      <c r="AM1" s="258"/>
      <c r="AN1" s="259"/>
      <c r="AO1" s="257"/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60"/>
      <c r="BG1" s="5"/>
      <c r="BH1" s="261" t="s">
        <v>929</v>
      </c>
      <c r="BI1" s="262"/>
      <c r="BJ1" s="262"/>
      <c r="BK1" s="263"/>
      <c r="BL1" s="5"/>
      <c r="BM1" s="253" t="s">
        <v>930</v>
      </c>
      <c r="BN1" s="254"/>
      <c r="BO1" s="254"/>
      <c r="BP1" s="254"/>
      <c r="BQ1" s="254"/>
      <c r="BR1" s="254"/>
      <c r="BS1" s="255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56" t="s">
        <v>931</v>
      </c>
      <c r="AJ2" s="257"/>
      <c r="AK2" s="257"/>
      <c r="AL2" s="257"/>
      <c r="AM2" s="258"/>
      <c r="AN2" s="259"/>
      <c r="AO2" s="257"/>
      <c r="AP2" s="257"/>
      <c r="AQ2" s="260"/>
      <c r="AR2" s="6"/>
      <c r="AS2" s="256" t="s">
        <v>934</v>
      </c>
      <c r="AT2" s="257"/>
      <c r="AU2" s="257"/>
      <c r="AV2" s="257"/>
      <c r="AW2" s="257"/>
      <c r="AX2" s="257"/>
      <c r="AY2" s="260"/>
      <c r="AZ2" s="6"/>
      <c r="BA2" s="270" t="s">
        <v>935</v>
      </c>
      <c r="BB2" s="271"/>
      <c r="BC2" s="256" t="s">
        <v>932</v>
      </c>
      <c r="BD2" s="257"/>
      <c r="BE2" s="257"/>
      <c r="BF2" s="260"/>
      <c r="BG2" s="5"/>
      <c r="BH2" s="264"/>
      <c r="BI2" s="265"/>
      <c r="BJ2" s="265"/>
      <c r="BK2" s="266"/>
      <c r="BL2" s="5"/>
      <c r="BM2" s="267"/>
      <c r="BN2" s="268"/>
      <c r="BO2" s="268"/>
      <c r="BP2" s="268"/>
      <c r="BQ2" s="268"/>
      <c r="BR2" s="268"/>
      <c r="BS2" s="269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70" t="s">
        <v>936</v>
      </c>
      <c r="AJ3" s="271"/>
      <c r="AK3" s="270" t="s">
        <v>937</v>
      </c>
      <c r="AL3" s="276"/>
      <c r="AM3" s="277"/>
      <c r="AN3" s="278"/>
      <c r="AO3" s="276"/>
      <c r="AP3" s="276"/>
      <c r="AQ3" s="271"/>
      <c r="AR3" s="67"/>
      <c r="AS3" s="274" t="s">
        <v>943</v>
      </c>
      <c r="AT3" s="275"/>
      <c r="AU3" s="274" t="s">
        <v>944</v>
      </c>
      <c r="AV3" s="275"/>
      <c r="AW3" s="274" t="s">
        <v>945</v>
      </c>
      <c r="AX3" s="275"/>
      <c r="AY3" s="67" t="s">
        <v>946</v>
      </c>
      <c r="AZ3" s="67"/>
      <c r="BA3" s="272"/>
      <c r="BB3" s="273"/>
      <c r="BC3" s="270" t="s">
        <v>939</v>
      </c>
      <c r="BD3" s="276"/>
      <c r="BE3" s="276"/>
      <c r="BF3" s="271"/>
      <c r="BG3" s="66"/>
      <c r="BH3" s="264"/>
      <c r="BI3" s="265"/>
      <c r="BJ3" s="265"/>
      <c r="BK3" s="266"/>
      <c r="BL3" s="66"/>
      <c r="BM3" s="253" t="s">
        <v>947</v>
      </c>
      <c r="BN3" s="254"/>
      <c r="BO3" s="254"/>
      <c r="BP3" s="255"/>
      <c r="BQ3" s="253" t="s">
        <v>751</v>
      </c>
      <c r="BR3" s="254"/>
      <c r="BS3" s="255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221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1"/>
      <c r="AB146" s="173"/>
      <c r="AC146" s="173"/>
      <c r="AD146" s="226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166"/>
      <c r="F149" s="167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/>
      <c r="Z149" s="118"/>
      <c r="AA149" s="251" t="s">
        <v>1318</v>
      </c>
      <c r="AB149" s="173" t="s">
        <v>434</v>
      </c>
      <c r="AC149" s="252" t="s">
        <v>429</v>
      </c>
      <c r="AD149" s="226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W736" s="119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W736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3" t="s">
        <v>1322</v>
      </c>
      <c r="D5" s="284"/>
      <c r="E5" s="284"/>
      <c r="F5" s="284"/>
      <c r="G5" s="284"/>
      <c r="H5" s="284"/>
      <c r="I5" s="284"/>
      <c r="J5" s="285"/>
      <c r="K5" s="286" t="s">
        <v>1323</v>
      </c>
      <c r="L5" s="287"/>
      <c r="M5" s="287"/>
      <c r="N5" s="287"/>
      <c r="O5" s="288" t="s">
        <v>1324</v>
      </c>
      <c r="P5" s="289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2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D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90"/>
      <c r="B1" s="291"/>
      <c r="C1" s="292"/>
      <c r="L1" s="94"/>
      <c r="M1" s="125"/>
      <c r="N1" s="125"/>
      <c r="O1" s="125"/>
      <c r="P1" s="293" t="s">
        <v>1016</v>
      </c>
      <c r="Q1" s="294"/>
      <c r="R1" s="125"/>
      <c r="T1" s="95"/>
      <c r="U1" s="295" t="s">
        <v>1330</v>
      </c>
      <c r="V1" s="295"/>
      <c r="W1" s="295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394ZUE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*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PEDRO (TP-696)</v>
      </c>
      <c r="H121" s="205" t="str">
        <f>IF(SP_NORTE!F124="","*",SP_NORTE!F124)</f>
        <v>PDM - SOLDA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ZVU-ZEB</v>
      </c>
      <c r="L121" s="195" t="str">
        <f>IF(SP_NORTE!N124="","*",SP_NORTE!N124)</f>
        <v>ZVU237</v>
      </c>
      <c r="M121" s="196">
        <f>IF(SP_NORTE!J124="","*",SP_NORTE!J124)</f>
        <v>73</v>
      </c>
      <c r="N121" s="204">
        <f>IF(SP_NORTE!K124="","*",SP_NORTE!K124)</f>
        <v>235.73</v>
      </c>
      <c r="O121" s="204">
        <f>IF(SP_NORTE!L124="","*",SP_NORTE!L124)</f>
        <v>235.97499999999999</v>
      </c>
      <c r="P121" s="203">
        <f>IF(SP_NORTE!O124="","*",SP_NORTE!O124)</f>
        <v>0.35416666666666669</v>
      </c>
      <c r="Q121" s="203">
        <f>IF(SP_NORTE!P124="","*",SP_NORTE!P124)</f>
        <v>6.25E-2</v>
      </c>
      <c r="R121" s="205" t="str">
        <f>IF(SP_NORTE!Q124="","*",CONCATENATE(SP_NORTE!Q124," ",SP_NORTE!R124))</f>
        <v>1 Nº DE SOLDA</v>
      </c>
      <c r="S121" s="205" t="str">
        <f>IF(SP_NORTE!V124="","*",SP_NORTE!V124)</f>
        <v>Pedro</v>
      </c>
      <c r="T121" s="205" t="str">
        <f>IF(SP_NORTE!W124="","*",SP_NORTE!W124)</f>
        <v>PDM - Substituição de trilho</v>
      </c>
      <c r="U121" s="193" t="str">
        <f ca="1">_xlfn.XLOOKUP(G121&amp;$U$2,BS_CONTROLE[CHAVE],BS_CONTROLE[Quantidade_11],"-")</f>
        <v>-</v>
      </c>
      <c r="V121" s="193">
        <f ca="1">_xlfn.XLOOKUP(G121&amp;$V$2,BS_CONTROLE[CHAVE],BS_CONTROLE[Quantidade_11],"-")</f>
        <v>0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P1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RAFAEL (TP-695)</v>
      </c>
      <c r="H122" s="205" t="str">
        <f>IF(SP_NORTE!F125="","*",SP_NORTE!F125)</f>
        <v>PDM - SUBSTITUIÇÃO - TRILHO</v>
      </c>
      <c r="I122" s="205" t="str">
        <f>IF(SP_NORTE!H125="","*",SP_NORTE!H125)</f>
        <v>-</v>
      </c>
      <c r="J122" s="205" t="str">
        <f>IF(SP_NORTE!I125="","*",SP_NORTE!I125)</f>
        <v>-</v>
      </c>
      <c r="K122" s="195" t="str">
        <f>IF(SP_NORTE!M125="","*",SP_NORTE!M125)</f>
        <v>ZCV-ZCT</v>
      </c>
      <c r="L122" s="195">
        <f>IF(SP_NORTE!N125="","*",SP_NORTE!N125)</f>
        <v>146152</v>
      </c>
      <c r="M122" s="196">
        <f>IF(SP_NORTE!J125="","*",SP_NORTE!J125)</f>
        <v>73</v>
      </c>
      <c r="N122" s="204">
        <f>IF(SP_NORTE!K125="","*",SP_NORTE!K125)</f>
        <v>149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6.25E-2</v>
      </c>
      <c r="R122" s="205" t="str">
        <f>IF(SP_NORTE!Q125="","*",CONCATENATE(SP_NORTE!Q125," ",SP_NORTE!R125))</f>
        <v>60 M</v>
      </c>
      <c r="S122" s="205" t="str">
        <f>IF(SP_NORTE!V125="","*",SP_NORTE!V125)</f>
        <v>Rafael</v>
      </c>
      <c r="T122" s="205" t="str">
        <f>IF(SP_NORTE!W125="","*",SP_NORTE!W125)</f>
        <v>Substituição de trilho - Depende de temperatura</v>
      </c>
      <c r="U122" s="193">
        <f ca="1">_xlfn.XLOOKUP(G122&amp;$U$2,BS_CONTROLE[CHAVE],BS_CONTROLE[Quantidade_11],"-")</f>
        <v>0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P0</v>
      </c>
      <c r="D123" s="195" t="str">
        <f>IF(SP_NORTE!S126="","*",SP_NORTE!S126)</f>
        <v>SP NORTE</v>
      </c>
      <c r="E123" s="195" t="str">
        <f>IF(SP_NORTE!T126="","*",SP_NORTE!T126)</f>
        <v>ZEB-ZCZ</v>
      </c>
      <c r="F123" s="205">
        <f>IF(SP_NORTE!B126="","*",SP_NORTE!B126)</f>
        <v>45938</v>
      </c>
      <c r="G123" s="205" t="str">
        <f>IF(SP_NORTE!D126="","*",SP_NORTE!D126)</f>
        <v>A67</v>
      </c>
      <c r="H123" s="205" t="str">
        <f>IF(SP_NORTE!F126="","*",SP_NORTE!F126)</f>
        <v>OUTRAS ATIVIDADES</v>
      </c>
      <c r="I123" s="205" t="str">
        <f>IF(SP_NORTE!H126="","*",SP_NORTE!H126)</f>
        <v>ZPNZXB</v>
      </c>
      <c r="J123" s="205" t="str">
        <f>IF(SP_NORTE!I126="","*",SP_NORTE!I126)</f>
        <v>ZPNZXB</v>
      </c>
      <c r="K123" s="195" t="str">
        <f>IF(SP_NORTE!M126="","*",SP_NORTE!M126)</f>
        <v>ZPN-ZCV</v>
      </c>
      <c r="L123" s="195" t="str">
        <f>IF(SP_NORTE!N126="","*",SP_NORTE!N126)</f>
        <v>ZCV2</v>
      </c>
      <c r="M123" s="196">
        <f>IF(SP_NORTE!J126="","*",SP_NORTE!J126)</f>
        <v>73</v>
      </c>
      <c r="N123" s="204">
        <f>IF(SP_NORTE!K126="","*",SP_NORTE!K126)</f>
        <v>139.19999999999999</v>
      </c>
      <c r="O123" s="204" t="str">
        <f>IF(SP_NORTE!L126="","*",SP_NORTE!L126)</f>
        <v>-</v>
      </c>
      <c r="P123" s="203">
        <f>IF(SP_NORTE!O126="","*",SP_NORTE!O126)</f>
        <v>0.375</v>
      </c>
      <c r="Q123" s="203">
        <f>IF(SP_NORTE!P126="","*",SP_NORTE!P126)</f>
        <v>2.0833333333333332E-2</v>
      </c>
      <c r="R123" s="205" t="str">
        <f>IF(SP_NORTE!Q126="","*",CONCATENATE(SP_NORTE!Q126," ",SP_NORTE!R126))</f>
        <v>1 BINÁRIO</v>
      </c>
      <c r="S123" s="205" t="str">
        <f>IF(SP_NORTE!V126="","*",SP_NORTE!V126)</f>
        <v>Nelson</v>
      </c>
      <c r="T123" s="205" t="str">
        <f>IF(SP_NORTE!W126="","*",SP_NORTE!W126)</f>
        <v>Descarga de tampão no km 139+200 (30 min) para retirar uma junta comercial taco do PU de ZCV</v>
      </c>
      <c r="U123" s="193">
        <f ca="1">_xlfn.XLOOKUP(G123&amp;$U$2,BS_CONTROLE[CHAVE],BS_CONTROLE[Quantidade_11],"-")</f>
        <v>1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P4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W92</v>
      </c>
      <c r="H124" s="205" t="str">
        <f>IF(SP_NORTE!F127="","*",SP_NORTE!F127)</f>
        <v>MODERNIZAÇÃO - DORMENTE - DESCARGA</v>
      </c>
      <c r="I124" s="205" t="str">
        <f>IF(SP_NORTE!H127="","*",SP_NORTE!H127)</f>
        <v>K58K59-2</v>
      </c>
      <c r="J124" s="205" t="str">
        <f>IF(SP_NORTE!I127="","*",SP_NORTE!I127)</f>
        <v>K58K59-2</v>
      </c>
      <c r="K124" s="195" t="str">
        <f>IF(SP_NORTE!M127="","*",SP_NORTE!M127)</f>
        <v>ZDG-ZTN</v>
      </c>
      <c r="L124" s="195" t="str">
        <f>IF(SP_NORTE!N127="","*",SP_NORTE!N127)</f>
        <v>K62ZTN</v>
      </c>
      <c r="M124" s="196">
        <f>IF(SP_NORTE!J127="","*",SP_NORTE!J127)</f>
        <v>73</v>
      </c>
      <c r="N124" s="204">
        <f>IF(SP_NORTE!K127="","*",SP_NORTE!K127)</f>
        <v>64.525000000000006</v>
      </c>
      <c r="O124" s="204">
        <f>IF(SP_NORTE!L127="","*",SP_NORTE!L127)</f>
        <v>63.5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1812 Nº DE DORMENTES</v>
      </c>
      <c r="S124" s="205" t="str">
        <f>IF(SP_NORTE!V127="","*",SP_NORTE!V127)</f>
        <v>Luiz Granado</v>
      </c>
      <c r="T124" s="205" t="str">
        <f>IF(SP_NORTE!W127="","*",SP_NORTE!W127)</f>
        <v>Descarga de dormentes no km 64+525 ao 63+500  e descarga de 1 barra de trilho no km 54+860 - ZDG AMV Norte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OPORTUNIDADE</v>
      </c>
      <c r="B125" s="206" t="str">
        <f>IF(SP_NORTE!X128="","*",SP_NORTE!X128)</f>
        <v>Oportunidade</v>
      </c>
      <c r="C125" s="206" t="str">
        <f>IF(SP_NORTE!Z128="","*",SP_NORTE!Z128)</f>
        <v>P5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>
        <f>IF(SP_NORTE!B128="","*",SP_NORTE!B128)</f>
        <v>45938</v>
      </c>
      <c r="G125" s="205" t="str">
        <f>IF(SP_NORTE!D128="","*",SP_NORTE!D128)</f>
        <v>DANILO (TP-837)</v>
      </c>
      <c r="H125" s="205" t="str">
        <f>IF(SP_NORTE!F128="","*",SP_NORTE!F128)</f>
        <v>MODERNIZAÇÃO - SOLDA</v>
      </c>
      <c r="I125" s="205" t="str">
        <f>IF(SP_NORTE!H128="","*",SP_NORTE!H128)</f>
        <v>-</v>
      </c>
      <c r="J125" s="205" t="str">
        <f>IF(SP_NORTE!I128="","*",SP_NORTE!I128)</f>
        <v>-</v>
      </c>
      <c r="K125" s="195" t="str">
        <f>IF(SP_NORTE!M128="","*",SP_NORTE!M128)</f>
        <v>ZDG-ZTN</v>
      </c>
      <c r="L125" s="195" t="str">
        <f>IF(SP_NORTE!N128="","*",SP_NORTE!N128)</f>
        <v>ZDGK58</v>
      </c>
      <c r="M125" s="196">
        <f>IF(SP_NORTE!J128="","*",SP_NORTE!J128)</f>
        <v>73</v>
      </c>
      <c r="N125" s="204">
        <f>IF(SP_NORTE!K128="","*",SP_NORTE!K128)</f>
        <v>55.616999999999997</v>
      </c>
      <c r="O125" s="204">
        <f>IF(SP_NORTE!L128="","*",SP_NORTE!L128)</f>
        <v>55.625999999999998</v>
      </c>
      <c r="P125" s="203">
        <f>IF(SP_NORTE!O128="","*",SP_NORTE!O128)</f>
        <v>0.33333333333333331</v>
      </c>
      <c r="Q125" s="203">
        <f>IF(SP_NORTE!P128="","*",SP_NORTE!P128)</f>
        <v>0.125</v>
      </c>
      <c r="R125" s="205" t="str">
        <f>IF(SP_NORTE!Q128="","*",CONCATENATE(SP_NORTE!Q128," ",SP_NORTE!R128))</f>
        <v>2 Nº DE SOLDA</v>
      </c>
      <c r="S125" s="205" t="str">
        <f>IF(SP_NORTE!V128="","*",SP_NORTE!V128)</f>
        <v>Luiz Granado</v>
      </c>
      <c r="T125" s="205" t="str">
        <f>IF(SP_NORTE!W128="","*",SP_NORTE!W128)</f>
        <v>Execução de soldas - Condicionado e temperatura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P1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 t="str">
        <f>IF(SP_NORTE!B129="","*",SP_NORTE!B129)</f>
        <v>*</v>
      </c>
      <c r="G126" s="205" t="str">
        <f>IF(SP_NORTE!D129="","*",SP_NORTE!D129)</f>
        <v>V40</v>
      </c>
      <c r="H126" s="205" t="str">
        <f>IF(SP_NORTE!F129="","*",SP_NORTE!F129)</f>
        <v>MECANIZAÇÃO - SOCADORA</v>
      </c>
      <c r="I126" s="205" t="str">
        <f>IF(SP_NORTE!H129="","*",SP_NORTE!H129)</f>
        <v>ZTO</v>
      </c>
      <c r="J126" s="205" t="str">
        <f>IF(SP_NORTE!I129="","*",SP_NORTE!I129)</f>
        <v>ZTO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0.35416666666666669</v>
      </c>
      <c r="Q126" s="203">
        <f>IF(SP_NORTE!P129="","*",SP_NORTE!P129)</f>
        <v>8.3333333333333329E-2</v>
      </c>
      <c r="R126" s="205" t="str">
        <f>IF(SP_NORTE!Q129="","*",CONCATENATE(SP_NORTE!Q129," ",SP_NORTE!R129))</f>
        <v>1300 M</v>
      </c>
      <c r="S126" s="205" t="str">
        <f>IF(SP_NORTE!V129="","*",SP_NORTE!V129)</f>
        <v>Antonioni</v>
      </c>
      <c r="T126" s="205" t="str">
        <f>IF(SP_NORTE!W129="","*",SP_NORTE!W129)</f>
        <v>Socaria no local do acidente - Km 15 SB K14K18 (2 horas)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P0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ZMA</v>
      </c>
      <c r="J127" s="205" t="str">
        <f>IF(SP_NORTE!I130="","*",SP_NORTE!I130)</f>
        <v>-</v>
      </c>
      <c r="K127" s="195" t="str">
        <f>IF(SP_NORTE!M130="","*",SP_NORTE!M130)</f>
        <v>ZTO-ZDZ</v>
      </c>
      <c r="L127" s="195" t="str">
        <f>IF(SP_NORTE!N130="","*",SP_NORTE!N130)</f>
        <v>K14K18</v>
      </c>
      <c r="M127" s="196">
        <f>IF(SP_NORTE!J130="","*",SP_NORTE!J130)</f>
        <v>73</v>
      </c>
      <c r="N127" s="204">
        <f>IF(SP_NORTE!K130="","*",SP_NORTE!K130)</f>
        <v>15</v>
      </c>
      <c r="O127" s="204" t="str">
        <f>IF(SP_NORTE!L130="","*",SP_NORTE!L130)</f>
        <v>-</v>
      </c>
      <c r="P127" s="203">
        <f>IF(SP_NORTE!O130="","*",SP_NORTE!O130)</f>
        <v>0.33333333333333331</v>
      </c>
      <c r="Q127" s="203">
        <f>IF(SP_NORTE!P130="","*",SP_NORTE!P130)</f>
        <v>6.25E-2</v>
      </c>
      <c r="R127" s="205" t="str">
        <f>IF(SP_NORTE!Q130="","*",CONCATENATE(SP_NORTE!Q130," ",SP_NORTE!R130))</f>
        <v>7 VAGÕES</v>
      </c>
      <c r="S127" s="205" t="str">
        <f>IF(SP_NORTE!V130="","*",SP_NORTE!V130)</f>
        <v>PCM</v>
      </c>
      <c r="T127" s="205" t="str">
        <f>IF(SP_NORTE!W130="","*",SP_NORTE!W130)</f>
        <v xml:space="preserve">Descarga de 7 vagões no km 15 SB K14K18 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OPORTUNIDADE</v>
      </c>
      <c r="B128" s="206" t="str">
        <f>IF(SP_NORTE!X131="","*",SP_NORTE!X131)</f>
        <v>Oportunidade</v>
      </c>
      <c r="C128" s="206" t="str">
        <f>IF(SP_NORTE!Z131="","*",SP_NORTE!Z131)</f>
        <v>P2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>
        <f>IF(SP_NORTE!B131="","*",SP_NORTE!B131)</f>
        <v>45938</v>
      </c>
      <c r="G128" s="205" t="str">
        <f>IF(SP_NORTE!D131="","*",SP_NORTE!D131)</f>
        <v>W99</v>
      </c>
      <c r="H128" s="205" t="str">
        <f>IF(SP_NORTE!F131="","*",SP_NORTE!F131)</f>
        <v>PDM - PEDRA - DESCARGA</v>
      </c>
      <c r="I128" s="205" t="str">
        <f>IF(SP_NORTE!H131="","*",SP_NORTE!H131)</f>
        <v>-</v>
      </c>
      <c r="J128" s="205" t="str">
        <f>IF(SP_NORTE!I131="","*",SP_NORTE!I131)</f>
        <v>ZMA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0.45833333333333331</v>
      </c>
      <c r="Q128" s="203">
        <f>IF(SP_NORTE!P131="","*",SP_NORTE!P131)</f>
        <v>6.25E-2</v>
      </c>
      <c r="R128" s="205" t="str">
        <f>IF(SP_NORTE!Q131="","*",CONCATENATE(SP_NORTE!Q131," ",SP_NORTE!R131))</f>
        <v>5 VAGÕES</v>
      </c>
      <c r="S128" s="205" t="str">
        <f>IF(SP_NORTE!V131="","*",SP_NORTE!V131)</f>
        <v>PCM</v>
      </c>
      <c r="T128" s="205" t="str">
        <f>IF(SP_NORTE!W131="","*",SP_NORTE!W131)</f>
        <v>Descarga de 5 vagões no km 244+500 - Via 1 -  (2 horas)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P3</v>
      </c>
      <c r="D129" s="195" t="str">
        <f>IF(SP_NORTE!S132="","*",SP_NORTE!S132)</f>
        <v>SP NORTE</v>
      </c>
      <c r="E129" s="195" t="str">
        <f>IF(SP_NORTE!T132="","*",SP_NORTE!T132)</f>
        <v>ZCZ-ZTI</v>
      </c>
      <c r="F129" s="205" t="str">
        <f>IF(SP_NORTE!B132="","*",SP_NORTE!B132)</f>
        <v>*</v>
      </c>
      <c r="G129" s="205" t="str">
        <f>IF(SP_NORTE!D132="","*",SP_NORTE!D132)</f>
        <v>V40</v>
      </c>
      <c r="H129" s="205" t="str">
        <f>IF(SP_NORTE!F132="","*",SP_NORTE!F132)</f>
        <v>MECANIZAÇÃO - SOCADORA</v>
      </c>
      <c r="I129" s="205" t="str">
        <f>IF(SP_NORTE!H132="","*",SP_NORTE!H132)</f>
        <v>ZTO</v>
      </c>
      <c r="J129" s="205" t="str">
        <f>IF(SP_NORTE!I132="","*",SP_NORTE!I132)</f>
        <v>ZTO</v>
      </c>
      <c r="K129" s="195" t="str">
        <f>IF(SP_NORTE!M132="","*",SP_NORTE!M132)</f>
        <v>ZTO-ZOI</v>
      </c>
      <c r="L129" s="195">
        <f>IF(SP_NORTE!N132="","*",SP_NORTE!N132)</f>
        <v>2432441</v>
      </c>
      <c r="M129" s="196">
        <f>IF(SP_NORTE!J132="","*",SP_NORTE!J132)</f>
        <v>71</v>
      </c>
      <c r="N129" s="204">
        <f>IF(SP_NORTE!K132="","*",SP_NORTE!K132)</f>
        <v>244.5</v>
      </c>
      <c r="O129" s="204" t="str">
        <f>IF(SP_NORTE!L132="","*",SP_NORTE!L132)</f>
        <v>-</v>
      </c>
      <c r="P129" s="203">
        <f>IF(SP_NORTE!O132="","*",SP_NORTE!O132)</f>
        <v>0.5</v>
      </c>
      <c r="Q129" s="203">
        <f>IF(SP_NORTE!P132="","*",SP_NORTE!P132)</f>
        <v>8.3333333333333329E-2</v>
      </c>
      <c r="R129" s="205" t="str">
        <f>IF(SP_NORTE!Q132="","*",CONCATENATE(SP_NORTE!Q132," ",SP_NORTE!R132))</f>
        <v>1300 M</v>
      </c>
      <c r="S129" s="205" t="str">
        <f>IF(SP_NORTE!V132="","*",SP_NORTE!V132)</f>
        <v>Antonioni</v>
      </c>
      <c r="T129" s="205" t="str">
        <f>IF(SP_NORTE!W132="","*",SP_NORTE!W132)</f>
        <v xml:space="preserve"> Socaria no km 244+500  (01:30) - Local do acidente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 t="str">
        <f ca="1">_xlfn.XLOOKUP(G129&amp;$W$2,BS_CONTROLE[CHAVE],BS_CONTROLE[Quantidade_11],"-")</f>
        <v>-</v>
      </c>
    </row>
    <row r="130" spans="1:23" s="101" customFormat="1">
      <c r="A130" s="206" t="str">
        <f>IF(SP_NORTE!Y133="","*",SP_NORTE!Y133)</f>
        <v>OPORTUNIDADE</v>
      </c>
      <c r="B130" s="206" t="str">
        <f>IF(SP_NORTE!X133="","*",SP_NORTE!X133)</f>
        <v>Oportunidade</v>
      </c>
      <c r="C130" s="206" t="str">
        <f>IF(SP_NORTE!Z133="","*",SP_NORTE!Z133)</f>
        <v>P1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KLECIO (TP-699)</v>
      </c>
      <c r="H130" s="205" t="str">
        <f>IF(SP_NORTE!F133="","*",SP_NORTE!F133)</f>
        <v>PDM - SOLDA</v>
      </c>
      <c r="I130" s="205" t="str">
        <f>IF(SP_NORTE!H133="","*",SP_NORTE!H133)</f>
        <v>ZQX1</v>
      </c>
      <c r="J130" s="205" t="str">
        <f>IF(SP_NORTE!I133="","*",SP_NORTE!I133)</f>
        <v>-</v>
      </c>
      <c r="K130" s="195" t="str">
        <f>IF(SP_NORTE!M133="","*",SP_NORTE!M133)</f>
        <v>ZQX-1</v>
      </c>
      <c r="L130" s="195" t="str">
        <f>IF(SP_NORTE!N133="","*",SP_NORTE!N133)</f>
        <v>ZQX1</v>
      </c>
      <c r="M130" s="196">
        <f>IF(SP_NORTE!J133="","*",SP_NORTE!J133)</f>
        <v>70</v>
      </c>
      <c r="N130" s="204">
        <f>IF(SP_NORTE!K133="","*",SP_NORTE!K133)</f>
        <v>144.19999999999999</v>
      </c>
      <c r="O130" s="204" t="str">
        <f>IF(SP_NORTE!L133="","*",SP_NORTE!L133)</f>
        <v>-</v>
      </c>
      <c r="P130" s="203">
        <f>IF(SP_NORTE!O133="","*",SP_NORTE!O133)</f>
        <v>0.33333333333333331</v>
      </c>
      <c r="Q130" s="203">
        <f>IF(SP_NORTE!P133="","*",SP_NORTE!P133)</f>
        <v>6.25E-2</v>
      </c>
      <c r="R130" s="205" t="str">
        <f>IF(SP_NORTE!Q133="","*",CONCATENATE(SP_NORTE!Q133," ",SP_NORTE!R133))</f>
        <v>1 Nº DE SOLDA</v>
      </c>
      <c r="S130" s="205" t="str">
        <f>IF(SP_NORTE!V133="","*",SP_NORTE!V133)</f>
        <v>Klécio</v>
      </c>
      <c r="T130" s="205" t="str">
        <f>IF(SP_NORTE!W133="","*",SP_NORTE!W133)</f>
        <v>Execução de soldas - Condicionado e temperatura</v>
      </c>
      <c r="U130" s="193">
        <f ca="1">_xlfn.XLOOKUP(G130&amp;$U$2,BS_CONTROLE[CHAVE],BS_CONTROLE[Quantidade_11],"-")</f>
        <v>2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SIM</v>
      </c>
      <c r="B131" s="206" t="str">
        <f>IF(SP_NORTE!X134="","*",SP_NORTE!X134)</f>
        <v>Contrato</v>
      </c>
      <c r="C131" s="206" t="str">
        <f>IF(SP_NORTE!Z134="","*",SP_NORTE!Z134)</f>
        <v>P0</v>
      </c>
      <c r="D131" s="195" t="str">
        <f>IF(SP_NORTE!S134="","*",SP_NORTE!S134)</f>
        <v>SP NORTE</v>
      </c>
      <c r="E131" s="195" t="str">
        <f>IF(SP_NORTE!T134="","*",SP_NORTE!T134)</f>
        <v>ZBV-ZTI</v>
      </c>
      <c r="F131" s="205">
        <f>IF(SP_NORTE!B134="","*",SP_NORTE!B134)</f>
        <v>45938</v>
      </c>
      <c r="G131" s="205" t="str">
        <f>IF(SP_NORTE!D134="","*",SP_NORTE!D134)</f>
        <v>A74</v>
      </c>
      <c r="H131" s="205" t="str">
        <f>IF(SP_NORTE!F134="","*",SP_NORTE!F134)</f>
        <v>DETECÇÃO - RONDA 7 DIAS</v>
      </c>
      <c r="I131" s="205" t="str">
        <f>IF(SP_NORTE!H134="","*",SP_NORTE!H134)</f>
        <v>ZRQ138</v>
      </c>
      <c r="J131" s="205" t="str">
        <f>IF(SP_NORTE!I134="","*",SP_NORTE!I134)</f>
        <v>ZSU1</v>
      </c>
      <c r="K131" s="195" t="str">
        <f>IF(SP_NORTE!M134="","*",SP_NORTE!M134)</f>
        <v>ZRQ-ZSU</v>
      </c>
      <c r="L131" s="195" t="str">
        <f>IF(SP_NORTE!N134="","*",SP_NORTE!N134)</f>
        <v>ZRQZSU</v>
      </c>
      <c r="M131" s="196">
        <f>IF(SP_NORTE!J134="","*",SP_NORTE!J134)</f>
        <v>70</v>
      </c>
      <c r="N131" s="204">
        <f>IF(SP_NORTE!K134="","*",SP_NORTE!K134)</f>
        <v>137.19999999999999</v>
      </c>
      <c r="O131" s="204" t="str">
        <f>IF(SP_NORTE!L134="","*",SP_NORTE!L134)</f>
        <v>-</v>
      </c>
      <c r="P131" s="203">
        <f>IF(SP_NORTE!O134="","*",SP_NORTE!O134)</f>
        <v>0.41666666666666669</v>
      </c>
      <c r="Q131" s="203">
        <f>IF(SP_NORTE!P134="","*",SP_NORTE!P134)</f>
        <v>0.41666666666666669</v>
      </c>
      <c r="R131" s="205" t="str">
        <f>IF(SP_NORTE!Q134="","*",CONCATENATE(SP_NORTE!Q134," ",SP_NORTE!R134))</f>
        <v>70 KM</v>
      </c>
      <c r="S131" s="205" t="str">
        <f>IF(SP_NORTE!V134="","*",SP_NORTE!V134)</f>
        <v>Junio</v>
      </c>
      <c r="T131" s="205" t="str">
        <f>IF(SP_NORTE!W134="","*",SP_NORTE!W134)</f>
        <v>Inspeção R7D entre ZRQ-ZSU</v>
      </c>
      <c r="U131" s="193" t="str">
        <f ca="1">_xlfn.XLOOKUP(G131&amp;$U$2,BS_CONTROLE[CHAVE],BS_CONTROLE[Quantidade_11],"-")</f>
        <v>-</v>
      </c>
      <c r="V131" s="193">
        <f ca="1">_xlfn.XLOOKUP(G131&amp;$V$2,BS_CONTROLE[CHAVE],BS_CONTROLE[Quantidade_11],"-")</f>
        <v>0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Oportunidade</v>
      </c>
      <c r="C132" s="206" t="str">
        <f>IF(SP_NORTE!Z135="","*",SP_NORTE!Z135)</f>
        <v>*</v>
      </c>
      <c r="D132" s="195" t="str">
        <f>IF(SP_NORTE!S135="","*",SP_NORTE!S135)</f>
        <v>SP NORTE</v>
      </c>
      <c r="E132" s="195" t="str">
        <f>IF(SP_NORTE!T135="","*",SP_NORTE!T135)</f>
        <v>TMI-ZEB</v>
      </c>
      <c r="F132" s="205" t="str">
        <f>IF(SP_NORTE!B135="","*",SP_NORTE!B135)</f>
        <v>*</v>
      </c>
      <c r="G132" s="205" t="str">
        <f>IF(SP_NORTE!D135="","*",SP_NORTE!D135)</f>
        <v>IGOR (TF-660)</v>
      </c>
      <c r="H132" s="205" t="str">
        <f>IF(SP_NORTE!F135="","*",SP_NORTE!F135)</f>
        <v>LIMPEZA LASTRO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ZUR-ZUE</v>
      </c>
      <c r="L132" s="195" t="str">
        <f>IF(SP_NORTE!N135="","*",SP_NORTE!N135)</f>
        <v>ZUR394</v>
      </c>
      <c r="M132" s="196">
        <f>IF(SP_NORTE!J135="","*",SP_NORTE!J135)</f>
        <v>73</v>
      </c>
      <c r="N132" s="204">
        <f>IF(SP_NORTE!K135="","*",SP_NORTE!K135)</f>
        <v>393</v>
      </c>
      <c r="O132" s="204" t="str">
        <f>IF(SP_NORTE!L135="","*",SP_NORTE!L135)</f>
        <v>-</v>
      </c>
      <c r="P132" s="203">
        <f>IF(SP_NORTE!O135="","*",SP_NORTE!O135)</f>
        <v>0.375</v>
      </c>
      <c r="Q132" s="203">
        <f>IF(SP_NORTE!P135="","*",SP_NORTE!P135)</f>
        <v>6.25E-2</v>
      </c>
      <c r="R132" s="205" t="str">
        <f>IF(SP_NORTE!Q135="","*",CONCATENATE(SP_NORTE!Q135," ",SP_NORTE!R135))</f>
        <v>40 M</v>
      </c>
      <c r="S132" s="205" t="str">
        <f>IF(SP_NORTE!V135="","*",SP_NORTE!V135)</f>
        <v>Igor</v>
      </c>
      <c r="T132" s="205" t="str">
        <f>IF(SP_NORTE!W135="","*",SP_NORTE!W135)</f>
        <v>Limpeza de lastro</v>
      </c>
      <c r="U132" s="193">
        <f ca="1">_xlfn.XLOOKUP(G132&amp;$U$2,BS_CONTROLE[CHAVE],BS_CONTROLE[Quantidade_11],"-")</f>
        <v>80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Oportunidade</v>
      </c>
      <c r="C133" s="206" t="str">
        <f>IF(SP_NORTE!Z136="","*",SP_NORTE!Z136)</f>
        <v>*</v>
      </c>
      <c r="D133" s="195" t="str">
        <f>IF(SP_NORTE!S136="","*",SP_NORTE!S136)</f>
        <v>SP NORTE</v>
      </c>
      <c r="E133" s="195" t="str">
        <f>IF(SP_NORTE!T136="","*",SP_NORTE!T136)</f>
        <v>TMI-ZEB</v>
      </c>
      <c r="F133" s="205">
        <f>IF(SP_NORTE!B136="","*",SP_NORTE!B136)</f>
        <v>45939</v>
      </c>
      <c r="G133" s="205" t="str">
        <f>IF(SP_NORTE!D136="","*",SP_NORTE!D136)</f>
        <v>V88</v>
      </c>
      <c r="H133" s="205" t="str">
        <f>IF(SP_NORTE!F136="","*",SP_NORTE!F136)</f>
        <v>MECANIZAÇÃO - SOCADORA</v>
      </c>
      <c r="I133" s="205" t="str">
        <f>IF(SP_NORTE!H136="","*",SP_NORTE!H136)</f>
        <v>ZJA2</v>
      </c>
      <c r="J133" s="205" t="str">
        <f>IF(SP_NORTE!I136="","*",SP_NORTE!I136)</f>
        <v>ZJA2</v>
      </c>
      <c r="K133" s="195" t="str">
        <f>IF(SP_NORTE!M136="","*",SP_NORTE!M136)</f>
        <v>ZFN-ZJA</v>
      </c>
      <c r="L133" s="195" t="str">
        <f>IF(SP_NORTE!N136="","*",SP_NORTE!N136)</f>
        <v>ZJA1 / ZJA2</v>
      </c>
      <c r="M133" s="196">
        <f>IF(SP_NORTE!J136="","*",SP_NORTE!J136)</f>
        <v>73</v>
      </c>
      <c r="N133" s="204">
        <f>IF(SP_NORTE!K136="","*",SP_NORTE!K136)</f>
        <v>373.55880000000002</v>
      </c>
      <c r="O133" s="204" t="str">
        <f>IF(SP_NORTE!L136="","*",SP_NORTE!L136)</f>
        <v>-</v>
      </c>
      <c r="P133" s="203">
        <f>IF(SP_NORTE!O136="","*",SP_NORTE!O136)</f>
        <v>0.375</v>
      </c>
      <c r="Q133" s="203">
        <f>IF(SP_NORTE!P136="","*",SP_NORTE!P136)</f>
        <v>0.16666666666666666</v>
      </c>
      <c r="R133" s="205" t="str">
        <f>IF(SP_NORTE!Q136="","*",CONCATENATE(SP_NORTE!Q136," ",SP_NORTE!R136))</f>
        <v>400 M</v>
      </c>
      <c r="S133" s="205" t="str">
        <f>IF(SP_NORTE!V136="","*",SP_NORTE!V136)</f>
        <v>Antonioni</v>
      </c>
      <c r="T133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93">
        <f ca="1">_xlfn.XLOOKUP(G133&amp;$U$2,BS_CONTROLE[CHAVE],BS_CONTROLE[Quantidade_11],"-")</f>
        <v>256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Oportunidade</v>
      </c>
      <c r="C134" s="206" t="str">
        <f>IF(SP_NORTE!Z137="","*",SP_NORTE!Z137)</f>
        <v>*</v>
      </c>
      <c r="D134" s="195" t="str">
        <f>IF(SP_NORTE!S137="","*",SP_NORTE!S137)</f>
        <v>SP NORTE</v>
      </c>
      <c r="E134" s="195" t="str">
        <f>IF(SP_NORTE!T137="","*",SP_NORTE!T137)</f>
        <v>TMI-ZEB</v>
      </c>
      <c r="F134" s="205">
        <f>IF(SP_NORTE!B137="","*",SP_NORTE!B137)</f>
        <v>45939</v>
      </c>
      <c r="G134" s="205" t="str">
        <f>IF(SP_NORTE!D137="","*",SP_NORTE!D137)</f>
        <v>V97</v>
      </c>
      <c r="H134" s="205" t="str">
        <f>IF(SP_NORTE!F137="","*",SP_NORTE!F137)</f>
        <v>DETECÇÃO - ULTRASSOM - SPERRY</v>
      </c>
      <c r="I134" s="205" t="str">
        <f>IF(SP_NORTE!H137="","*",SP_NORTE!H137)</f>
        <v>ZVP1</v>
      </c>
      <c r="J134" s="205" t="str">
        <f>IF(SP_NORTE!I137="","*",SP_NORTE!I137)</f>
        <v>ZEH1</v>
      </c>
      <c r="K134" s="195" t="str">
        <f>IF(SP_NORTE!M137="","*",SP_NORTE!M137)</f>
        <v>ZVP-ZEH</v>
      </c>
      <c r="L134" s="195" t="str">
        <f>IF(SP_NORTE!N137="","*",SP_NORTE!N137)</f>
        <v>ZVPZEH</v>
      </c>
      <c r="M134" s="196">
        <f>IF(SP_NORTE!J137="","*",SP_NORTE!J137)</f>
        <v>73</v>
      </c>
      <c r="N134" s="204">
        <f>IF(SP_NORTE!K137="","*",SP_NORTE!K137)</f>
        <v>306.7</v>
      </c>
      <c r="O134" s="204" t="str">
        <f>IF(SP_NORTE!L137="","*",SP_NORTE!L137)</f>
        <v>-</v>
      </c>
      <c r="P134" s="203">
        <f>IF(SP_NORTE!O137="","*",SP_NORTE!O137)</f>
        <v>0.35416666666666669</v>
      </c>
      <c r="Q134" s="203">
        <f>IF(SP_NORTE!P137="","*",SP_NORTE!P137)</f>
        <v>4.1666666666666664E-2</v>
      </c>
      <c r="R134" s="205" t="str">
        <f>IF(SP_NORTE!Q137="","*",CONCATENATE(SP_NORTE!Q137," ",SP_NORTE!R137))</f>
        <v>29 KM</v>
      </c>
      <c r="S134" s="205" t="str">
        <f>IF(SP_NORTE!V137="","*",SP_NORTE!V137)</f>
        <v>John</v>
      </c>
      <c r="T134" s="205" t="str">
        <f>IF(SP_NORTE!W137="","*",SP_NORTE!W137)</f>
        <v>Detecção Ultrassom Sperry (Considerando realizar somente VIA1 de pátios, singela segue em VMA)</v>
      </c>
      <c r="U134" s="193" t="str">
        <f ca="1">_xlfn.XLOOKUP(G134&amp;$U$2,BS_CONTROLE[CHAVE],BS_CONTROLE[Quantidade_11],"-")</f>
        <v>-</v>
      </c>
      <c r="V134" s="193">
        <f ca="1">_xlfn.XLOOKUP(G134&amp;$V$2,BS_CONTROLE[CHAVE],BS_CONTROLE[Quantidade_11],"-")</f>
        <v>50</v>
      </c>
      <c r="W134" s="193">
        <f ca="1">_xlfn.XLOOKUP(G134&amp;$W$2,BS_CONTROLE[CHAVE],BS_CONTROLE[Quantidade_11],"-")</f>
        <v>0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Oportunidade</v>
      </c>
      <c r="C135" s="206" t="str">
        <f>IF(SP_NORTE!Z138="","*",SP_NORTE!Z138)</f>
        <v>*</v>
      </c>
      <c r="D135" s="195" t="str">
        <f>IF(SP_NORTE!S138="","*",SP_NORTE!S138)</f>
        <v>SP NORTE</v>
      </c>
      <c r="E135" s="195" t="str">
        <f>IF(SP_NORTE!T138="","*",SP_NORTE!T138)</f>
        <v>TMI-ZEB</v>
      </c>
      <c r="F135" s="205">
        <f>IF(SP_NORTE!B138="","*",SP_NORTE!B138)</f>
        <v>45939</v>
      </c>
      <c r="G135" s="205" t="str">
        <f>IF(SP_NORTE!D138="","*",SP_NORTE!D138)</f>
        <v>JOVÂNIO (TP-850)</v>
      </c>
      <c r="H135" s="205" t="str">
        <f>IF(SP_NORTE!F138="","*",SP_NORTE!F138)</f>
        <v>PDM - SOLDA</v>
      </c>
      <c r="I135" s="205" t="str">
        <f>IF(SP_NORTE!H138="","*",SP_NORTE!H138)</f>
        <v>ZEC2</v>
      </c>
      <c r="J135" s="205" t="str">
        <f>IF(SP_NORTE!I138="","*",SP_NORTE!I138)</f>
        <v>-</v>
      </c>
      <c r="K135" s="195" t="str">
        <f>IF(SP_NORTE!M138="","*",SP_NORTE!M138)</f>
        <v>ZEC-2</v>
      </c>
      <c r="L135" s="195" t="str">
        <f>IF(SP_NORTE!N138="","*",SP_NORTE!N138)</f>
        <v>ZEC2</v>
      </c>
      <c r="M135" s="196">
        <f>IF(SP_NORTE!J138="","*",SP_NORTE!J138)</f>
        <v>73</v>
      </c>
      <c r="N135" s="204">
        <f>IF(SP_NORTE!K138="","*",SP_NORTE!K138)</f>
        <v>263.2</v>
      </c>
      <c r="O135" s="204" t="str">
        <f>IF(SP_NORTE!L138="","*",SP_NORTE!L138)</f>
        <v>-</v>
      </c>
      <c r="P135" s="203">
        <f>IF(SP_NORTE!O138="","*",SP_NORTE!O138)</f>
        <v>0.375</v>
      </c>
      <c r="Q135" s="203">
        <f>IF(SP_NORTE!P138="","*",SP_NORTE!P138)</f>
        <v>6.25E-2</v>
      </c>
      <c r="R135" s="205" t="str">
        <f>IF(SP_NORTE!Q138="","*",CONCATENATE(SP_NORTE!Q138," ",SP_NORTE!R138))</f>
        <v>1 Nº DE SOLDA</v>
      </c>
      <c r="S135" s="205" t="str">
        <f>IF(SP_NORTE!V138="","*",SP_NORTE!V138)</f>
        <v>Josiel</v>
      </c>
      <c r="T135" s="205" t="str">
        <f>IF(SP_NORTE!W138="","*",SP_NORTE!W138)</f>
        <v>Solda - Condicionado á temperatura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Oportunidade</v>
      </c>
      <c r="C136" s="206" t="str">
        <f>IF(SP_NORTE!Z139="","*",SP_NORTE!Z139)</f>
        <v>*</v>
      </c>
      <c r="D136" s="195" t="str">
        <f>IF(SP_NORTE!S139="","*",SP_NORTE!S139)</f>
        <v>SP NORTE</v>
      </c>
      <c r="E136" s="195" t="str">
        <f>IF(SP_NORTE!T139="","*",SP_NORTE!T139)</f>
        <v>TMI-ZEB</v>
      </c>
      <c r="F136" s="205">
        <f>IF(SP_NORTE!B139="","*",SP_NORTE!B139)</f>
        <v>45939</v>
      </c>
      <c r="G136" s="205" t="str">
        <f>IF(SP_NORTE!D139="","*",SP_NORTE!D139)</f>
        <v>MAXSUEL (TP-878)</v>
      </c>
      <c r="H136" s="205" t="str">
        <f>IF(SP_NORTE!F139="","*",SP_NORTE!F139)</f>
        <v>PDM - SOLDA</v>
      </c>
      <c r="I136" s="205" t="str">
        <f>IF(SP_NORTE!H139="","*",SP_NORTE!H139)</f>
        <v>ZEC2</v>
      </c>
      <c r="J136" s="205" t="str">
        <f>IF(SP_NORTE!I139="","*",SP_NORTE!I139)</f>
        <v>-</v>
      </c>
      <c r="K136" s="195" t="str">
        <f>IF(SP_NORTE!M139="","*",SP_NORTE!M139)</f>
        <v>ZEC-2</v>
      </c>
      <c r="L136" s="195" t="str">
        <f>IF(SP_NORTE!N139="","*",SP_NORTE!N139)</f>
        <v>ZEC2</v>
      </c>
      <c r="M136" s="196">
        <f>IF(SP_NORTE!J139="","*",SP_NORTE!J139)</f>
        <v>73</v>
      </c>
      <c r="N136" s="204">
        <f>IF(SP_NORTE!K139="","*",SP_NORTE!K139)</f>
        <v>263.39999999999998</v>
      </c>
      <c r="O136" s="204" t="str">
        <f>IF(SP_NORTE!L139="","*",SP_NORTE!L139)</f>
        <v>-</v>
      </c>
      <c r="P136" s="203">
        <f>IF(SP_NORTE!O139="","*",SP_NORTE!O139)</f>
        <v>0.375</v>
      </c>
      <c r="Q136" s="203">
        <f>IF(SP_NORTE!P139="","*",SP_NORTE!P139)</f>
        <v>6.25E-2</v>
      </c>
      <c r="R136" s="205" t="str">
        <f>IF(SP_NORTE!Q139="","*",CONCATENATE(SP_NORTE!Q139," ",SP_NORTE!R139))</f>
        <v>1 Nº DE SOLDA</v>
      </c>
      <c r="S136" s="205" t="str">
        <f>IF(SP_NORTE!V139="","*",SP_NORTE!V139)</f>
        <v>Maxuel</v>
      </c>
      <c r="T136" s="205" t="str">
        <f>IF(SP_NORTE!W139="","*",SP_NORTE!W139)</f>
        <v>Solda - Condicionado á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Oportunidade</v>
      </c>
      <c r="C137" s="206" t="str">
        <f>IF(SP_NORTE!Z140="","*",SP_NORTE!Z140)</f>
        <v>*</v>
      </c>
      <c r="D137" s="195" t="str">
        <f>IF(SP_NORTE!S140="","*",SP_NORTE!S140)</f>
        <v>SP NORTE</v>
      </c>
      <c r="E137" s="195" t="str">
        <f>IF(SP_NORTE!T140="","*",SP_NORTE!T140)</f>
        <v>TMI-ZEB</v>
      </c>
      <c r="F137" s="205">
        <f>IF(SP_NORTE!B140="","*",SP_NORTE!B140)</f>
        <v>45939</v>
      </c>
      <c r="G137" s="205" t="str">
        <f>IF(SP_NORTE!D140="","*",SP_NORTE!D140)</f>
        <v>JULIO (TP-697)</v>
      </c>
      <c r="H137" s="205" t="str">
        <f>IF(SP_NORTE!F140="","*",SP_NORTE!F140)</f>
        <v>PDM - SOLDA</v>
      </c>
      <c r="I137" s="205" t="str">
        <f>IF(SP_NORTE!H140="","*",SP_NORTE!H140)</f>
        <v>ZEC2</v>
      </c>
      <c r="J137" s="205" t="str">
        <f>IF(SP_NORTE!I140="","*",SP_NORTE!I140)</f>
        <v>-</v>
      </c>
      <c r="K137" s="195" t="str">
        <f>IF(SP_NORTE!M140="","*",SP_NORTE!M140)</f>
        <v>ZEC-2</v>
      </c>
      <c r="L137" s="195" t="str">
        <f>IF(SP_NORTE!N140="","*",SP_NORTE!N140)</f>
        <v>ZEC2</v>
      </c>
      <c r="M137" s="196">
        <f>IF(SP_NORTE!J140="","*",SP_NORTE!J140)</f>
        <v>73</v>
      </c>
      <c r="N137" s="204">
        <f>IF(SP_NORTE!K140="","*",SP_NORTE!K140)</f>
        <v>262.39999999999998</v>
      </c>
      <c r="O137" s="204" t="str">
        <f>IF(SP_NORTE!L140="","*",SP_NORTE!L140)</f>
        <v>-</v>
      </c>
      <c r="P137" s="203">
        <f>IF(SP_NORTE!O140="","*",SP_NORTE!O140)</f>
        <v>0.375</v>
      </c>
      <c r="Q137" s="203">
        <f>IF(SP_NORTE!P140="","*",SP_NORTE!P140)</f>
        <v>6.25E-2</v>
      </c>
      <c r="R137" s="205" t="str">
        <f>IF(SP_NORTE!Q140="","*",CONCATENATE(SP_NORTE!Q140," ",SP_NORTE!R140))</f>
        <v>1 Nº DE SOLDA</v>
      </c>
      <c r="S137" s="205" t="str">
        <f>IF(SP_NORTE!V140="","*",SP_NORTE!V140)</f>
        <v>Julio</v>
      </c>
      <c r="T137" s="205" t="str">
        <f>IF(SP_NORTE!W140="","*",SP_NORTE!W140)</f>
        <v>Solda - Condicionado á temperatura</v>
      </c>
      <c r="U137" s="193">
        <f ca="1">_xlfn.XLOOKUP(G137&amp;$U$2,BS_CONTROLE[CHAVE],BS_CONTROLE[Quantidade_11],"-")</f>
        <v>0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Oportunidade</v>
      </c>
      <c r="C138" s="206" t="str">
        <f>IF(SP_NORTE!Z141="","*",SP_NORTE!Z141)</f>
        <v>*</v>
      </c>
      <c r="D138" s="195" t="str">
        <f>IF(SP_NORTE!S141="","*",SP_NORTE!S141)</f>
        <v>SP NORTE</v>
      </c>
      <c r="E138" s="195" t="str">
        <f>IF(SP_NORTE!T141="","*",SP_NORTE!T141)</f>
        <v>ZEB-ZCZ</v>
      </c>
      <c r="F138" s="205">
        <f>IF(SP_NORTE!B141="","*",SP_NORTE!B141)</f>
        <v>45939</v>
      </c>
      <c r="G138" s="205" t="str">
        <f>IF(SP_NORTE!D141="","*",SP_NORTE!D141)</f>
        <v>RAFAEL (TP-695)</v>
      </c>
      <c r="H138" s="205" t="str">
        <f>IF(SP_NORTE!F141="","*",SP_NORTE!F141)</f>
        <v>PDM - SUBSTITUIÇÃO - TRILHO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ZXB-ZCV</v>
      </c>
      <c r="L138" s="195" t="str">
        <f>IF(SP_NORTE!N141="","*",SP_NORTE!N141)</f>
        <v>136ZCV</v>
      </c>
      <c r="M138" s="196">
        <f>IF(SP_NORTE!J141="","*",SP_NORTE!J141)</f>
        <v>73</v>
      </c>
      <c r="N138" s="204">
        <f>IF(SP_NORTE!K141="","*",SP_NORTE!K141)</f>
        <v>138</v>
      </c>
      <c r="O138" s="204" t="str">
        <f>IF(SP_NORTE!L141="","*",SP_NORTE!L141)</f>
        <v>-</v>
      </c>
      <c r="P138" s="203">
        <f>IF(SP_NORTE!O141="","*",SP_NORTE!O141)</f>
        <v>0.35416666666666669</v>
      </c>
      <c r="Q138" s="203">
        <f>IF(SP_NORTE!P141="","*",SP_NORTE!P141)</f>
        <v>6.25E-2</v>
      </c>
      <c r="R138" s="205" t="str">
        <f>IF(SP_NORTE!Q141="","*",CONCATENATE(SP_NORTE!Q141," ",SP_NORTE!R141))</f>
        <v>60 M</v>
      </c>
      <c r="S138" s="205" t="str">
        <f>IF(SP_NORTE!V141="","*",SP_NORTE!V141)</f>
        <v>Pedro</v>
      </c>
      <c r="T138" s="205" t="str">
        <f>IF(SP_NORTE!W141="","*",SP_NORTE!W141)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Oportunidade</v>
      </c>
      <c r="C139" s="206" t="str">
        <f>IF(SP_NORTE!Z142="","*",SP_NORTE!Z142)</f>
        <v>*</v>
      </c>
      <c r="D139" s="195" t="str">
        <f>IF(SP_NORTE!S142="","*",SP_NORTE!S142)</f>
        <v>SP NORTE</v>
      </c>
      <c r="E139" s="195" t="str">
        <f>IF(SP_NORTE!T142="","*",SP_NORTE!T142)</f>
        <v>ZEB-ZCZ</v>
      </c>
      <c r="F139" s="205">
        <f>IF(SP_NORTE!B142="","*",SP_NORTE!B142)</f>
        <v>45939</v>
      </c>
      <c r="G139" s="205" t="str">
        <f>IF(SP_NORTE!D142="","*",SP_NORTE!D142)</f>
        <v>PEDRO (TP-696)</v>
      </c>
      <c r="H139" s="205" t="str">
        <f>IF(SP_NORTE!F142="","*",SP_NORTE!F142)</f>
        <v>PDM - SOLDA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ZCZ-ZZF</v>
      </c>
      <c r="L139" s="195" t="str">
        <f>IF(SP_NORTE!N142="","*",SP_NORTE!N142)</f>
        <v>ZCZK96</v>
      </c>
      <c r="M139" s="196">
        <f>IF(SP_NORTE!J142="","*",SP_NORTE!J142)</f>
        <v>73</v>
      </c>
      <c r="N139" s="204">
        <f>IF(SP_NORTE!K142="","*",SP_NORTE!K142)</f>
        <v>95.5</v>
      </c>
      <c r="O139" s="204" t="str">
        <f>IF(SP_NORTE!L142="","*",SP_NORTE!L142)</f>
        <v>-</v>
      </c>
      <c r="P139" s="203">
        <f>IF(SP_NORTE!O142="","*",SP_NORTE!O142)</f>
        <v>0.375</v>
      </c>
      <c r="Q139" s="203">
        <f>IF(SP_NORTE!P142="","*",SP_NORTE!P142)</f>
        <v>6.25E-2</v>
      </c>
      <c r="R139" s="205" t="str">
        <f>IF(SP_NORTE!Q142="","*",CONCATENATE(SP_NORTE!Q142," ",SP_NORTE!R142))</f>
        <v>1 Nº DE SOLDA</v>
      </c>
      <c r="S139" s="205" t="str">
        <f>IF(SP_NORTE!V142="","*",SP_NORTE!V142)</f>
        <v>Rafael</v>
      </c>
      <c r="T139" s="205" t="str">
        <f>IF(SP_NORTE!W142="","*",SP_NORTE!W142)</f>
        <v>Solda - Condicionado á temperatura</v>
      </c>
      <c r="U139" s="193" t="str">
        <f ca="1">_xlfn.XLOOKUP(G139&amp;$U$2,BS_CONTROLE[CHAVE],BS_CONTROLE[Quantidade_11],"-")</f>
        <v>-</v>
      </c>
      <c r="V139" s="193">
        <f ca="1">_xlfn.XLOOKUP(G139&amp;$V$2,BS_CONTROLE[CHAVE],BS_CONTROLE[Quantidade_11],"-")</f>
        <v>0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Oportunidade</v>
      </c>
      <c r="C140" s="206" t="str">
        <f>IF(SP_NORTE!Z143="","*",SP_NORTE!Z143)</f>
        <v>*</v>
      </c>
      <c r="D140" s="195" t="str">
        <f>IF(SP_NORTE!S143="","*",SP_NORTE!S143)</f>
        <v>SP NORTE</v>
      </c>
      <c r="E140" s="195" t="str">
        <f>IF(SP_NORTE!T143="","*",SP_NORTE!T143)</f>
        <v>ZEB-ZCZ</v>
      </c>
      <c r="F140" s="205" t="str">
        <f>IF(SP_NORTE!B143="","*",SP_NORTE!B143)</f>
        <v>*</v>
      </c>
      <c r="G140" s="205" t="str">
        <f>IF(SP_NORTE!D143="","*",SP_NORTE!D143)</f>
        <v>A67</v>
      </c>
      <c r="H140" s="205" t="str">
        <f>IF(SP_NORTE!F143="","*",SP_NORTE!F143)</f>
        <v>OUTRAS ATIVIDADES</v>
      </c>
      <c r="I140" s="205" t="str">
        <f>IF(SP_NORTE!H143="","*",SP_NORTE!H143)</f>
        <v>ZPNZXB</v>
      </c>
      <c r="J140" s="205" t="str">
        <f>IF(SP_NORTE!I143="","*",SP_NORTE!I143)</f>
        <v>ZPNZXB</v>
      </c>
      <c r="K140" s="195" t="str">
        <f>IF(SP_NORTE!M143="","*",SP_NORTE!M143)</f>
        <v>ZPN-ZCV</v>
      </c>
      <c r="L140" s="195" t="str">
        <f>IF(SP_NORTE!N143="","*",SP_NORTE!N143)</f>
        <v>ZCV2</v>
      </c>
      <c r="M140" s="196">
        <f>IF(SP_NORTE!J143="","*",SP_NORTE!J143)</f>
        <v>73</v>
      </c>
      <c r="N140" s="204">
        <f>IF(SP_NORTE!K143="","*",SP_NORTE!K143)</f>
        <v>139.19999999999999</v>
      </c>
      <c r="O140" s="204" t="str">
        <f>IF(SP_NORTE!L143="","*",SP_NORTE!L143)</f>
        <v>-</v>
      </c>
      <c r="P140" s="203">
        <f>IF(SP_NORTE!O143="","*",SP_NORTE!O143)</f>
        <v>0.375</v>
      </c>
      <c r="Q140" s="203">
        <f>IF(SP_NORTE!P143="","*",SP_NORTE!P143)</f>
        <v>2.0833333333333332E-2</v>
      </c>
      <c r="R140" s="205" t="str">
        <f>IF(SP_NORTE!Q143="","*",CONCATENATE(SP_NORTE!Q143," ",SP_NORTE!R143))</f>
        <v>1 BINÁRIO</v>
      </c>
      <c r="S140" s="205" t="str">
        <f>IF(SP_NORTE!V143="","*",SP_NORTE!V143)</f>
        <v>Nelson</v>
      </c>
      <c r="T140" s="205" t="str">
        <f>IF(SP_NORTE!W143="","*",SP_NORTE!W143)</f>
        <v>Descarga de tampão no km 139+200 (30 min) para retirar uma junta comercial taco do PU de ZCV</v>
      </c>
      <c r="U140" s="193">
        <f ca="1">_xlfn.XLOOKUP(G140&amp;$U$2,BS_CONTROLE[CHAVE],BS_CONTROLE[Quantidade_11],"-")</f>
        <v>1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Oportunidade</v>
      </c>
      <c r="C141" s="206" t="str">
        <f>IF(SP_NORTE!Z144="","*",SP_NORTE!Z144)</f>
        <v>*</v>
      </c>
      <c r="D141" s="195" t="str">
        <f>IF(SP_NORTE!S144="","*",SP_NORTE!S144)</f>
        <v>SP NORTE</v>
      </c>
      <c r="E141" s="195" t="str">
        <f>IF(SP_NORTE!T144="","*",SP_NORTE!T144)</f>
        <v>ZCZ-ZTI</v>
      </c>
      <c r="F141" s="205" t="str">
        <f>IF(SP_NORTE!B144="","*",SP_NORTE!B144)</f>
        <v>*</v>
      </c>
      <c r="G141" s="205" t="str">
        <f>IF(SP_NORTE!D144="","*",SP_NORTE!D144)</f>
        <v>W92</v>
      </c>
      <c r="H141" s="205" t="str">
        <f>IF(SP_NORTE!F144="","*",SP_NORTE!F144)</f>
        <v>MODERNIZAÇÃO - DORMENTE - DESCARGA</v>
      </c>
      <c r="I141" s="205" t="str">
        <f>IF(SP_NORTE!H144="","*",SP_NORTE!H144)</f>
        <v>K58K59-2</v>
      </c>
      <c r="J141" s="205" t="str">
        <f>IF(SP_NORTE!I144="","*",SP_NORTE!I144)</f>
        <v>K58K59-2</v>
      </c>
      <c r="K141" s="195" t="str">
        <f>IF(SP_NORTE!M144="","*",SP_NORTE!M144)</f>
        <v>ZDG-ZTN</v>
      </c>
      <c r="L141" s="195" t="str">
        <f>IF(SP_NORTE!N144="","*",SP_NORTE!N144)</f>
        <v>K62ZTN</v>
      </c>
      <c r="M141" s="196">
        <f>IF(SP_NORTE!J144="","*",SP_NORTE!J144)</f>
        <v>73</v>
      </c>
      <c r="N141" s="204">
        <f>IF(SP_NORTE!K144="","*",SP_NORTE!K144)</f>
        <v>64.525000000000006</v>
      </c>
      <c r="O141" s="204">
        <f>IF(SP_NORTE!L144="","*",SP_NORTE!L144)</f>
        <v>63.5</v>
      </c>
      <c r="P141" s="203">
        <f>IF(SP_NORTE!O144="","*",SP_NORTE!O144)</f>
        <v>0.33333333333333331</v>
      </c>
      <c r="Q141" s="203">
        <f>IF(SP_NORTE!P144="","*",SP_NORTE!P144)</f>
        <v>0.125</v>
      </c>
      <c r="R141" s="205" t="str">
        <f>IF(SP_NORTE!Q144="","*",CONCATENATE(SP_NORTE!Q144," ",SP_NORTE!R144))</f>
        <v>1812 Nº DE DORMENTES</v>
      </c>
      <c r="S141" s="205" t="str">
        <f>IF(SP_NORTE!V144="","*",SP_NORTE!V144)</f>
        <v>Luiz Granado</v>
      </c>
      <c r="T141" s="205" t="str">
        <f>IF(SP_NORTE!W144="","*",SP_NORTE!W144)</f>
        <v>Descarga de dormentes no km 64+525 ao 63+500  e descarga de 1 barra de trilho no km 54+860 - ZDG AMV Norte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Oportunidade</v>
      </c>
      <c r="C142" s="206" t="str">
        <f>IF(SP_NORTE!Z145="","*",SP_NORTE!Z145)</f>
        <v>*</v>
      </c>
      <c r="D142" s="195" t="str">
        <f>IF(SP_NORTE!S145="","*",SP_NORTE!S145)</f>
        <v>SP NORTE</v>
      </c>
      <c r="E142" s="195" t="str">
        <f>IF(SP_NORTE!T145="","*",SP_NORTE!T145)</f>
        <v>ZCZ-ZTI</v>
      </c>
      <c r="F142" s="205">
        <f>IF(SP_NORTE!B145="","*",SP_NORTE!B145)</f>
        <v>45939</v>
      </c>
      <c r="G142" s="205" t="str">
        <f>IF(SP_NORTE!D145="","*",SP_NORTE!D145)</f>
        <v>DANILO (TP-837)</v>
      </c>
      <c r="H142" s="205" t="str">
        <f>IF(SP_NORTE!F145="","*",SP_NORTE!F145)</f>
        <v>MODERNIZAÇÃO - SOLDA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ZDG-ZTN</v>
      </c>
      <c r="L142" s="195" t="str">
        <f>IF(SP_NORTE!N145="","*",SP_NORTE!N145)</f>
        <v>ZDGK58</v>
      </c>
      <c r="M142" s="196">
        <f>IF(SP_NORTE!J145="","*",SP_NORTE!J145)</f>
        <v>73</v>
      </c>
      <c r="N142" s="204">
        <f>IF(SP_NORTE!K145="","*",SP_NORTE!K145)</f>
        <v>55.616999999999997</v>
      </c>
      <c r="O142" s="204">
        <f>IF(SP_NORTE!L145="","*",SP_NORTE!L145)</f>
        <v>55.625999999999998</v>
      </c>
      <c r="P142" s="203">
        <f>IF(SP_NORTE!O145="","*",SP_NORTE!O145)</f>
        <v>0.33333333333333331</v>
      </c>
      <c r="Q142" s="203">
        <f>IF(SP_NORTE!P145="","*",SP_NORTE!P145)</f>
        <v>6.25E-2</v>
      </c>
      <c r="R142" s="205" t="str">
        <f>IF(SP_NORTE!Q145="","*",CONCATENATE(SP_NORTE!Q145," ",SP_NORTE!R145))</f>
        <v>1 Nº DE SOLDA</v>
      </c>
      <c r="S142" s="205" t="str">
        <f>IF(SP_NORTE!V145="","*",SP_NORTE!V145)</f>
        <v>Luiz Granado</v>
      </c>
      <c r="T142" s="205" t="str">
        <f>IF(SP_NORTE!W145="","*",SP_NORTE!W145)</f>
        <v>Solda - Condicionado á temperatura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Oportunidade</v>
      </c>
      <c r="C143" s="206" t="str">
        <f>IF(SP_NORTE!Z146="","*",SP_NORTE!Z146)</f>
        <v>*</v>
      </c>
      <c r="D143" s="195" t="str">
        <f>IF(SP_NORTE!S146="","*",SP_NORTE!S146)</f>
        <v>SP NORTE</v>
      </c>
      <c r="E143" s="195" t="str">
        <f>IF(SP_NORTE!T146="","*",SP_NORTE!T146)</f>
        <v>ZCZ-ZTI</v>
      </c>
      <c r="F143" s="205">
        <f>IF(SP_NORTE!B146="","*",SP_NORTE!B146)</f>
        <v>45939</v>
      </c>
      <c r="G143" s="205" t="str">
        <f>IF(SP_NORTE!D146="","*",SP_NORTE!D146)</f>
        <v>MAURO TP-868)</v>
      </c>
      <c r="H143" s="205" t="str">
        <f>IF(SP_NORTE!F146="","*",SP_NORTE!F146)</f>
        <v>MODERNIZAÇÃO - SOLDA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ZDG-ZTN</v>
      </c>
      <c r="L143" s="195" t="str">
        <f>IF(SP_NORTE!N146="","*",SP_NORTE!N146)</f>
        <v>ZDGK58</v>
      </c>
      <c r="M143" s="196">
        <f>IF(SP_NORTE!J146="","*",SP_NORTE!J146)</f>
        <v>73</v>
      </c>
      <c r="N143" s="204">
        <f>IF(SP_NORTE!K146="","*",SP_NORTE!K146)</f>
        <v>55.246000000000002</v>
      </c>
      <c r="O143" s="204">
        <f>IF(SP_NORTE!L146="","*",SP_NORTE!L146)</f>
        <v>55.252000000000002</v>
      </c>
      <c r="P143" s="203">
        <f>IF(SP_NORTE!O146="","*",SP_NORTE!O146)</f>
        <v>0.33333333333333331</v>
      </c>
      <c r="Q143" s="203">
        <f>IF(SP_NORTE!P146="","*",SP_NORTE!P146)</f>
        <v>6.25E-2</v>
      </c>
      <c r="R143" s="205" t="str">
        <f>IF(SP_NORTE!Q146="","*",CONCATENATE(SP_NORTE!Q146," ",SP_NORTE!R146))</f>
        <v>1 Nº DE SOLDA</v>
      </c>
      <c r="S143" s="205" t="str">
        <f>IF(SP_NORTE!V146="","*",SP_NORTE!V146)</f>
        <v>Luiz Granado</v>
      </c>
      <c r="T143" s="205" t="str">
        <f>IF(SP_NORTE!W146="","*",SP_NORTE!W146)</f>
        <v>Solda - Condicionado á temperatura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Oportunidade</v>
      </c>
      <c r="C144" s="206" t="str">
        <f>IF(SP_NORTE!Z147="","*",SP_NORTE!Z147)</f>
        <v>*</v>
      </c>
      <c r="D144" s="195" t="str">
        <f>IF(SP_NORTE!S147="","*",SP_NORTE!S147)</f>
        <v>SP NORTE</v>
      </c>
      <c r="E144" s="195" t="str">
        <f>IF(SP_NORTE!T147="","*",SP_NORTE!T147)</f>
        <v>ZCZ-ZTI</v>
      </c>
      <c r="F144" s="205" t="str">
        <f>IF(SP_NORTE!B147="","*",SP_NORTE!B147)</f>
        <v>*</v>
      </c>
      <c r="G144" s="205" t="str">
        <f>IF(SP_NORTE!D147="","*",SP_NORTE!D147)</f>
        <v>W99</v>
      </c>
      <c r="H144" s="205" t="str">
        <f>IF(SP_NORTE!F147="","*",SP_NORTE!F147)</f>
        <v>PDM - PEDRA - DESCARGA</v>
      </c>
      <c r="I144" s="205" t="str">
        <f>IF(SP_NORTE!H147="","*",SP_NORTE!H147)</f>
        <v>ZMA</v>
      </c>
      <c r="J144" s="205" t="str">
        <f>IF(SP_NORTE!I147="","*",SP_NORTE!I147)</f>
        <v>-</v>
      </c>
      <c r="K144" s="195" t="str">
        <f>IF(SP_NORTE!M147="","*",SP_NORTE!M147)</f>
        <v>ZTO-ZDZ</v>
      </c>
      <c r="L144" s="195" t="str">
        <f>IF(SP_NORTE!N147="","*",SP_NORTE!N147)</f>
        <v>K14K18</v>
      </c>
      <c r="M144" s="196">
        <f>IF(SP_NORTE!J147="","*",SP_NORTE!J147)</f>
        <v>73</v>
      </c>
      <c r="N144" s="204">
        <f>IF(SP_NORTE!K147="","*",SP_NORTE!K147)</f>
        <v>15</v>
      </c>
      <c r="O144" s="204" t="str">
        <f>IF(SP_NORTE!L147="","*",SP_NORTE!L147)</f>
        <v>-</v>
      </c>
      <c r="P144" s="203">
        <f>IF(SP_NORTE!O147="","*",SP_NORTE!O147)</f>
        <v>0.33333333333333331</v>
      </c>
      <c r="Q144" s="203">
        <f>IF(SP_NORTE!P147="","*",SP_NORTE!P147)</f>
        <v>6.25E-2</v>
      </c>
      <c r="R144" s="205" t="str">
        <f>IF(SP_NORTE!Q147="","*",CONCATENATE(SP_NORTE!Q147," ",SP_NORTE!R147))</f>
        <v>7 VAGÕES</v>
      </c>
      <c r="S144" s="205" t="str">
        <f>IF(SP_NORTE!V147="","*",SP_NORTE!V147)</f>
        <v>PCM</v>
      </c>
      <c r="T144" s="205" t="str">
        <f>IF(SP_NORTE!W147="","*",SP_NORTE!W147)</f>
        <v xml:space="preserve">Descarga de 7 vagões no km 15 SB K14K18 </v>
      </c>
      <c r="U144" s="193">
        <f ca="1">_xlfn.XLOOKUP(G144&amp;$U$2,BS_CONTROLE[CHAVE],BS_CONTROLE[Quantidade_11],"-")</f>
        <v>0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Oportunidade</v>
      </c>
      <c r="C145" s="206" t="str">
        <f>IF(SP_NORTE!Z148="","*",SP_NORTE!Z148)</f>
        <v>*</v>
      </c>
      <c r="D145" s="195" t="str">
        <f>IF(SP_NORTE!S148="","*",SP_NORTE!S148)</f>
        <v>SP NORTE</v>
      </c>
      <c r="E145" s="195" t="str">
        <f>IF(SP_NORTE!T148="","*",SP_NORTE!T148)</f>
        <v>ZCZ-ZTI</v>
      </c>
      <c r="F145" s="205" t="str">
        <f>IF(SP_NORTE!B148="","*",SP_NORTE!B148)</f>
        <v>*</v>
      </c>
      <c r="G145" s="205" t="str">
        <f>IF(SP_NORTE!D148="","*",SP_NORTE!D148)</f>
        <v>W99</v>
      </c>
      <c r="H145" s="205" t="str">
        <f>IF(SP_NORTE!F148="","*",SP_NORTE!F148)</f>
        <v>PDM - PEDRA - DESCARGA</v>
      </c>
      <c r="I145" s="205" t="str">
        <f>IF(SP_NORTE!H148="","*",SP_NORTE!H148)</f>
        <v>-</v>
      </c>
      <c r="J145" s="205" t="str">
        <f>IF(SP_NORTE!I148="","*",SP_NORTE!I148)</f>
        <v>ZMA</v>
      </c>
      <c r="K145" s="195" t="str">
        <f>IF(SP_NORTE!M148="","*",SP_NORTE!M148)</f>
        <v>ZTO-ZOI</v>
      </c>
      <c r="L145" s="195">
        <f>IF(SP_NORTE!N148="","*",SP_NORTE!N148)</f>
        <v>2432441</v>
      </c>
      <c r="M145" s="196">
        <f>IF(SP_NORTE!J148="","*",SP_NORTE!J148)</f>
        <v>71</v>
      </c>
      <c r="N145" s="204">
        <f>IF(SP_NORTE!K148="","*",SP_NORTE!K148)</f>
        <v>244.5</v>
      </c>
      <c r="O145" s="204" t="str">
        <f>IF(SP_NORTE!L148="","*",SP_NORTE!L148)</f>
        <v>-</v>
      </c>
      <c r="P145" s="203">
        <f>IF(SP_NORTE!O148="","*",SP_NORTE!O148)</f>
        <v>0.45833333333333331</v>
      </c>
      <c r="Q145" s="203">
        <f>IF(SP_NORTE!P148="","*",SP_NORTE!P148)</f>
        <v>6.25E-2</v>
      </c>
      <c r="R145" s="205" t="str">
        <f>IF(SP_NORTE!Q148="","*",CONCATENATE(SP_NORTE!Q148," ",SP_NORTE!R148))</f>
        <v>5 VAGÕES</v>
      </c>
      <c r="S145" s="205" t="str">
        <f>IF(SP_NORTE!V148="","*",SP_NORTE!V148)</f>
        <v>PCM</v>
      </c>
      <c r="T145" s="205" t="str">
        <f>IF(SP_NORTE!W148="","*",SP_NORTE!W148)</f>
        <v>Descarga de 5 vagões no km 244+500 - Via 1 -  (2 horas) - Local do acidente</v>
      </c>
      <c r="U145" s="193">
        <f ca="1">_xlfn.XLOOKUP(G145&amp;$U$2,BS_CONTROLE[CHAVE],BS_CONTROLE[Quantidade_11],"-")</f>
        <v>0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Oportunidade</v>
      </c>
      <c r="C146" s="206" t="str">
        <f>IF(SP_NORTE!Z149="","*",SP_NORTE!Z149)</f>
        <v>*</v>
      </c>
      <c r="D146" s="195" t="str">
        <f>IF(SP_NORTE!S149="","*",SP_NORTE!S149)</f>
        <v>SP NORTE</v>
      </c>
      <c r="E146" s="195" t="str">
        <f>IF(SP_NORTE!T149="","*",SP_NORTE!T149)</f>
        <v>ZCZ-ZTI</v>
      </c>
      <c r="F146" s="205">
        <f>IF(SP_NORTE!B149="","*",SP_NORTE!B149)</f>
        <v>45939</v>
      </c>
      <c r="G146" s="205" t="str">
        <f>IF(SP_NORTE!D149="","*",SP_NORTE!D149)</f>
        <v>W58</v>
      </c>
      <c r="H146" s="205" t="str">
        <f>IF(SP_NORTE!F149="","*",SP_NORTE!F149)</f>
        <v>DESLOCAMENTO</v>
      </c>
      <c r="I146" s="205" t="str">
        <f>IF(SP_NORTE!H149="","*",SP_NORTE!H149)</f>
        <v>ZTO</v>
      </c>
      <c r="J146" s="205" t="str">
        <f>IF(SP_NORTE!I149="","*",SP_NORTE!I149)</f>
        <v>ZRX</v>
      </c>
      <c r="K146" s="195" t="str">
        <f>IF(SP_NORTE!M149="","*",SP_NORTE!M149)</f>
        <v>ZTO-ZRX</v>
      </c>
      <c r="L146" s="195" t="str">
        <f>IF(SP_NORTE!N149="","*",SP_NORTE!N149)</f>
        <v>ZTOZRX</v>
      </c>
      <c r="M146" s="196">
        <f>IF(SP_NORTE!J149="","*",SP_NORTE!J149)</f>
        <v>71</v>
      </c>
      <c r="N146" s="204">
        <f>IF(SP_NORTE!K149="","*",SP_NORTE!K149)</f>
        <v>244</v>
      </c>
      <c r="O146" s="204" t="str">
        <f>IF(SP_NORTE!L149="","*",SP_NORTE!L149)</f>
        <v>-</v>
      </c>
      <c r="P146" s="203">
        <f>IF(SP_NORTE!O149="","*",SP_NORTE!O149)</f>
        <v>0.375</v>
      </c>
      <c r="Q146" s="203">
        <f>IF(SP_NORTE!P149="","*",SP_NORTE!P149)</f>
        <v>4.1666666666666664E-2</v>
      </c>
      <c r="R146" s="205" t="str">
        <f>IF(SP_NORTE!Q149="","*",CONCATENATE(SP_NORTE!Q149," ",SP_NORTE!R149))</f>
        <v>1 BINÁRIO</v>
      </c>
      <c r="S146" s="205" t="str">
        <f>IF(SP_NORTE!V149="","*",SP_NORTE!V149)</f>
        <v>Israel</v>
      </c>
      <c r="T146" s="205" t="str">
        <f>IF(SP_NORTE!W149="","*",SP_NORTE!W149)</f>
        <v>Em ZSK anexa 3 vagões plataformas (30min) ocupando ZSK208  e segue para ZRX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Oportunidade</v>
      </c>
      <c r="C147" s="206" t="str">
        <f>IF(SP_NORTE!Z150="","*",SP_NORTE!Z150)</f>
        <v>*</v>
      </c>
      <c r="D147" s="195" t="str">
        <f>IF(SP_NORTE!S150="","*",SP_NORTE!S150)</f>
        <v>SP NORTE</v>
      </c>
      <c r="E147" s="195" t="str">
        <f>IF(SP_NORTE!T150="","*",SP_NORTE!T150)</f>
        <v>ZBV-ZTI</v>
      </c>
      <c r="F147" s="205">
        <f>IF(SP_NORTE!B150="","*",SP_NORTE!B150)</f>
        <v>45939</v>
      </c>
      <c r="G147" s="205" t="str">
        <f>IF(SP_NORTE!D150="","*",SP_NORTE!D150)</f>
        <v>KLECIO (TP-699)</v>
      </c>
      <c r="H147" s="205" t="str">
        <f>IF(SP_NORTE!F150="","*",SP_NORTE!F150)</f>
        <v>PDM - SOLDA</v>
      </c>
      <c r="I147" s="205" t="str">
        <f>IF(SP_NORTE!H150="","*",SP_NORTE!H150)</f>
        <v>ZQX1</v>
      </c>
      <c r="J147" s="205" t="str">
        <f>IF(SP_NORTE!I150="","*",SP_NORTE!I150)</f>
        <v>-</v>
      </c>
      <c r="K147" s="195" t="str">
        <f>IF(SP_NORTE!M150="","*",SP_NORTE!M150)</f>
        <v>ZQX-1</v>
      </c>
      <c r="L147" s="195" t="str">
        <f>IF(SP_NORTE!N150="","*",SP_NORTE!N150)</f>
        <v>ZQX1</v>
      </c>
      <c r="M147" s="196">
        <f>IF(SP_NORTE!J150="","*",SP_NORTE!J150)</f>
        <v>70</v>
      </c>
      <c r="N147" s="204">
        <f>IF(SP_NORTE!K150="","*",SP_NORTE!K150)</f>
        <v>144.19999999999999</v>
      </c>
      <c r="O147" s="204" t="str">
        <f>IF(SP_NORTE!L150="","*",SP_NORTE!L150)</f>
        <v>-</v>
      </c>
      <c r="P147" s="203">
        <f>IF(SP_NORTE!O150="","*",SP_NORTE!O150)</f>
        <v>0.33333333333333331</v>
      </c>
      <c r="Q147" s="203">
        <f>IF(SP_NORTE!P150="","*",SP_NORTE!P150)</f>
        <v>6.25E-2</v>
      </c>
      <c r="R147" s="205" t="str">
        <f>IF(SP_NORTE!Q150="","*",CONCATENATE(SP_NORTE!Q150," ",SP_NORTE!R150))</f>
        <v>1 Nº DE SOLDA</v>
      </c>
      <c r="S147" s="205" t="str">
        <f>IF(SP_NORTE!V150="","*",SP_NORTE!V150)</f>
        <v>Klécio</v>
      </c>
      <c r="T147" s="205" t="str">
        <f>IF(SP_NORTE!W150="","*",SP_NORTE!W150)</f>
        <v>Solda - Condicionado á temperatura</v>
      </c>
      <c r="U147" s="193">
        <f ca="1">_xlfn.XLOOKUP(G147&amp;$U$2,BS_CONTROLE[CHAVE],BS_CONTROLE[Quantidade_11],"-")</f>
        <v>2</v>
      </c>
      <c r="V147" s="193">
        <f ca="1">_xlfn.XLOOKUP(G147&amp;$V$2,BS_CONTROLE[CHAVE],BS_CONTROLE[Quantidade_11],"-")</f>
        <v>0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Contrato</v>
      </c>
      <c r="C148" s="206" t="str">
        <f>IF(SP_NORTE!Z151="","*",SP_NORTE!Z151)</f>
        <v>*</v>
      </c>
      <c r="D148" s="195" t="str">
        <f>IF(SP_NORTE!S151="","*",SP_NORTE!S151)</f>
        <v>SP NORTE</v>
      </c>
      <c r="E148" s="195" t="str">
        <f>IF(SP_NORTE!T151="","*",SP_NORTE!T151)</f>
        <v>ZBV-ZTI</v>
      </c>
      <c r="F148" s="205" t="str">
        <f>IF(SP_NORTE!B151="","*",SP_NORTE!B151)</f>
        <v>*</v>
      </c>
      <c r="G148" s="205" t="str">
        <f>IF(SP_NORTE!D151="","*",SP_NORTE!D151)</f>
        <v>A74</v>
      </c>
      <c r="H148" s="205" t="str">
        <f>IF(SP_NORTE!F151="","*",SP_NORTE!F151)</f>
        <v>DETECÇÃO - RONDA 7 DIAS</v>
      </c>
      <c r="I148" s="205" t="str">
        <f>IF(SP_NORTE!H151="","*",SP_NORTE!H151)</f>
        <v>ZRQ138</v>
      </c>
      <c r="J148" s="205" t="str">
        <f>IF(SP_NORTE!I151="","*",SP_NORTE!I151)</f>
        <v>ZSU1</v>
      </c>
      <c r="K148" s="195" t="str">
        <f>IF(SP_NORTE!M151="","*",SP_NORTE!M151)</f>
        <v>ZRQ-ZSU</v>
      </c>
      <c r="L148" s="195" t="str">
        <f>IF(SP_NORTE!N151="","*",SP_NORTE!N151)</f>
        <v>ZRQZSU</v>
      </c>
      <c r="M148" s="196">
        <f>IF(SP_NORTE!J151="","*",SP_NORTE!J151)</f>
        <v>70</v>
      </c>
      <c r="N148" s="204">
        <f>IF(SP_NORTE!K151="","*",SP_NORTE!K151)</f>
        <v>137.19999999999999</v>
      </c>
      <c r="O148" s="204" t="str">
        <f>IF(SP_NORTE!L151="","*",SP_NORTE!L151)</f>
        <v>-</v>
      </c>
      <c r="P148" s="203">
        <f>IF(SP_NORTE!O151="","*",SP_NORTE!O151)</f>
        <v>0.41666666666666669</v>
      </c>
      <c r="Q148" s="203">
        <f>IF(SP_NORTE!P151="","*",SP_NORTE!P151)</f>
        <v>0.41666666666666669</v>
      </c>
      <c r="R148" s="205" t="str">
        <f>IF(SP_NORTE!Q151="","*",CONCATENATE(SP_NORTE!Q151," ",SP_NORTE!R151))</f>
        <v>70 KM</v>
      </c>
      <c r="S148" s="205" t="str">
        <f>IF(SP_NORTE!V151="","*",SP_NORTE!V151)</f>
        <v>Junio</v>
      </c>
      <c r="T148" s="205" t="str">
        <f>IF(SP_NORTE!W151="","*",SP_NORTE!W151)</f>
        <v>Inspeção R7D entre ZRQ-ZSU</v>
      </c>
      <c r="U148" s="193" t="str">
        <f ca="1">_xlfn.XLOOKUP(G148&amp;$U$2,BS_CONTROLE[CHAVE],BS_CONTROLE[Quantidade_11],"-")</f>
        <v>-</v>
      </c>
      <c r="V148" s="193">
        <f ca="1">_xlfn.XLOOKUP(G148&amp;$V$2,BS_CONTROLE[CHAVE],BS_CONTROLE[Quantidade_11],"-")</f>
        <v>0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-</v>
      </c>
      <c r="J525" s="205" t="str">
        <f>IF(SP_NORTE!I528="","*",SP_NORTE!I528)</f>
        <v>-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-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-</v>
      </c>
      <c r="J526" s="205" t="str">
        <f>IF(SP_NORTE!I529="","*",SP_NORTE!I529)</f>
        <v>-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-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-</v>
      </c>
      <c r="J527" s="205" t="str">
        <f>IF(SP_NORTE!I530="","*",SP_NORTE!I530)</f>
        <v>-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-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*</v>
      </c>
      <c r="B726" s="206" t="str">
        <f>IF(SP_NORTE!X729="","*",SP_NORTE!X729)</f>
        <v>*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*</v>
      </c>
      <c r="H726" s="205" t="str">
        <f>IF(SP_NORTE!F729="","*",SP_NORTE!F729)</f>
        <v>*</v>
      </c>
      <c r="I726" s="205" t="str">
        <f>IF(SP_NORTE!H729="","*",SP_NORTE!H729)</f>
        <v>*</v>
      </c>
      <c r="J726" s="205" t="str">
        <f>IF(SP_NORTE!I729="","*",SP_NORTE!I729)</f>
        <v>*</v>
      </c>
      <c r="K726" s="195" t="str">
        <f>IF(SP_NORTE!M729="","*",SP_NORTE!M729)</f>
        <v>-</v>
      </c>
      <c r="L726" s="195" t="str">
        <f>IF(SP_NORTE!N729="","*",SP_NORTE!N729)</f>
        <v>-</v>
      </c>
      <c r="M726" s="196" t="str">
        <f>IF(SP_NORTE!J729="","*",SP_NORTE!J729)</f>
        <v>*</v>
      </c>
      <c r="N726" s="204" t="str">
        <f>IF(SP_NORTE!K729="","*",SP_NORTE!K729)</f>
        <v>*</v>
      </c>
      <c r="O726" s="204" t="str">
        <f>IF(SP_NORTE!L729="","*",SP_NORTE!L729)</f>
        <v>*</v>
      </c>
      <c r="P726" s="203" t="str">
        <f>IF(SP_NORTE!O729="","*",SP_NORTE!O729)</f>
        <v>*</v>
      </c>
      <c r="Q726" s="203" t="str">
        <f>IF(SP_NORTE!P729="","*",SP_NORTE!P729)</f>
        <v>*</v>
      </c>
      <c r="R726" s="205" t="str">
        <f>IF(SP_NORTE!Q729="","*",CONCATENATE(SP_NORTE!Q729," ",SP_NORTE!R729))</f>
        <v>*</v>
      </c>
      <c r="S726" s="205" t="str">
        <f>IF(SP_NORTE!V729="","*",SP_NORTE!V729)</f>
        <v>*</v>
      </c>
      <c r="T726" s="205" t="str">
        <f>IF(SP_NORTE!W729="","*",SP_NORTE!W729)</f>
        <v>*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*</v>
      </c>
      <c r="B728" s="206" t="str">
        <f>IF(SP_NORTE!X731="","*",SP_NORTE!X731)</f>
        <v>*</v>
      </c>
      <c r="C728" s="206" t="str">
        <f>IF(SP_NORTE!Z731="","*",SP_NORTE!Z731)</f>
        <v>*</v>
      </c>
      <c r="D728" s="195" t="str">
        <f>IF(SP_NORTE!S731="","*",SP_NORTE!S731)</f>
        <v>-</v>
      </c>
      <c r="E728" s="195" t="str">
        <f>IF(SP_NORTE!T731="","*",SP_NORTE!T731)</f>
        <v>-</v>
      </c>
      <c r="F728" s="205" t="str">
        <f>IF(SP_NORTE!B731="","*",SP_NORTE!B731)</f>
        <v>*</v>
      </c>
      <c r="G728" s="205" t="str">
        <f>IF(SP_NORTE!D731="","*",SP_NORTE!D731)</f>
        <v>*</v>
      </c>
      <c r="H728" s="205" t="str">
        <f>IF(SP_NORTE!F731="","*",SP_NORTE!F731)</f>
        <v>*</v>
      </c>
      <c r="I728" s="205" t="str">
        <f>IF(SP_NORTE!H731="","*",SP_NORTE!H731)</f>
        <v>*</v>
      </c>
      <c r="J728" s="205" t="str">
        <f>IF(SP_NORTE!I731="","*",SP_NORTE!I731)</f>
        <v>*</v>
      </c>
      <c r="K728" s="195" t="str">
        <f>IF(SP_NORTE!M731="","*",SP_NORTE!M731)</f>
        <v>-</v>
      </c>
      <c r="L728" s="195" t="str">
        <f>IF(SP_NORTE!N731="","*",SP_NORTE!N731)</f>
        <v>-</v>
      </c>
      <c r="M728" s="196" t="str">
        <f>IF(SP_NORTE!J731="","*",SP_NORTE!J731)</f>
        <v>*</v>
      </c>
      <c r="N728" s="204" t="str">
        <f>IF(SP_NORTE!K731="","*",SP_NORTE!K731)</f>
        <v>*</v>
      </c>
      <c r="O728" s="204" t="str">
        <f>IF(SP_NORTE!L731="","*",SP_NORTE!L731)</f>
        <v>*</v>
      </c>
      <c r="P728" s="203" t="str">
        <f>IF(SP_NORTE!O731="","*",SP_NORTE!O731)</f>
        <v>*</v>
      </c>
      <c r="Q728" s="203" t="str">
        <f>IF(SP_NORTE!P731="","*",SP_NORTE!P731)</f>
        <v>*</v>
      </c>
      <c r="R728" s="205" t="str">
        <f>IF(SP_NORTE!Q731="","*",CONCATENATE(SP_NORTE!Q731," ",SP_NORTE!R731))</f>
        <v>*</v>
      </c>
      <c r="S728" s="205" t="str">
        <f>IF(SP_NORTE!V731="","*",SP_NORTE!V731)</f>
        <v>*</v>
      </c>
      <c r="T728" s="205" t="str">
        <f>IF(SP_NORTE!W731="","*",SP_NORTE!W731)</f>
        <v>*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OPORTUNIDADE</v>
      </c>
      <c r="B729" s="206" t="str">
        <f>IF(SP_NORTE!X732="","*",SP_NORTE!X732)</f>
        <v>Oportunidade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V89</v>
      </c>
      <c r="H729" s="205" t="str">
        <f>IF(SP_NORTE!F732="","*",SP_NORTE!F732)</f>
        <v>DESLOCAMENTO</v>
      </c>
      <c r="I729" s="205" t="str">
        <f>IF(SP_NORTE!H732="","*",SP_NORTE!H732)</f>
        <v>ZYU</v>
      </c>
      <c r="J729" s="205" t="str">
        <f>IF(SP_NORTE!I732="","*",SP_NORTE!I732)</f>
        <v>ZRO</v>
      </c>
      <c r="K729" s="195" t="str">
        <f>IF(SP_NORTE!M732="","*",SP_NORTE!M732)</f>
        <v>-</v>
      </c>
      <c r="L729" s="195" t="str">
        <f>IF(SP_NORTE!N732="","*",SP_NORTE!N732)</f>
        <v>-</v>
      </c>
      <c r="M729" s="196">
        <f>IF(SP_NORTE!J732="","*",SP_NORTE!J732)</f>
        <v>56</v>
      </c>
      <c r="N729" s="204">
        <f>IF(SP_NORTE!K732="","*",SP_NORTE!K732)</f>
        <v>202.852</v>
      </c>
      <c r="O729" s="204">
        <f>IF(SP_NORTE!L732="","*",SP_NORTE!L732)</f>
        <v>135</v>
      </c>
      <c r="P729" s="203">
        <f>IF(SP_NORTE!O732="","*",SP_NORTE!O732)</f>
        <v>0.375</v>
      </c>
      <c r="Q729" s="203">
        <f>IF(SP_NORTE!P732="","*",SP_NORTE!P732)</f>
        <v>4.1666666666666664E-2</v>
      </c>
      <c r="R729" s="205" t="str">
        <f>IF(SP_NORTE!Q732="","*",CONCATENATE(SP_NORTE!Q732," ",SP_NORTE!R732))</f>
        <v>1 BINÁRIO</v>
      </c>
      <c r="S729" s="205" t="str">
        <f>IF(SP_NORTE!V732="","*",SP_NORTE!V732)</f>
        <v>Saulo</v>
      </c>
      <c r="T729" s="205" t="str">
        <f>IF(SP_NORTE!W732="","*",SP_NORTE!W732)</f>
        <v>deslocamento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-</v>
      </c>
      <c r="E730" s="195" t="str">
        <f>IF(SP_NORTE!T733="","*",SP_NORTE!T733)</f>
        <v>-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-</v>
      </c>
      <c r="L730" s="195" t="str">
        <f>IF(SP_NORTE!N733="","*",SP_NORTE!N733)</f>
        <v>-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OPORTUNIDADE</v>
      </c>
      <c r="B731" s="206" t="str">
        <f>IF(SP_NORTE!X734="","*",SP_NORTE!X734)</f>
        <v>Oportunidade</v>
      </c>
      <c r="C731" s="206" t="str">
        <f>IF(SP_NORTE!Z734="","*",SP_NORTE!Z734)</f>
        <v>*</v>
      </c>
      <c r="D731" s="195" t="str">
        <f>IF(SP_NORTE!S734="","*",SP_NORTE!S734)</f>
        <v>SP NORTE</v>
      </c>
      <c r="E731" s="195" t="str">
        <f>IF(SP_NORTE!T734="","*",SP_NORTE!T734)</f>
        <v>ZCZ-ZTI</v>
      </c>
      <c r="F731" s="205" t="str">
        <f>IF(SP_NORTE!B734="","*",SP_NORTE!B734)</f>
        <v>*</v>
      </c>
      <c r="G731" s="205" t="str">
        <f>IF(SP_NORTE!D734="","*",SP_NORTE!D734)</f>
        <v>ANTÔNIO (TP-713)</v>
      </c>
      <c r="H731" s="205" t="str">
        <f>IF(SP_NORTE!F734="","*",SP_NORTE!F734)</f>
        <v>PDM - SOLDA</v>
      </c>
      <c r="I731" s="205" t="str">
        <f>IF(SP_NORTE!H734="","*",SP_NORTE!H734)</f>
        <v>ZOI</v>
      </c>
      <c r="J731" s="205" t="str">
        <f>IF(SP_NORTE!I734="","*",SP_NORTE!I734)</f>
        <v>-</v>
      </c>
      <c r="K731" s="195" t="str">
        <f>IF(SP_NORTE!M734="","*",SP_NORTE!M734)</f>
        <v>ZTO-ZOI</v>
      </c>
      <c r="L731" s="195">
        <f>IF(SP_NORTE!N734="","*",SP_NORTE!N734)</f>
        <v>2432441</v>
      </c>
      <c r="M731" s="196">
        <f>IF(SP_NORTE!J734="","*",SP_NORTE!J734)</f>
        <v>71</v>
      </c>
      <c r="N731" s="204">
        <f>IF(SP_NORTE!K734="","*",SP_NORTE!K734)</f>
        <v>244.1</v>
      </c>
      <c r="O731" s="204">
        <f>IF(SP_NORTE!L734="","*",SP_NORTE!L734)</f>
        <v>244.7</v>
      </c>
      <c r="P731" s="203">
        <f>IF(SP_NORTE!O734="","*",SP_NORTE!O734)</f>
        <v>0.375</v>
      </c>
      <c r="Q731" s="203">
        <f>IF(SP_NORTE!P734="","*",SP_NORTE!P734)</f>
        <v>6.25E-2</v>
      </c>
      <c r="R731" s="205" t="str">
        <f>IF(SP_NORTE!Q734="","*",CONCATENATE(SP_NORTE!Q734," ",SP_NORTE!R734))</f>
        <v>1 Nº DE SOLDA</v>
      </c>
      <c r="S731" s="205" t="str">
        <f>IF(SP_NORTE!V734="","*",SP_NORTE!V734)</f>
        <v>Antônio</v>
      </c>
      <c r="T731" s="205" t="str">
        <f>IF(SP_NORTE!W734="","*",SP_NORTE!W734)</f>
        <v xml:space="preserve">Solda depende de temperatura 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-</v>
      </c>
      <c r="E732" s="195" t="str">
        <f>IF(SP_NORTE!T735="","*",SP_NORTE!T735)</f>
        <v>-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-</v>
      </c>
      <c r="L732" s="195" t="str">
        <f>IF(SP_NORTE!N735="","*",SP_NORTE!N735)</f>
        <v>-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2025-10-08T16:45:57Z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