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02" documentId="120_S{118792C3-22EF-5104-A093-F22BFE3913F3}" xr6:coauthVersionLast="47" xr6:coauthVersionMax="47" xr10:uidLastSave="{2475A6F0-577A-4C0E-9075-F20C13F53BD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16" i="1" l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L41" i="15" l="1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<sst xmlns="http://schemas.openxmlformats.org/spreadsheetml/2006/main" count="4502" uniqueCount="1329">
  <si>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</si>
  <si>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</si>
  <si>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</si>
  <si>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</si>
  <si>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</si>
  <si>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</si>
  <si>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</si>
  <si>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</si>
  <si>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</si>
  <si>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</si>
  <si>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</si>
  <si>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</si>
  <si>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</si>
  <si>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</si>
  <si>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</si>
  <si>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</si>
  <si>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</si>
  <si>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</si>
  <si>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</si>
  <si>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</si>
  <si>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</si>
  <si>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</si>
  <si>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</si>
  <si>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</si>
  <si>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</si>
  <si>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</si>
  <si>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</si>
  <si>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</si>
  <si>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</si>
  <si>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</si>
  <si>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</si>
  <si>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</si>
  <si>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</si>
  <si>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</si>
  <si>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</si>
  <si>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</si>
  <si>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</si>
  <si>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</si>
  <si>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</si>
  <si>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</si>
  <si>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</si>
  <si>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</si>
  <si>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</si>
  <si>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</si>
  <si>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</si>
  <si>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</si>
  <si>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</si>
  <si>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</si>
  <si>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</si>
  <si>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</si>
  <si>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</si>
  <si>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</si>
  <si>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</si>
  <si>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</si>
  <si>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</si>
  <si>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</si>
  <si>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</si>
  <si>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</si>
  <si>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</si>
  <si>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</si>
  <si>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</si>
  <si>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</si>
  <si>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</si>
  <si>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</si>
  <si>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</si>
  <si>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</si>
  <si>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</si>
  <si>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</si>
  <si>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</si>
  <si>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</si>
  <si>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</si>
  <si>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</si>
  <si>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</si>
  <si>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</si>
  <si>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</si>
  <si>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</si>
  <si>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</si>
  <si>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</si>
  <si>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</si>
  <si>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</si>
  <si>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</si>
  <si>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</si>
  <si>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</si>
  <si>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</si>
  <si>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</si>
  <si>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</si>
  <si>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</si>
  <si>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</si>
  <si>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</si>
  <si>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</si>
  <si>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</si>
  <si>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</si>
  <si>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</si>
  <si>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</si>
  <si>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</si>
  <si>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</si>
  <si>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</si>
  <si>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</si>
  <si>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</si>
  <si>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</si>
  <si>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</si>
  <si>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</si>
  <si>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</si>
  <si>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</si>
  <si>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</si>
  <si>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</si>
  <si>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</si>
  <si>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</si>
  <si>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</si>
  <si>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</si>
  <si>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</si>
  <si>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</si>
  <si>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</si>
  <si>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</si>
  <si>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</si>
  <si>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</si>
  <si>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</si>
  <si>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</si>
  <si>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</si>
  <si>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</si>
  <si>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</si>
  <si>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</si>
  <si>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</si>
  <si>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</si>
  <si>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</si>
  <si>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</si>
  <si>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</si>
  <si>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</si>
  <si>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</si>
  <si>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</si>
  <si>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</si>
  <si>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</si>
  <si>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</si>
  <si>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</si>
  <si>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</si>
  <si>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</si>
  <si>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</si>
  <si>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</si>
  <si>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</si>
  <si>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</si>
  <si>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</si>
  <si>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</si>
  <si>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</si>
  <si>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</si>
  <si>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</si>
  <si>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</si>
  <si>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</si>
  <si>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</si>
  <si>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</si>
  <si>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</si>
  <si>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</si>
  <si>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</si>
  <si>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</si>
  <si>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</si>
  <si>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</si>
  <si>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</si>
  <si>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</si>
  <si>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</si>
  <si>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</si>
  <si>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</si>
  <si>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</si>
  <si>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</si>
  <si>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</si>
  <si>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</si>
  <si>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</si>
  <si>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</si>
  <si>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</si>
  <si>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</si>
  <si>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</si>
  <si>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</si>
  <si>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</si>
  <si>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</si>
  <si>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</si>
  <si>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</si>
  <si>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</si>
  <si>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</si>
  <si>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</si>
  <si>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</si>
  <si>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</si>
  <si>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</si>
  <si>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</si>
  <si>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</si>
  <si>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</si>
  <si>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</si>
  <si>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</si>
  <si>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</si>
  <si>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</si>
  <si>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</si>
  <si>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</si>
  <si>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</si>
  <si>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</si>
  <si>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</si>
  <si>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</si>
  <si>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</si>
  <si>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</si>
  <si>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</si>
  <si>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</si>
  <si>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</si>
  <si>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</si>
  <si>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</si>
  <si>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</si>
  <si>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</si>
  <si>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</si>
  <si>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</si>
  <si>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</si>
  <si>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</si>
  <si>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</si>
  <si>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</si>
  <si>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</si>
  <si>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</si>
  <si>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</si>
  <si>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</si>
  <si>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</si>
  <si>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</si>
  <si>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</si>
  <si>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</si>
  <si>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</si>
  <si>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</si>
  <si>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</si>
  <si>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</si>
  <si>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</si>
  <si>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</si>
  <si>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</si>
  <si>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</si>
  <si>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</si>
  <si>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</si>
  <si>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</si>
  <si>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</si>
  <si>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</si>
  <si>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</si>
  <si>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</si>
  <si>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</si>
  <si>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</si>
  <si>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</si>
  <si>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</si>
  <si>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</si>
  <si>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</si>
  <si>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</si>
  <si>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</si>
  <si>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</si>
  <si>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</si>
  <si>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</si>
  <si>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</si>
  <si>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</si>
  <si>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</si>
  <si>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</si>
  <si>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</si>
  <si>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</si>
  <si>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</si>
  <si>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</si>
  <si>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</si>
  <si>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</si>
  <si>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</si>
  <si>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</si>
  <si>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</si>
  <si>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</si>
  <si>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</si>
  <si>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</si>
  <si>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</si>
  <si>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</si>
  <si>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</si>
  <si>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</si>
  <si>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</si>
  <si>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</si>
  <si>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</si>
  <si>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</si>
  <si>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</si>
  <si>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</si>
  <si>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</si>
  <si>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</si>
  <si>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</si>
  <si>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</si>
  <si>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</si>
  <si>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</si>
  <si>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</si>
  <si>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</si>
  <si>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</si>
  <si>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</si>
  <si>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</si>
  <si>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</si>
  <si>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</si>
  <si>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</si>
  <si>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</si>
  <si>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</si>
  <si>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</si>
  <si>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</si>
  <si>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</si>
  <si>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</si>
  <si>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</si>
  <si>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</si>
  <si>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</si>
  <si>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</si>
  <si>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</si>
  <si>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</si>
  <si>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</si>
  <si>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</si>
  <si>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</si>
  <si>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</si>
  <si>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</si>
  <si>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</si>
  <si>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</si>
  <si>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</si>
  <si>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</si>
  <si>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</si>
  <si>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</si>
  <si>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</si>
  <si>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</si>
  <si>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</si>
  <si>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</si>
  <si>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</si>
  <si>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</si>
  <si>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</si>
  <si>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</si>
  <si>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</si>
  <si>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</si>
  <si>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</si>
  <si>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</si>
  <si>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</si>
  <si>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</si>
  <si>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</si>
  <si>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</si>
  <si>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</si>
  <si>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</si>
  <si>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</si>
  <si>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</si>
  <si>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</si>
  <si>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</si>
  <si>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</si>
  <si>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</si>
  <si>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</si>
  <si>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</si>
  <si>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</si>
  <si>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</si>
  <si>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</si>
  <si>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</si>
  <si>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</si>
  <si>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</si>
  <si>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</si>
  <si>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</si>
  <si>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</si>
  <si>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</si>
  <si>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</si>
  <si>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</si>
  <si>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</si>
  <si>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</si>
  <si>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</si>
  <si>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</si>
  <si>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</si>
  <si>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</si>
  <si>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</si>
  <si>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</si>
  <si>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</si>
  <si>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</si>
  <si>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</si>
  <si>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</si>
  <si>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</si>
  <si>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</si>
  <si>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</si>
  <si>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</si>
  <si>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</si>
  <si>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</si>
  <si>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</si>
  <si>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</si>
  <si>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</si>
  <si>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</si>
  <si>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</si>
  <si>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</si>
  <si>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</si>
  <si>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</si>
  <si>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</si>
  <si>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</si>
  <si>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</si>
  <si>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</si>
  <si>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</si>
  <si>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</si>
  <si>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</si>
  <si>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</si>
  <si>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</si>
  <si>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</si>
  <si>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</si>
  <si>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</si>
  <si>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</si>
  <si>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</si>
  <si>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</si>
  <si>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</si>
  <si>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</si>
  <si>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</si>
  <si>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</si>
  <si>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</si>
  <si>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</si>
  <si>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</si>
  <si>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</si>
  <si>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</si>
  <si>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</si>
  <si>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</si>
  <si>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</si>
  <si>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</si>
  <si>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</si>
  <si>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</si>
  <si>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</si>
  <si>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</si>
  <si>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</si>
  <si>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</si>
  <si>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</si>
  <si>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</si>
  <si>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</si>
  <si>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</si>
  <si>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</si>
  <si>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</si>
  <si>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</si>
  <si>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</si>
  <si>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</si>
  <si>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</si>
  <si>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</si>
  <si>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</si>
  <si>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</si>
  <si>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</si>
  <si>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</si>
  <si>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</si>
  <si>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</si>
  <si>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</si>
  <si>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</si>
  <si>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</si>
  <si>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</si>
  <si>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</si>
  <si>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</si>
  <si>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</si>
  <si>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</si>
  <si>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</si>
  <si>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</si>
  <si>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</si>
  <si>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</si>
  <si>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</si>
  <si>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</si>
  <si>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</si>
  <si>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</si>
  <si>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</si>
  <si>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</si>
  <si>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</si>
  <si>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</si>
  <si>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</si>
  <si>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</si>
  <si>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</si>
  <si>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</si>
  <si>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</si>
  <si>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</si>
  <si>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</si>
  <si>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</si>
  <si>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</si>
  <si>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</si>
  <si>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</si>
  <si>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</si>
  <si>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</si>
  <si>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</si>
  <si>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</si>
  <si>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</si>
  <si>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</si>
  <si>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</si>
  <si>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</si>
  <si>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</si>
  <si>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</si>
  <si>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</si>
  <si>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</si>
  <si>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</si>
  <si>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</si>
  <si>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</si>
  <si>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</si>
  <si>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</si>
  <si>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</si>
  <si>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</si>
  <si>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</si>
  <si>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</si>
  <si>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</si>
  <si>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</si>
  <si>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</si>
  <si>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</si>
  <si>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</si>
  <si>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</si>
  <si>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</si>
  <si>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</si>
  <si>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</si>
  <si>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</si>
  <si>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</si>
  <si>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</si>
  <si>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</si>
  <si>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</si>
  <si>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</si>
  <si>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</si>
  <si>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</si>
  <si>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</si>
  <si>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</si>
  <si>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</si>
  <si>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</si>
  <si>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</si>
  <si>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</si>
  <si>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</si>
  <si>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</si>
  <si>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</si>
  <si>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</si>
  <si>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</si>
  <si>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</si>
  <si>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</si>
  <si>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</si>
  <si>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</si>
  <si>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</si>
  <si>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</si>
  <si>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</si>
  <si>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</si>
  <si>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</si>
  <si>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</si>
  <si>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</si>
  <si>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</si>
  <si>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</si>
  <si>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</si>
  <si>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</si>
  <si>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</si>
  <si>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</si>
  <si>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</si>
  <si>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</si>
  <si>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</si>
  <si>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</si>
  <si>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</si>
  <si>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</si>
  <si>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</si>
  <si>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</si>
  <si>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</si>
  <si>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</si>
  <si>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</si>
  <si>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</si>
  <si>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</si>
  <si>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</si>
  <si>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</si>
  <si>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</si>
  <si>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</si>
  <si>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</si>
  <si>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</si>
  <si>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</si>
  <si>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</si>
  <si>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</si>
  <si>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</si>
  <si>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</si>
  <si>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</si>
  <si>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</si>
  <si>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</si>
  <si>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</si>
  <si>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</si>
  <si>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</si>
  <si>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</si>
  <si>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</si>
  <si>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</si>
  <si>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</si>
  <si>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</si>
  <si>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</si>
  <si>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</si>
  <si>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</si>
  <si>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</si>
  <si>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</si>
  <si>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</si>
  <si>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</si>
  <si>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</si>
  <si>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</si>
  <si>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</si>
  <si>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</si>
  <si>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</si>
  <si>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</si>
  <si>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</si>
  <si>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</si>
  <si>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</si>
  <si>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</si>
  <si>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</si>
  <si>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</si>
  <si>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</si>
  <si>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</si>
  <si>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</si>
  <si>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</si>
  <si>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</si>
  <si>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</si>
  <si>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</si>
  <si>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</si>
  <si>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</si>
  <si>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</si>
  <si>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</si>
  <si>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</si>
  <si>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</si>
  <si>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</si>
  <si>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</si>
  <si>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</si>
  <si>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</si>
  <si>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</si>
  <si>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</si>
  <si>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</si>
  <si>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</si>
  <si>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</si>
  <si>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</si>
  <si>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</si>
  <si>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</si>
  <si>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</si>
  <si>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</si>
  <si>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</si>
  <si>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</si>
  <si>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</si>
  <si>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</si>
  <si>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</si>
  <si>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</si>
  <si>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</si>
  <si>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</si>
  <si>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</si>
  <si>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</si>
  <si>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</si>
  <si>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</si>
  <si>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</si>
  <si>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</si>
  <si>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</si>
  <si>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</si>
  <si>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</si>
  <si>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</si>
  <si>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</si>
  <si>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</si>
  <si>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</si>
  <si>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</si>
  <si>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</si>
  <si>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</si>
  <si>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</si>
  <si>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</si>
  <si>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</si>
  <si>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</si>
  <si>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</si>
  <si>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</si>
  <si>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</si>
  <si>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</si>
  <si>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</si>
  <si>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</si>
  <si>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</si>
  <si>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</si>
  <si>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</si>
  <si>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</si>
  <si>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</si>
  <si>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</si>
  <si>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</si>
  <si>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</si>
  <si>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</si>
  <si>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</si>
  <si>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</si>
  <si>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</si>
  <si>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</si>
  <si>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</si>
  <si>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</si>
  <si>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</si>
  <si>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</si>
  <si>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</si>
  <si>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</si>
  <si>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</si>
  <si>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</si>
  <si>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</si>
  <si>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</si>
  <si>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</si>
  <si>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</si>
  <si>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</si>
  <si>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</si>
  <si>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</si>
  <si>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</si>
  <si>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</si>
  <si>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</si>
  <si>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</si>
  <si>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</si>
  <si>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</si>
  <si>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</si>
  <si>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</si>
  <si>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</si>
  <si>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</si>
  <si>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</si>
  <si>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</si>
  <si>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</si>
  <si>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</si>
  <si>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</si>
  <si>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</si>
  <si>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</si>
  <si>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</si>
  <si>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</si>
  <si>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</si>
  <si>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</si>
  <si>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</si>
  <si>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</si>
  <si>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</si>
  <si>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</si>
  <si>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</si>
  <si>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</si>
  <si>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</si>
  <si>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</si>
  <si>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</si>
  <si>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</si>
  <si>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</si>
  <si>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</si>
  <si>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</si>
  <si>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</si>
  <si>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</si>
  <si>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</si>
  <si>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</si>
  <si>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</si>
  <si>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</si>
  <si>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</si>
  <si>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</si>
  <si>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</si>
  <si>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</si>
  <si>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</si>
  <si>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</si>
  <si>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</si>
  <si>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</si>
  <si>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</si>
  <si>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</si>
  <si>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</si>
  <si>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</si>
  <si>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</si>
  <si>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</si>
  <si>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</si>
  <si>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</si>
  <si>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</si>
  <si>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</si>
  <si>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</si>
  <si>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</si>
  <si>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</si>
  <si>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</si>
  <si>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</si>
  <si>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</si>
  <si>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</si>
  <si>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</si>
  <si>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</si>
  <si>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</si>
  <si>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</si>
  <si>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</si>
  <si>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</si>
  <si>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</si>
  <si>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</si>
  <si>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</si>
  <si>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</si>
  <si>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</si>
  <si>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</si>
  <si>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</si>
  <si>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</si>
  <si>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</si>
  <si>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</si>
  <si>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</si>
  <si>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</si>
  <si>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</si>
  <si>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</si>
  <si>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</si>
  <si>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</si>
  <si>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</si>
  <si>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</si>
  <si>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</si>
  <si>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</si>
  <si>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</si>
  <si>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</si>
  <si>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</si>
  <si>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</si>
  <si>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</si>
  <si>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</si>
  <si>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</si>
  <si>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</si>
  <si>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</si>
  <si>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</si>
  <si>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</si>
  <si>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</si>
  <si>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</si>
  <si>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</si>
  <si>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</si>
  <si>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</si>
  <si>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</si>
  <si>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</si>
  <si>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</si>
  <si>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</si>
  <si>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</si>
  <si>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</si>
  <si>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</si>
  <si>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</si>
  <si>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</si>
  <si>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</si>
  <si>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</si>
  <si>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</si>
  <si>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</si>
  <si>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</si>
  <si>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</si>
  <si>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</si>
  <si>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</si>
  <si>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</si>
  <si>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</si>
  <si>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</si>
  <si>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</si>
  <si>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</si>
  <si>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</si>
  <si>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</si>
  <si>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</si>
  <si>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</si>
  <si>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</si>
  <si>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</si>
  <si>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</si>
  <si>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</si>
  <si>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</si>
  <si>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</si>
  <si>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</si>
  <si>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</si>
  <si>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</si>
  <si>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</si>
  <si>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</si>
  <si>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</si>
  <si>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</si>
  <si>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</si>
  <si>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</si>
  <si>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</si>
  <si>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</si>
  <si>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</si>
  <si>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</si>
  <si>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</si>
  <si>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</si>
  <si>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</si>
  <si>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</si>
  <si>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</si>
  <si>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</si>
  <si>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</si>
  <si>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</si>
  <si>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</si>
  <si>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</si>
  <si>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</si>
  <si>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</si>
  <si>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</si>
  <si>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</si>
  <si>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</si>
  <si>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</si>
  <si>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</si>
  <si>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</si>
  <si>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</si>
  <si>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</si>
  <si>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</si>
  <si>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</si>
  <si>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</si>
  <si>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</si>
  <si>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</si>
  <si>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</si>
  <si>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</si>
  <si>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</si>
  <si>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</si>
  <si>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</si>
  <si>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</si>
  <si>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</si>
  <si>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</si>
  <si>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</si>
  <si>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</si>
  <si>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</si>
  <si>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</si>
  <si>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</si>
  <si>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</si>
  <si>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</si>
  <si>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</si>
  <si>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</si>
  <si>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</si>
  <si>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</si>
  <si>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</si>
  <si>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</si>
  <si>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</si>
  <si>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</si>
  <si>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</si>
  <si>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</si>
  <si>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</si>
  <si>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</si>
  <si>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</si>
  <si>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</si>
  <si>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</si>
  <si>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</si>
  <si>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</si>
  <si>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</si>
  <si>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</si>
  <si>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</si>
  <si>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</si>
  <si>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</si>
  <si>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</si>
  <si>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</si>
  <si>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</si>
  <si>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</si>
  <si>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</si>
  <si>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</si>
  <si>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</si>
  <si>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</si>
  <si>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</si>
  <si>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</si>
  <si>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</si>
  <si>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</si>
  <si>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</si>
  <si>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</si>
  <si>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</si>
  <si>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</si>
  <si>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</si>
  <si>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</si>
  <si>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</si>
  <si>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</si>
  <si>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</si>
  <si>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</si>
  <si>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</si>
  <si>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</si>
  <si>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</si>
  <si>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</si>
  <si>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</si>
  <si>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</si>
  <si>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</si>
  <si>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</si>
  <si>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</si>
  <si>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</si>
  <si>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</si>
  <si>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</si>
  <si>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</si>
  <si>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</si>
  <si>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</si>
  <si>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</si>
  <si>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</si>
  <si>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</si>
  <si>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</si>
  <si>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</si>
  <si>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</si>
  <si>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</si>
  <si>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</si>
  <si>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</si>
  <si>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</si>
  <si>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</si>
  <si>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</si>
  <si>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</si>
  <si>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</si>
  <si>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</si>
  <si>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</si>
  <si>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</si>
  <si>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</si>
  <si>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</si>
  <si>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</si>
  <si>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</si>
  <si>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</si>
  <si>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</si>
  <si>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</si>
  <si>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</si>
  <si>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</si>
  <si>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</si>
  <si>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</si>
  <si>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</si>
  <si>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</si>
  <si>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</si>
  <si>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</si>
  <si>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</si>
  <si>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</si>
  <si>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</si>
  <si>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</si>
  <si>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</si>
  <si>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</si>
  <si>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</si>
  <si>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</si>
  <si>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</si>
  <si>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</si>
  <si>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</si>
  <si>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</si>
  <si>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</si>
  <si>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</si>
  <si>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</si>
  <si>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</si>
  <si>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</si>
  <si>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</si>
  <si>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</si>
  <si>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</si>
  <si>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</si>
  <si>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</si>
  <si>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</si>
  <si>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</si>
  <si>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</si>
  <si>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</si>
  <si>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</si>
  <si>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</si>
  <si>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</si>
  <si>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</si>
  <si>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</si>
  <si>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</si>
  <si>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</si>
  <si>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</si>
  <si>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</si>
  <si>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</si>
  <si>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</si>
  <si>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</si>
  <si>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</si>
  <si>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</si>
  <si>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</si>
  <si>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</si>
  <si>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</si>
  <si>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</si>
  <si>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</si>
  <si>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</si>
  <si>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</si>
  <si>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</si>
  <si>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</si>
  <si>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</si>
  <si>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</si>
  <si>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</si>
  <si>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</si>
  <si>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</si>
  <si>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</si>
  <si>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</si>
  <si>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</si>
  <si>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</si>
  <si>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</si>
  <si>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</si>
  <si>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</si>
  <si>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</si>
  <si>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</si>
  <si>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</si>
  <si>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</si>
  <si>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</si>
  <si>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</si>
  <si>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</si>
  <si>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</si>
  <si>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</si>
  <si>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</si>
  <si>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</si>
  <si>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</si>
  <si>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</si>
  <si>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</si>
  <si>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</si>
  <si>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</si>
  <si>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</si>
  <si>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</si>
  <si>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</si>
  <si>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</si>
  <si>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</si>
  <si>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</si>
  <si>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</si>
  <si>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</si>
  <si>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</si>
  <si>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</si>
  <si>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</si>
  <si>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</si>
  <si>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</si>
  <si>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</si>
  <si>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</si>
  <si>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</si>
  <si>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</si>
  <si>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</si>
  <si>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</si>
  <si>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</si>
  <si>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</si>
  <si>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</si>
  <si>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</si>
  <si>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</si>
  <si>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</si>
  <si>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</si>
  <si>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</si>
  <si>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</si>
  <si>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</si>
  <si>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</si>
  <si>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</si>
  <si>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</si>
  <si>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</si>
  <si>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</si>
  <si>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</si>
  <si>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</si>
  <si>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</si>
  <si>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</si>
  <si>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</si>
  <si>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</si>
  <si>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</si>
  <si>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</si>
  <si>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</si>
  <si>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</si>
  <si>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</si>
  <si>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</si>
  <si>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</si>
  <si>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</si>
  <si>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</si>
  <si>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</si>
  <si>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</si>
  <si>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</si>
  <si>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</si>
  <si>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</si>
  <si>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</si>
  <si>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</si>
  <si>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</si>
  <si>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</si>
  <si>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</si>
  <si>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</si>
  <si>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</si>
  <si>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</si>
  <si>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</si>
  <si>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</si>
  <si>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</si>
  <si>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</si>
  <si>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</si>
  <si>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</si>
  <si>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</si>
  <si>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</si>
  <si>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</si>
  <si>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</si>
  <si>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</si>
  <si>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</si>
  <si>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</si>
  <si>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</si>
  <si>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</si>
  <si>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</si>
  <si>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</si>
  <si>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</si>
  <si>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</si>
  <si>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</si>
  <si>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</si>
  <si>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</si>
  <si>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</si>
  <si>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</si>
  <si>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</si>
  <si>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</si>
  <si>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</si>
  <si>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</si>
  <si>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</si>
  <si>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</si>
  <si>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</si>
  <si>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</si>
  <si>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</si>
  <si>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</si>
  <si>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</si>
  <si>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</si>
  <si>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</si>
  <si>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</si>
  <si>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</si>
  <si>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</si>
  <si>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</si>
  <si>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</si>
  <si>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</si>
  <si>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</si>
  <si>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</si>
  <si>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</si>
  <si>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</si>
  <si>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</si>
  <si>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</si>
  <si>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</si>
  <si>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</si>
  <si>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</si>
  <si>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</si>
  <si>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</si>
  <si>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</si>
  <si>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</si>
  <si>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</si>
  <si>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</si>
  <si>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</si>
  <si>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</si>
  <si>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</si>
  <si>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</si>
  <si>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</si>
  <si>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</si>
  <si>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</si>
  <si>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</si>
  <si>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</si>
  <si>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</si>
  <si>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</si>
  <si>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</si>
  <si>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</si>
  <si>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</si>
  <si>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</si>
  <si>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</si>
  <si>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</si>
  <si>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</si>
  <si>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</si>
  <si>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</si>
  <si>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</si>
  <si>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</si>
  <si>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</si>
  <si>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</si>
  <si>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</si>
  <si>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</si>
  <si>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</si>
  <si>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</si>
  <si>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</si>
  <si>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</si>
  <si>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</si>
  <si>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</si>
  <si>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</si>
  <si>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</si>
  <si>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</si>
  <si>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</si>
  <si>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</si>
  <si>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</si>
  <si>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</si>
  <si>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</si>
  <si>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</si>
  <si>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</si>
  <si>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</si>
  <si>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</si>
  <si>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</si>
  <si>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</si>
  <si>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</si>
  <si>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</si>
  <si>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</si>
  <si>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</si>
  <si>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</si>
  <si>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</si>
  <si>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</si>
  <si>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</si>
  <si>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</si>
  <si>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</si>
  <si>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</si>
  <si>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</si>
  <si>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</si>
  <si>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</si>
  <si>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</si>
  <si>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</si>
  <si>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</si>
  <si>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</si>
  <si>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</si>
  <si>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</si>
  <si>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</si>
  <si>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</si>
  <si>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</si>
  <si>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</si>
  <si>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</si>
  <si>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</si>
  <si>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</si>
  <si>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</si>
  <si>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</si>
  <si>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</si>
  <si>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</si>
  <si>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</si>
  <si>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</si>
  <si>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</si>
  <si>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</si>
  <si>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</si>
  <si>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</si>
  <si>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</si>
  <si>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</si>
  <si>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</si>
  <si>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</si>
  <si>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</si>
  <si>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</si>
  <si>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</si>
  <si>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</si>
  <si>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</si>
  <si>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</si>
  <si>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</si>
  <si>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</si>
  <si>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</si>
  <si>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</si>
  <si>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</si>
  <si>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</si>
  <si>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</si>
  <si>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</si>
  <si>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</si>
  <si>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</si>
  <si>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</si>
  <si>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</si>
  <si>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</si>
  <si>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</si>
  <si>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</si>
  <si>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MC1 09:48, aguarda passagem T11 para partir, D78 parado aguardando liberação boletim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</si>
  <si>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</si>
  <si>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</si>
  <si>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</si>
  <si>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</si>
  <si>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</si>
  <si>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</si>
  <si>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</si>
  <si>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</si>
  <si>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</si>
  <si>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</si>
  <si>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</si>
  <si>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</si>
  <si>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</si>
  <si>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>MC1 12:06, faixa após I40 13h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</si>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</sst>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06" activePane="topRight" state="frozen"/>
      <selection pane="topRight" activeCell="H132" sqref="H1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1247</v>
      </c>
      <c r="BJ114" s="17" t="s">
        <v>1248</v>
      </c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1</v>
      </c>
      <c r="BH124" s="16"/>
      <c r="BI124" s="16" t="s">
        <v>1267</v>
      </c>
      <c r="BJ124" s="16" t="s">
        <v>1267</v>
      </c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1268</v>
      </c>
      <c r="W125" s="104" t="s">
        <v>452</v>
      </c>
      <c r="X125" s="129"/>
      <c r="Y125" s="104"/>
      <c r="Z125" s="105" t="s">
        <v>1269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1270</v>
      </c>
      <c r="BJ125" s="17" t="s">
        <v>1271</v>
      </c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1272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1273</v>
      </c>
      <c r="V127" s="151" t="s">
        <v>1274</v>
      </c>
      <c r="W127" s="104" t="s">
        <v>452</v>
      </c>
      <c r="X127" s="129"/>
      <c r="Y127" s="104"/>
      <c r="Z127" s="105" t="s">
        <v>1275</v>
      </c>
      <c r="AA127" s="103" t="s">
        <v>454</v>
      </c>
      <c r="AB127" s="152" t="s">
        <v>437</v>
      </c>
      <c r="AC127" s="107">
        <v>0.29166666666666669</v>
      </c>
      <c r="AD127" s="105" t="s">
        <v>1276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1277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1278</v>
      </c>
      <c r="V129" s="151" t="s">
        <v>1077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e">
        <f t="shared" si="9"/>
        <v>#DIV/0!</v>
      </c>
      <c r="BQ131" s="18" t="e">
        <f>IF(OR(B131="",E131=""),"*",AX131/O131)</f>
        <v>#DIV/0!</v>
      </c>
      <c r="BR131" s="18" t="e">
        <f>IF(OR(B131="",E131=""),"*",AZ131/P131)</f>
        <v>#DIV/0!</v>
      </c>
      <c r="BS131" s="7" t="str">
        <f t="shared" si="7"/>
        <v/>
      </c>
    </row>
    <row r="132" spans="1:71">
      <c r="A132" s="45" t="str">
        <f t="shared" si="8"/>
        <v>46063</v>
      </c>
      <c r="B132" s="102">
        <v>46063</v>
      </c>
      <c r="C132" s="134">
        <f>IF(BS_CONTROLE[[#This Row],[DATA]]="","",WEEKNUM(BS_CONTROLE[[#This Row],[DATA]]))</f>
        <v>7</v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>
      <c r="A133" s="45" t="str">
        <f t="shared" si="8"/>
        <v>46063</v>
      </c>
      <c r="B133" s="102">
        <v>46063</v>
      </c>
      <c r="C133" s="134">
        <f>IF(BS_CONTROLE[[#This Row],[DATA]]="","",WEEKNUM(BS_CONTROLE[[#This Row],[DATA]]))</f>
        <v>7</v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>
      <c r="A134" s="45" t="str">
        <f t="shared" si="8"/>
        <v>46063</v>
      </c>
      <c r="B134" s="102">
        <v>46063</v>
      </c>
      <c r="C134" s="134">
        <f>IF(BS_CONTROLE[[#This Row],[DATA]]="","",WEEKNUM(BS_CONTROLE[[#This Row],[DATA]]))</f>
        <v>7</v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46063</v>
      </c>
      <c r="B135" s="102">
        <v>46063</v>
      </c>
      <c r="C135" s="134">
        <f>IF(BS_CONTROLE[[#This Row],[DATA]]="","",WEEKNUM(BS_CONTROLE[[#This Row],[DATA]]))</f>
        <v>7</v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>
      <c r="A136" s="45" t="str">
        <f t="shared" si="8"/>
        <v>46063</v>
      </c>
      <c r="B136" s="102">
        <v>46063</v>
      </c>
      <c r="C136" s="134">
        <f>IF(BS_CONTROLE[[#This Row],[DATA]]="","",WEEKNUM(BS_CONTROLE[[#This Row],[DATA]]))</f>
        <v>7</v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>
      <c r="A137" s="45" t="str">
        <f t="shared" si="8"/>
        <v>46063</v>
      </c>
      <c r="B137" s="102">
        <v>46063</v>
      </c>
      <c r="C137" s="134">
        <f>IF(BS_CONTROLE[[#This Row],[DATA]]="","",WEEKNUM(BS_CONTROLE[[#This Row],[DATA]]))</f>
        <v>7</v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>
      <c r="A138" s="45" t="str">
        <f t="shared" si="8"/>
        <v>46063</v>
      </c>
      <c r="B138" s="102">
        <v>46063</v>
      </c>
      <c r="C138" s="134">
        <f>IF(BS_CONTROLE[[#This Row],[DATA]]="","",WEEKNUM(BS_CONTROLE[[#This Row],[DATA]]))</f>
        <v>7</v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>
      <c r="A139" s="45" t="str">
        <f t="shared" si="8"/>
        <v>46063</v>
      </c>
      <c r="B139" s="102">
        <v>46063</v>
      </c>
      <c r="C139" s="134">
        <f>IF(BS_CONTROLE[[#This Row],[DATA]]="","",WEEKNUM(BS_CONTROLE[[#This Row],[DATA]]))</f>
        <v>7</v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>
      <c r="A140" s="45" t="str">
        <f t="shared" si="8"/>
        <v>46063</v>
      </c>
      <c r="B140" s="102">
        <v>46063</v>
      </c>
      <c r="C140" s="134">
        <f>IF(BS_CONTROLE[[#This Row],[DATA]]="","",WEEKNUM(BS_CONTROLE[[#This Row],[DATA]]))</f>
        <v>7</v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46063</v>
      </c>
      <c r="B141" s="102">
        <v>46063</v>
      </c>
      <c r="C141" s="134">
        <f>IF(BS_CONTROLE[[#This Row],[DATA]]="","",WEEKNUM(BS_CONTROLE[[#This Row],[DATA]]))</f>
        <v>7</v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>46063</v>
      </c>
      <c r="B142" s="102">
        <v>46063</v>
      </c>
      <c r="C142" s="134">
        <f>IF(BS_CONTROLE[[#This Row],[DATA]]="","",WEEKNUM(BS_CONTROLE[[#This Row],[DATA]]))</f>
        <v>7</v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>46063</v>
      </c>
      <c r="B143" s="102">
        <v>46063</v>
      </c>
      <c r="C143" s="134">
        <f>IF(BS_CONTROLE[[#This Row],[DATA]]="","",WEEKNUM(BS_CONTROLE[[#This Row],[DATA]]))</f>
        <v>7</v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20:I1032 I101:I11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1279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1280</v>
      </c>
      <c r="C4" s="161" t="s">
        <v>1281</v>
      </c>
      <c r="D4" s="161" t="s">
        <v>1282</v>
      </c>
      <c r="E4" s="161" t="s">
        <v>1283</v>
      </c>
      <c r="F4" s="161" t="s">
        <v>4</v>
      </c>
      <c r="G4" s="161" t="s">
        <v>1284</v>
      </c>
    </row>
    <row r="5" spans="2:7">
      <c r="B5" s="162" t="s">
        <v>1285</v>
      </c>
      <c r="C5" s="162">
        <v>257068</v>
      </c>
      <c r="D5" s="162" t="s">
        <v>1286</v>
      </c>
      <c r="E5" s="162" t="s">
        <v>1287</v>
      </c>
      <c r="F5" s="162" t="s">
        <v>1287</v>
      </c>
      <c r="G5" s="163">
        <v>46296</v>
      </c>
    </row>
    <row r="6" spans="2:7">
      <c r="B6" s="162" t="s">
        <v>1288</v>
      </c>
      <c r="C6" s="162" t="s">
        <v>624</v>
      </c>
      <c r="D6" s="162" t="s">
        <v>624</v>
      </c>
      <c r="E6" s="162" t="s">
        <v>624</v>
      </c>
      <c r="F6" s="162" t="s">
        <v>1289</v>
      </c>
      <c r="G6" s="163" t="s">
        <v>624</v>
      </c>
    </row>
    <row r="7" spans="2:7">
      <c r="B7" s="162" t="s">
        <v>1290</v>
      </c>
      <c r="C7" s="162">
        <v>257472</v>
      </c>
      <c r="D7" s="162" t="s">
        <v>1291</v>
      </c>
      <c r="E7" s="162" t="s">
        <v>1292</v>
      </c>
      <c r="F7" s="162" t="s">
        <v>1292</v>
      </c>
      <c r="G7" s="163">
        <v>45992</v>
      </c>
    </row>
    <row r="8" spans="2:7">
      <c r="B8" s="162" t="s">
        <v>1293</v>
      </c>
      <c r="C8" s="162">
        <v>260307</v>
      </c>
      <c r="D8" s="162" t="s">
        <v>1294</v>
      </c>
      <c r="E8" s="162" t="s">
        <v>1295</v>
      </c>
      <c r="F8" s="162" t="s">
        <v>1292</v>
      </c>
      <c r="G8" s="163">
        <v>46082</v>
      </c>
    </row>
    <row r="9" spans="2:7">
      <c r="B9" s="162" t="s">
        <v>1296</v>
      </c>
      <c r="C9" s="162">
        <v>333033</v>
      </c>
      <c r="D9" s="162" t="s">
        <v>1297</v>
      </c>
      <c r="E9" s="162" t="s">
        <v>1289</v>
      </c>
      <c r="F9" s="162" t="s">
        <v>1298</v>
      </c>
      <c r="G9" s="162" t="s">
        <v>624</v>
      </c>
    </row>
    <row r="10" spans="2:7">
      <c r="B10" s="162" t="s">
        <v>1299</v>
      </c>
      <c r="C10" s="162">
        <v>263576</v>
      </c>
      <c r="D10" s="162" t="s">
        <v>1300</v>
      </c>
      <c r="E10" s="162" t="s">
        <v>1289</v>
      </c>
      <c r="F10" s="162" t="s">
        <v>1298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1301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1302</v>
      </c>
      <c r="E3" s="200" t="s">
        <v>1303</v>
      </c>
      <c r="F3" s="200" t="s">
        <v>1304</v>
      </c>
      <c r="G3" s="200" t="s">
        <v>1305</v>
      </c>
      <c r="H3" s="200" t="s">
        <v>1306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1307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1308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1309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1310</v>
      </c>
      <c r="V1" s="249"/>
      <c r="W1" s="249"/>
    </row>
    <row r="2" spans="1:23" ht="15" customHeight="1">
      <c r="A2" s="87" t="s">
        <v>1311</v>
      </c>
      <c r="B2" s="87" t="s">
        <v>1312</v>
      </c>
      <c r="C2" s="87" t="s">
        <v>442</v>
      </c>
      <c r="D2" s="88" t="s">
        <v>1011</v>
      </c>
      <c r="E2" s="88" t="s">
        <v>4</v>
      </c>
      <c r="F2" s="88" t="s">
        <v>1313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1314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>
        <f>IF(SP_NORTE!B132="","*",SP_NORTE!B132)</f>
        <v>46063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>
        <f>IF(SP_NORTE!B133="","*",SP_NORTE!B133)</f>
        <v>46063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>
        <f>IF(SP_NORTE!B134="","*",SP_NORTE!B134)</f>
        <v>46063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>
        <f>IF(SP_NORTE!B135="","*",SP_NORTE!B135)</f>
        <v>46063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>
        <f>IF(SP_NORTE!B136="","*",SP_NORTE!B136)</f>
        <v>46063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>
        <f>IF(SP_NORTE!B137="","*",SP_NORTE!B137)</f>
        <v>46063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>
        <f>IF(SP_NORTE!B138="","*",SP_NORTE!B138)</f>
        <v>46063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>
        <f>IF(SP_NORTE!B139="","*",SP_NORTE!B139)</f>
        <v>46063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>
        <f>IF(SP_NORTE!B140="","*",SP_NORTE!B140)</f>
        <v>46063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>
        <f>IF(SP_NORTE!B141="","*",SP_NORTE!B141)</f>
        <v>46063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>
        <f>IF(SP_NORTE!B142="","*",SP_NORTE!B142)</f>
        <v>46063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>
        <f>IF(SP_NORTE!B143="","*",SP_NORTE!B143)</f>
        <v>46063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1315</v>
      </c>
      <c r="D5" s="251"/>
      <c r="E5" s="251"/>
      <c r="F5" s="251"/>
      <c r="G5" s="251"/>
      <c r="H5" s="251"/>
      <c r="I5" s="251"/>
      <c r="J5" s="252"/>
      <c r="K5" s="253" t="s">
        <v>1316</v>
      </c>
      <c r="L5" s="254"/>
      <c r="M5" s="254"/>
      <c r="N5" s="254"/>
      <c r="O5" s="255" t="s">
        <v>1317</v>
      </c>
      <c r="P5" s="256"/>
    </row>
    <row r="6" spans="1:16" s="74" customFormat="1" ht="15" customHeight="1">
      <c r="A6" s="66" t="s">
        <v>1313</v>
      </c>
      <c r="B6" s="75" t="s">
        <v>1312</v>
      </c>
      <c r="C6" s="76" t="s">
        <v>1011</v>
      </c>
      <c r="D6" s="77" t="s">
        <v>1012</v>
      </c>
      <c r="E6" s="76" t="s">
        <v>1318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1319</v>
      </c>
      <c r="M6" s="80" t="s">
        <v>642</v>
      </c>
      <c r="N6" s="81" t="s">
        <v>1006</v>
      </c>
      <c r="O6" s="158" t="s">
        <v>1049</v>
      </c>
      <c r="P6" s="132" t="s">
        <v>1320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MC1 09:48, aguarda passagem T11 para partir, D78 parado aguardando liberação boletim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1</v>
      </c>
      <c r="P93" s="147" t="str">
        <f>IF($A$2=1,IF(SP_NORTE!BI124="","*",SP_NORTE!BI124),IF(SP_NORTE!BJ124="","*",SP_NORTE!BJ124))</f>
        <v xml:space="preserve">MC1 08:19, aguarda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 t="str">
        <f>IF(SP_NORTE!AJ131="","*",SP_NORTE!AJ131)</f>
        <v>ZUC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>
        <f>IF(SP_NORTE!B134="","*",SP_NORTE!B134)</f>
        <v>46063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>
        <f>IF(SP_NORTE!B137="","*",SP_NORTE!B137)</f>
        <v>46063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>
        <f>IF(SP_NORTE!B140="","*",SP_NORTE!B140)</f>
        <v>46063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>
        <f>IF(SP_NORTE!B143="","*",SP_NORTE!B143)</f>
        <v>46063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1321</v>
      </c>
      <c r="C2" s="121" t="s">
        <v>997</v>
      </c>
      <c r="D2" s="76" t="s">
        <v>999</v>
      </c>
      <c r="E2" s="76" t="s">
        <v>1322</v>
      </c>
      <c r="F2" s="99" t="s">
        <v>1323</v>
      </c>
      <c r="G2" s="76" t="s">
        <v>1324</v>
      </c>
      <c r="H2" s="76" t="s">
        <v>1325</v>
      </c>
      <c r="I2" s="76" t="s">
        <v>1326</v>
      </c>
      <c r="J2" s="76" t="s">
        <v>1327</v>
      </c>
      <c r="K2" s="78" t="s">
        <v>1328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-</v>
      </c>
      <c r="G96" s="95" t="str">
        <f>IF(SP_NORTE!H131="","*",SP_NORTE!H131)</f>
        <v>ZVP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>
        <f>IF(SP_NORTE!B134="","*",SP_NORTE!B134)</f>
        <v>46063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>
        <f>IF(SP_NORTE!B137="","*",SP_NORTE!B137)</f>
        <v>46063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>
        <f>IF(SP_NORTE!B140="","*",SP_NORTE!B140)</f>
        <v>46063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>
        <f>IF(SP_NORTE!B143="","*",SP_NORTE!B143)</f>
        <v>46063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2026-02-09T15:47:27Z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