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47" documentId="120_S{118792C3-22EF-5104-A093-F22BFE3913F3}" xr6:coauthVersionLast="47" xr6:coauthVersionMax="47" xr10:uidLastSave="{217C04FC-A824-4D64-81D3-73E8422CE2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5" i="1" l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<sst xmlns="http://schemas.openxmlformats.org/spreadsheetml/2006/main" count="4333" uniqueCount="1287">
  <si>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</si>
  <si>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</si>
  <si>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</si>
  <si>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</si>
  <si>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</si>
  <si>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</si>
  <si>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</si>
  <si>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</si>
  <si>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</si>
  <si>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</si>
  <si>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</si>
  <si>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</si>
  <si>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</si>
  <si>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</si>
  <si>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</si>
  <si>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</si>
  <si>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</si>
  <si>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</si>
  <si>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</si>
  <si>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</si>
  <si>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</si>
  <si>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</si>
  <si>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</si>
  <si>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</si>
  <si>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</si>
  <si>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</si>
  <si>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</si>
  <si>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</si>
  <si>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</si>
  <si>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</si>
  <si>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</si>
  <si>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</si>
  <si>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</si>
  <si>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</si>
  <si>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</si>
  <si>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</si>
  <si>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</si>
  <si>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</si>
  <si>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</si>
  <si>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</si>
  <si>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</si>
  <si>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</si>
  <si>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</si>
  <si>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</si>
  <si>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</si>
  <si>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</si>
  <si>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</si>
  <si>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</si>
  <si>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</si>
  <si>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</si>
  <si>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</si>
  <si>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</si>
  <si>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</si>
  <si>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</si>
  <si>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</si>
  <si>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</si>
  <si>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</si>
  <si>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</si>
  <si>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</si>
  <si>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</si>
  <si>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</si>
  <si>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</si>
  <si>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</si>
  <si>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</si>
  <si>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</si>
  <si>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</si>
  <si>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</si>
  <si>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</si>
  <si>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</si>
  <si>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</si>
  <si>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</si>
  <si>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</si>
  <si>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</si>
  <si>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</si>
  <si>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</si>
  <si>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</si>
  <si>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</si>
  <si>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</si>
  <si>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</si>
  <si>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</si>
  <si>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</si>
  <si>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</si>
  <si>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</si>
  <si>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</si>
  <si>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</si>
  <si>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</si>
  <si>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</si>
  <si>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</si>
  <si>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</si>
  <si>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</si>
  <si>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</si>
  <si>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</si>
  <si>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</si>
  <si>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</si>
  <si>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</si>
  <si>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</si>
  <si>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</si>
  <si>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</si>
  <si>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</si>
  <si>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</si>
  <si>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</si>
  <si>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</si>
  <si>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</si>
  <si>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</si>
  <si>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</si>
  <si>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</si>
  <si>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</si>
  <si>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</si>
  <si>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</si>
  <si>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</si>
  <si>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</si>
  <si>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</si>
  <si>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</si>
  <si>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</si>
  <si>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</si>
  <si>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</si>
  <si>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</si>
  <si>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</si>
  <si>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</si>
  <si>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</si>
  <si>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</si>
  <si>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</si>
  <si>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</si>
  <si>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</si>
  <si>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</si>
  <si>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</si>
  <si>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</si>
  <si>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</si>
  <si>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</si>
  <si>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</si>
  <si>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</si>
  <si>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</si>
  <si>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</si>
  <si>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</si>
  <si>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</si>
  <si>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</si>
  <si>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</si>
  <si>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</si>
  <si>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</si>
  <si>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</si>
  <si>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</si>
  <si>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</si>
  <si>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</si>
  <si>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</si>
  <si>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</si>
  <si>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</si>
  <si>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</si>
  <si>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</si>
  <si>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</si>
  <si>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</si>
  <si>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</si>
  <si>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</si>
  <si>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</si>
  <si>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</si>
  <si>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</si>
  <si>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</si>
  <si>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</si>
  <si>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</si>
  <si>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</si>
  <si>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</si>
  <si>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</si>
  <si>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</si>
  <si>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</si>
  <si>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</si>
  <si>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</si>
  <si>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</si>
  <si>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</si>
  <si>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</si>
  <si>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</si>
  <si>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</si>
  <si>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</si>
  <si>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</si>
  <si>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</si>
  <si>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</si>
  <si>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</si>
  <si>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</si>
  <si>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</si>
  <si>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</si>
  <si>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</si>
  <si>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</si>
  <si>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</si>
  <si>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</si>
  <si>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</si>
  <si>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</si>
  <si>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</si>
  <si>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</si>
  <si>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</si>
  <si>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</si>
  <si>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</si>
  <si>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</si>
  <si>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</si>
  <si>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</si>
  <si>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</si>
  <si>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</si>
  <si>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</si>
  <si>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</si>
  <si>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</si>
  <si>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</si>
  <si>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</si>
  <si>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</si>
  <si>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</si>
  <si>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</si>
  <si>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</si>
  <si>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</si>
  <si>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</si>
  <si>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</si>
  <si>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</si>
  <si>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</si>
  <si>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</si>
  <si>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</si>
  <si>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</si>
  <si>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</si>
  <si>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</si>
  <si>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</si>
  <si>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</si>
  <si>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</si>
  <si>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</si>
  <si>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</si>
  <si>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</si>
  <si>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</si>
  <si>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</si>
  <si>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</si>
  <si>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</si>
  <si>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</si>
  <si>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</si>
  <si>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</si>
  <si>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</si>
  <si>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</si>
  <si>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</si>
  <si>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</si>
  <si>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</si>
  <si>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</si>
  <si>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</si>
  <si>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</si>
  <si>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</si>
  <si>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</si>
  <si>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</si>
  <si>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</si>
  <si>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</si>
  <si>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</si>
  <si>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</si>
  <si>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</si>
  <si>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</si>
  <si>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</si>
  <si>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</si>
  <si>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</si>
  <si>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</si>
  <si>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</si>
  <si>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</si>
  <si>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</si>
  <si>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</si>
  <si>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</si>
  <si>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</si>
  <si>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</si>
  <si>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</si>
  <si>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</si>
  <si>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</si>
  <si>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</si>
  <si>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</si>
  <si>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</si>
  <si>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</si>
  <si>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</si>
  <si>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</si>
  <si>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</si>
  <si>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</si>
  <si>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</si>
  <si>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</si>
  <si>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</si>
  <si>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</si>
  <si>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</si>
  <si>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</si>
  <si>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</si>
  <si>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</si>
  <si>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</si>
  <si>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</si>
  <si>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</si>
  <si>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</si>
  <si>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</si>
  <si>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</si>
  <si>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</si>
  <si>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</si>
  <si>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</si>
  <si>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</si>
  <si>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</si>
  <si>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</si>
  <si>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</si>
  <si>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</si>
  <si>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</si>
  <si>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</si>
  <si>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</si>
  <si>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</si>
  <si>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</si>
  <si>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</si>
  <si>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</si>
  <si>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</si>
  <si>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</si>
  <si>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</si>
  <si>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</si>
  <si>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</si>
  <si>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</si>
  <si>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</si>
  <si>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</si>
  <si>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</si>
  <si>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</si>
  <si>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</si>
  <si>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</si>
  <si>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</si>
  <si>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</si>
  <si>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</si>
  <si>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</si>
  <si>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</si>
  <si>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</si>
  <si>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</si>
  <si>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</si>
  <si>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</si>
  <si>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</si>
  <si>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</si>
  <si>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</si>
  <si>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</si>
  <si>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</si>
  <si>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</si>
  <si>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</si>
  <si>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</si>
  <si>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</si>
  <si>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</si>
  <si>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</si>
  <si>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</si>
  <si>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</si>
  <si>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</si>
  <si>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</si>
  <si>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</si>
  <si>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</si>
  <si>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</si>
  <si>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</si>
  <si>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</si>
  <si>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</si>
  <si>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</si>
  <si>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</si>
  <si>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</si>
  <si>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</si>
  <si>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</si>
  <si>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</si>
  <si>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</si>
  <si>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</si>
  <si>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</si>
  <si>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</si>
  <si>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</si>
  <si>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</si>
  <si>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</si>
  <si>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</si>
  <si>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</si>
  <si>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</si>
  <si>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</si>
  <si>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</si>
  <si>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</si>
  <si>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</si>
  <si>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</si>
  <si>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</si>
  <si>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</si>
  <si>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</si>
  <si>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</si>
  <si>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</si>
  <si>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</si>
  <si>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</si>
  <si>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</si>
  <si>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</si>
  <si>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</si>
  <si>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</si>
  <si>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</si>
  <si>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</si>
  <si>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</si>
  <si>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</si>
  <si>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</si>
  <si>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</si>
  <si>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</si>
  <si>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</si>
  <si>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</si>
  <si>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</si>
  <si>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</si>
  <si>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</si>
  <si>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</si>
  <si>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</si>
  <si>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</si>
  <si>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</si>
  <si>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</si>
  <si>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</si>
  <si>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</si>
  <si>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</si>
  <si>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</si>
  <si>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</si>
  <si>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</si>
  <si>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</si>
  <si>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</si>
  <si>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</si>
  <si>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</si>
  <si>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</si>
  <si>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</si>
  <si>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</si>
  <si>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</si>
  <si>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</si>
  <si>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</si>
  <si>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</si>
  <si>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</si>
  <si>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</si>
  <si>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</si>
  <si>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</si>
  <si>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</si>
  <si>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</si>
  <si>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</si>
  <si>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</si>
  <si>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</si>
  <si>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</si>
  <si>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</si>
  <si>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</si>
  <si>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</si>
  <si>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</si>
  <si>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</si>
  <si>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</si>
  <si>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</si>
  <si>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</si>
  <si>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</si>
  <si>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</si>
  <si>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</si>
  <si>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</si>
  <si>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</si>
  <si>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</si>
  <si>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</si>
  <si>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</si>
  <si>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</si>
  <si>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</si>
  <si>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</si>
  <si>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</si>
  <si>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</si>
  <si>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</si>
  <si>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</si>
  <si>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</si>
  <si>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</si>
  <si>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</si>
  <si>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</si>
  <si>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</si>
  <si>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</si>
  <si>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</si>
  <si>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</si>
  <si>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</si>
  <si>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</si>
  <si>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</si>
  <si>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</si>
  <si>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</si>
  <si>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</si>
  <si>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</si>
  <si>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</si>
  <si>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</si>
  <si>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</si>
  <si>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</si>
  <si>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</si>
  <si>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</si>
  <si>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</si>
  <si>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</si>
  <si>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</si>
  <si>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</si>
  <si>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</si>
  <si>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</si>
  <si>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</si>
  <si>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</si>
  <si>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</si>
  <si>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</si>
  <si>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</si>
  <si>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</si>
  <si>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</si>
  <si>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</si>
  <si>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</si>
  <si>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</si>
  <si>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</si>
  <si>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</si>
  <si>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</si>
  <si>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</si>
  <si>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</si>
  <si>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</si>
  <si>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</si>
  <si>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</si>
  <si>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</si>
  <si>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</si>
  <si>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</si>
  <si>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</si>
  <si>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</si>
  <si>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</si>
  <si>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</si>
  <si>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</si>
  <si>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</si>
  <si>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</si>
  <si>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</si>
  <si>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</si>
  <si>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</si>
  <si>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</si>
  <si>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</si>
  <si>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</si>
  <si>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</si>
  <si>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</si>
  <si>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</si>
  <si>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</si>
  <si>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</si>
  <si>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</si>
  <si>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</si>
  <si>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</si>
  <si>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</si>
  <si>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</si>
  <si>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</si>
  <si>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</si>
  <si>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</si>
  <si>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</si>
  <si>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</si>
  <si>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</si>
  <si>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</si>
  <si>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</si>
  <si>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</si>
  <si>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</si>
  <si>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</si>
  <si>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</si>
  <si>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</si>
  <si>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</si>
  <si>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</si>
  <si>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</si>
  <si>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</si>
  <si>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</si>
  <si>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</si>
  <si>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</si>
  <si>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</si>
  <si>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</si>
  <si>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</si>
  <si>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</si>
  <si>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</si>
  <si>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</si>
  <si>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</si>
  <si>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</si>
  <si>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</si>
  <si>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</si>
  <si>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</si>
  <si>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</si>
  <si>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</si>
  <si>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</si>
  <si>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</si>
  <si>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</si>
  <si>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</si>
  <si>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</si>
  <si>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</si>
  <si>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</si>
  <si>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</si>
  <si>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</si>
  <si>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</si>
  <si>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</si>
  <si>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</si>
  <si>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</si>
  <si>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</si>
  <si>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</si>
  <si>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</si>
  <si>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</si>
  <si>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</si>
  <si>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</si>
  <si>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</si>
  <si>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</si>
  <si>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</si>
  <si>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</si>
  <si>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</si>
  <si>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</si>
  <si>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</si>
  <si>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</si>
  <si>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</si>
  <si>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</si>
  <si>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</si>
  <si>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</si>
  <si>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</si>
  <si>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</si>
  <si>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</si>
  <si>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</si>
  <si>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</si>
  <si>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</si>
  <si>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</si>
  <si>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</si>
  <si>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</si>
  <si>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</si>
  <si>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</si>
  <si>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</si>
  <si>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</si>
  <si>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</si>
  <si>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</si>
  <si>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</si>
  <si>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</si>
  <si>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</si>
  <si>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</si>
  <si>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</si>
  <si>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</si>
  <si>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</si>
  <si>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</si>
  <si>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</si>
  <si>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</si>
  <si>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</si>
  <si>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</si>
  <si>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</si>
  <si>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</si>
  <si>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</si>
  <si>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</si>
  <si>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</si>
  <si>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</si>
  <si>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</si>
  <si>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</si>
  <si>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</si>
  <si>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</si>
  <si>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</si>
  <si>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</si>
  <si>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</si>
  <si>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</si>
  <si>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</si>
  <si>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</si>
  <si>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</si>
  <si>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</si>
  <si>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</si>
  <si>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</si>
  <si>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</si>
  <si>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</si>
  <si>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</si>
  <si>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</si>
  <si>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</si>
  <si>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</si>
  <si>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</si>
  <si>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</si>
  <si>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</si>
  <si>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</si>
  <si>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</si>
  <si>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</si>
  <si>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</si>
  <si>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</si>
  <si>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</si>
  <si>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</si>
  <si>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</si>
  <si>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</si>
  <si>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</si>
  <si>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</si>
  <si>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</si>
  <si>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</si>
  <si>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</si>
  <si>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</si>
  <si>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</si>
  <si>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</si>
  <si>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</si>
  <si>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</si>
  <si>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</si>
  <si>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</si>
  <si>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</si>
  <si>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</si>
  <si>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</si>
  <si>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</si>
  <si>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</si>
  <si>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</si>
  <si>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</si>
  <si>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</si>
  <si>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</si>
  <si>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</si>
  <si>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</si>
  <si>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</si>
  <si>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</si>
  <si>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</si>
  <si>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</si>
  <si>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</si>
  <si>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</si>
  <si>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</si>
  <si>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</si>
  <si>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</si>
  <si>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</si>
  <si>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</si>
  <si>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</si>
  <si>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</si>
  <si>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</si>
  <si>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</si>
  <si>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</si>
  <si>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</si>
  <si>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</si>
  <si>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</si>
  <si>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</si>
  <si>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</si>
  <si>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</si>
  <si>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</si>
  <si>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</si>
  <si>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</si>
  <si>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</si>
  <si>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</si>
  <si>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</si>
  <si>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</si>
  <si>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</si>
  <si>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</si>
  <si>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</si>
  <si>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</si>
  <si>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</si>
  <si>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</si>
  <si>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</si>
  <si>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</si>
  <si>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</si>
  <si>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</si>
  <si>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</si>
  <si>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</si>
  <si>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</si>
  <si>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</si>
  <si>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</si>
  <si>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</si>
  <si>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</si>
  <si>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</si>
  <si>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</si>
  <si>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</si>
  <si>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</si>
  <si>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</si>
  <si>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</si>
  <si>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</si>
  <si>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</si>
  <si>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</si>
  <si>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</si>
  <si>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</si>
  <si>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</si>
  <si>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</si>
  <si>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</si>
  <si>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</si>
  <si>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</si>
  <si>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</si>
  <si>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</si>
  <si>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</si>
  <si>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</si>
  <si>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</si>
  <si>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</si>
  <si>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</si>
  <si>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</si>
  <si>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</si>
  <si>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</si>
  <si>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</si>
  <si>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</si>
  <si>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</si>
  <si>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</si>
  <si>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</si>
  <si>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</si>
  <si>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</si>
  <si>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</si>
  <si>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</si>
  <si>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</si>
  <si>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</si>
  <si>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</si>
  <si>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</si>
  <si>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</si>
  <si>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</si>
  <si>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</si>
  <si>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</si>
  <si>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</si>
  <si>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</si>
  <si>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</si>
  <si>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</si>
  <si>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</si>
  <si>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</si>
  <si>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</si>
  <si>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</si>
  <si>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</si>
  <si>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</si>
  <si>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</si>
  <si>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</si>
  <si>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</si>
  <si>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</si>
  <si>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</si>
  <si>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</si>
  <si>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</si>
  <si>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</si>
  <si>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</si>
  <si>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</si>
  <si>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</si>
  <si>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</si>
  <si>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</si>
  <si>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</si>
  <si>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</si>
  <si>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</si>
  <si>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</si>
  <si>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</si>
  <si>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</si>
  <si>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</si>
  <si>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</si>
  <si>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</si>
  <si>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</si>
  <si>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</si>
  <si>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</si>
  <si>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</si>
  <si>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</si>
  <si>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</si>
  <si>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</si>
  <si>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</si>
  <si>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</si>
  <si>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</si>
  <si>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</si>
  <si>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</si>
  <si>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</si>
  <si>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</si>
  <si>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</si>
  <si>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</si>
  <si>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</si>
  <si>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</si>
  <si>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</si>
  <si>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</si>
  <si>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</si>
  <si>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</si>
  <si>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</si>
  <si>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</si>
  <si>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</si>
  <si>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</si>
  <si>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</si>
  <si>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</si>
  <si>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</si>
  <si>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</si>
  <si>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</si>
  <si>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</si>
  <si>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</si>
  <si>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</si>
  <si>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</si>
  <si>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</si>
  <si>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</si>
  <si>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</si>
  <si>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</si>
  <si>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</si>
  <si>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</si>
  <si>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</si>
  <si>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</si>
  <si>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</si>
  <si>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</si>
  <si>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</si>
  <si>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</si>
  <si>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</si>
  <si>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</si>
  <si>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</si>
  <si>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</si>
  <si>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</si>
  <si>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</si>
  <si>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</si>
  <si>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</si>
  <si>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</si>
  <si>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</si>
  <si>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</si>
  <si>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</si>
  <si>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</si>
  <si>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</si>
  <si>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</si>
  <si>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</si>
  <si>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</si>
  <si>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</si>
  <si>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</si>
  <si>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</si>
  <si>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</si>
  <si>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</si>
  <si>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</si>
  <si>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</si>
  <si>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</si>
  <si>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</si>
  <si>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</si>
  <si>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</si>
  <si>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</si>
  <si>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</si>
  <si>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</si>
  <si>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</si>
  <si>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</si>
  <si>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</si>
  <si>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</si>
  <si>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</si>
  <si>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</si>
  <si>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</si>
  <si>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</si>
  <si>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</si>
  <si>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</si>
  <si>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</si>
  <si>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</si>
  <si>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</si>
  <si>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</si>
  <si>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</si>
  <si>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</si>
  <si>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</si>
  <si>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</si>
  <si>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</si>
  <si>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</si>
  <si>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</si>
  <si>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</si>
  <si>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</si>
  <si>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</si>
  <si>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</si>
  <si>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</si>
  <si>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</si>
  <si>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</si>
  <si>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</si>
  <si>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</si>
  <si>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</si>
  <si>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</si>
  <si>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</si>
  <si>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</si>
  <si>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</si>
  <si>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</si>
  <si>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</si>
  <si>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</si>
  <si>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</si>
  <si>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</si>
  <si>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</si>
  <si>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</si>
  <si>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</si>
  <si>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</si>
  <si>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</si>
  <si>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</si>
  <si>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</si>
  <si>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</si>
  <si>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</si>
  <si>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</si>
  <si>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</si>
  <si>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</si>
  <si>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</si>
  <si>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</si>
  <si>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</si>
  <si>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</si>
  <si>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</si>
  <si>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</si>
  <si>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</si>
  <si>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</si>
  <si>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</si>
  <si>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</si>
  <si>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</si>
  <si>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</si>
  <si>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</si>
  <si>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</si>
  <si>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</si>
  <si>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</si>
  <si>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</si>
  <si>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</si>
  <si>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</si>
  <si>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</si>
  <si>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</si>
  <si>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</si>
  <si>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</si>
  <si>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</si>
  <si>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</si>
  <si>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</si>
  <si>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</si>
  <si>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</si>
  <si>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</si>
  <si>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</si>
  <si>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</si>
  <si>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</si>
  <si>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</si>
  <si>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</si>
  <si>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</si>
  <si>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</si>
  <si>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</si>
  <si>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</si>
  <si>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</si>
  <si>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</si>
  <si>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</si>
  <si>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</si>
  <si>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</si>
  <si>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</si>
  <si>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</si>
  <si>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</si>
  <si>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</si>
  <si>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</si>
  <si>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</si>
  <si>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</si>
  <si>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</si>
  <si>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</si>
  <si>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</si>
  <si>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</si>
  <si>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</si>
  <si>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</si>
  <si>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</si>
  <si>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</si>
  <si>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</si>
  <si>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</si>
  <si>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</si>
  <si>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</si>
  <si>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</si>
  <si>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</si>
  <si>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</si>
  <si>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</si>
  <si>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</si>
  <si>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</si>
  <si>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</si>
  <si>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</si>
  <si>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</si>
  <si>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</si>
  <si>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</si>
  <si>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</si>
  <si>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</si>
  <si>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</si>
  <si>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</si>
  <si>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</si>
  <si>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</si>
  <si>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</si>
  <si>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</si>
  <si>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</si>
  <si>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</si>
  <si>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</si>
  <si>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</si>
  <si>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</si>
  <si>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</si>
  <si>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</si>
  <si>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</si>
  <si>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</si>
  <si>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</si>
  <si>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</si>
  <si>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</si>
  <si>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</si>
  <si>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</si>
  <si>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</si>
  <si>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</si>
  <si>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</si>
  <si>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</si>
  <si>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</si>
  <si>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</si>
  <si>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</si>
  <si>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</si>
  <si>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</si>
  <si>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</si>
  <si>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</si>
  <si>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</si>
  <si>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</si>
  <si>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</si>
  <si>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</si>
  <si>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</si>
  <si>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</si>
  <si>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</si>
  <si>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</si>
  <si>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</si>
  <si>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</si>
  <si>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</si>
  <si>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</si>
  <si>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</si>
  <si>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</si>
  <si>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</si>
  <si>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</si>
  <si>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</si>
  <si>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</si>
  <si>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</si>
  <si>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</si>
  <si>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</si>
  <si>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</si>
  <si>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</si>
  <si>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</si>
  <si>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</si>
  <si>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</si>
  <si>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</si>
  <si>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</si>
  <si>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</si>
  <si>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</si>
  <si>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</si>
  <si>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</si>
  <si>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</si>
  <si>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</si>
  <si>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</si>
  <si>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</si>
  <si>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</si>
  <si>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</si>
  <si>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</si>
  <si>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</si>
  <si>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</si>
  <si>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</si>
  <si>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</si>
  <si>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</si>
  <si>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</si>
  <si>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</si>
  <si>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</si>
  <si>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</si>
  <si>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</si>
  <si>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</si>
  <si>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</si>
  <si>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</si>
  <si>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</si>
  <si>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</si>
  <si>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</si>
  <si>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</si>
  <si>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</si>
  <si>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</si>
  <si>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</si>
  <si>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</si>
  <si>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</si>
  <si>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</si>
  <si>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</si>
  <si>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</si>
  <si>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</si>
  <si>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</si>
  <si>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</si>
  <si>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</si>
  <si>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</si>
  <si>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</si>
  <si>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</si>
  <si>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</si>
  <si>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</si>
  <si>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</si>
  <si>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</si>
  <si>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</si>
  <si>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</si>
  <si>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</si>
  <si>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</si>
  <si>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</si>
  <si>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</si>
  <si>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</si>
  <si>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</si>
  <si>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</si>
  <si>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</si>
  <si>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</si>
  <si>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</si>
  <si>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</si>
  <si>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</si>
  <si>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</si>
  <si>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</si>
  <si>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</si>
  <si>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</si>
  <si>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</si>
  <si>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</si>
  <si>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</si>
  <si>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</si>
  <si>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</si>
  <si>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</si>
  <si>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</si>
  <si>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</si>
  <si>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</si>
  <si>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</si>
  <si>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</si>
  <si>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</si>
  <si>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</si>
  <si>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</si>
  <si>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</si>
  <si>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</si>
  <si>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</si>
  <si>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</si>
  <si>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</si>
  <si>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</si>
  <si>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</si>
  <si>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</si>
  <si>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</si>
  <si>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</si>
  <si>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</si>
  <si>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</si>
  <si>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</si>
  <si>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</si>
  <si>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</si>
  <si>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</si>
  <si>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</si>
  <si>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</si>
  <si>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</si>
  <si>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</si>
  <si>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</si>
  <si>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</si>
  <si>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</si>
  <si>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</si>
  <si>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</si>
  <si>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</si>
  <si>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</si>
  <si>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</si>
  <si>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</si>
  <si>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</si>
  <si>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</si>
  <si>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</si>
  <si>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</si>
  <si>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</si>
  <si>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</si>
  <si>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</si>
  <si>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</si>
  <si>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</si>
  <si>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</si>
  <si>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</si>
  <si>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</si>
  <si>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</si>
  <si>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</si>
  <si>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</si>
  <si>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</si>
  <si>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</si>
  <si>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</si>
  <si>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</si>
  <si>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</si>
  <si>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</si>
  <si>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</si>
  <si>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</si>
  <si>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</si>
  <si>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</si>
  <si>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</si>
  <si>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</si>
  <si>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</si>
  <si>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</si>
  <si>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</si>
  <si>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</si>
  <si>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</si>
  <si>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</si>
  <si>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</si>
  <si>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</si>
  <si>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</si>
  <si>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</si>
  <si>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</si>
  <si>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</si>
  <si>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</si>
  <si>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</si>
  <si>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</si>
  <si>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</si>
  <si>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</si>
  <si>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</si>
  <si>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</si>
  <si>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</si>
  <si>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</si>
  <si>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</si>
  <si>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</si>
  <si>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</si>
  <si>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</si>
  <si>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</si>
  <si>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</si>
  <si>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</si>
  <si>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</si>
  <si>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</si>
  <si>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</si>
  <si>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</si>
  <si>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</si>
  <si>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</si>
  <si>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</si>
  <si>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</si>
  <si>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</si>
  <si>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</si>
  <si>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</si>
  <si>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</si>
  <si>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</si>
  <si>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</si>
  <si>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</si>
  <si>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</si>
  <si>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</si>
  <si>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</si>
  <si>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</si>
  <si>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</si>
  <si>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</si>
  <si>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</si>
  <si>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V48</t>
  </si>
  <si>
    <t>ZSK-ZCZ</t>
  </si>
  <si>
    <t>ZSKZCZ</t>
  </si>
  <si>
    <t>Deslocamento ZSK-ZCZ</t>
  </si>
  <si>
    <t xml:space="preserve">MC1 08:17, aguarda autorização </t>
  </si>
  <si>
    <t>Socadora Mecanizada (KM 52 ao 52+200 SB ZDGPAT1 1hrs), (ZDG1 KM 54 ao 54+800 1hrs )</t>
  </si>
  <si>
    <t>MC1 9h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</si>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</sst>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W1" activePane="topRight" state="frozen"/>
      <selection pane="topRight" activeCell="BI109" sqref="BI1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968</v>
      </c>
      <c r="C1" s="212"/>
      <c r="D1" s="212"/>
      <c r="E1" s="211" t="s">
        <v>969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970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971</v>
      </c>
      <c r="BH1" s="227"/>
      <c r="BI1" s="227"/>
      <c r="BJ1" s="228"/>
      <c r="BK1" s="4"/>
      <c r="BL1" s="218" t="s">
        <v>972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1" t="s">
        <v>973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976</v>
      </c>
      <c r="AS2" s="222"/>
      <c r="AT2" s="222"/>
      <c r="AU2" s="222"/>
      <c r="AV2" s="222"/>
      <c r="AW2" s="222"/>
      <c r="AX2" s="225"/>
      <c r="AY2" s="5"/>
      <c r="AZ2" s="215" t="s">
        <v>977</v>
      </c>
      <c r="BA2" s="217"/>
      <c r="BB2" s="221" t="s">
        <v>974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5" t="s">
        <v>978</v>
      </c>
      <c r="AI3" s="217"/>
      <c r="AJ3" s="215" t="s">
        <v>979</v>
      </c>
      <c r="AK3" s="216"/>
      <c r="AL3" s="239"/>
      <c r="AM3" s="240"/>
      <c r="AN3" s="216"/>
      <c r="AO3" s="216"/>
      <c r="AP3" s="217"/>
      <c r="AQ3" s="60"/>
      <c r="AR3" s="237" t="s">
        <v>985</v>
      </c>
      <c r="AS3" s="238"/>
      <c r="AT3" s="237" t="s">
        <v>986</v>
      </c>
      <c r="AU3" s="238"/>
      <c r="AV3" s="237" t="s">
        <v>987</v>
      </c>
      <c r="AW3" s="238"/>
      <c r="AX3" s="60" t="s">
        <v>988</v>
      </c>
      <c r="AY3" s="60"/>
      <c r="AZ3" s="235"/>
      <c r="BA3" s="236"/>
      <c r="BB3" s="215" t="s">
        <v>981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989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599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599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599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599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599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1201</v>
      </c>
      <c r="BJ95" s="17" t="s">
        <v>1202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1203</v>
      </c>
      <c r="BJ96" s="16" t="s">
        <v>1203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1204</v>
      </c>
      <c r="I97" s="127">
        <v>73</v>
      </c>
      <c r="J97" s="127">
        <v>262</v>
      </c>
      <c r="K97" s="105">
        <v>433</v>
      </c>
      <c r="L97" s="127" t="s">
        <v>1205</v>
      </c>
      <c r="M97" s="127" t="s">
        <v>1206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1207</v>
      </c>
      <c r="V97" s="105" t="s">
        <v>1208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1209</v>
      </c>
      <c r="BJ97" s="17" t="s">
        <v>1210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1211</v>
      </c>
      <c r="BJ98" s="17" t="s">
        <v>1212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1213</v>
      </c>
      <c r="BJ99" s="17" t="s">
        <v>1214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1211</v>
      </c>
      <c r="BJ100" s="17" t="s">
        <v>1212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1215</v>
      </c>
      <c r="BJ101" s="17" t="s">
        <v>1216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54.8</v>
      </c>
      <c r="K102" s="105" t="s">
        <v>1217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1218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1219</v>
      </c>
      <c r="BJ102" s="17" t="s">
        <v>1220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1211</v>
      </c>
      <c r="BJ103" s="17" t="s">
        <v>1221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1221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1</v>
      </c>
      <c r="BH104" s="16"/>
      <c r="BI104" s="16" t="s">
        <v>1222</v>
      </c>
      <c r="BJ104" s="17" t="s">
        <v>1223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1204</v>
      </c>
      <c r="I106" s="105">
        <v>73</v>
      </c>
      <c r="J106" s="105">
        <v>262</v>
      </c>
      <c r="K106" s="105" t="s">
        <v>624</v>
      </c>
      <c r="L106" s="127" t="s">
        <v>1205</v>
      </c>
      <c r="M106" s="127" t="s">
        <v>1206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1224</v>
      </c>
      <c r="V106" s="151" t="s">
        <v>1225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1226</v>
      </c>
      <c r="BJ106" s="16" t="s">
        <v>1226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1227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 t="s">
        <v>1209</v>
      </c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1228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1229</v>
      </c>
      <c r="M108" s="127" t="s">
        <v>1230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1231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 t="s">
        <v>1232</v>
      </c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 t="s">
        <v>1209</v>
      </c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1233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 t="s">
        <v>1234</v>
      </c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 t="s">
        <v>1209</v>
      </c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1235</v>
      </c>
      <c r="M122" s="127" t="s">
        <v>1236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1237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00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6" operator="equal">
      <formula>"NÃO"</formula>
    </cfRule>
    <cfRule type="cellIs" dxfId="187" priority="11887" operator="equal">
      <formula>"SIM"</formula>
    </cfRule>
  </conditionalFormatting>
  <conditionalFormatting sqref="AY6:AY1032">
    <cfRule type="expression" dxfId="186" priority="54342">
      <formula>#REF!=1</formula>
    </cfRule>
  </conditionalFormatting>
  <conditionalFormatting sqref="T6:T1032 BD6:BD1032 AX6:AX1032">
    <cfRule type="cellIs" dxfId="185" priority="54326" operator="equal">
      <formula>"ERRO"</formula>
    </cfRule>
  </conditionalFormatting>
  <conditionalFormatting sqref="BP6:BP1032">
    <cfRule type="cellIs" dxfId="184" priority="54321" operator="equal">
      <formula>"Produção e Intervalo"</formula>
    </cfRule>
    <cfRule type="cellIs" dxfId="183" priority="54322" operator="equal">
      <formula>"Aderente"</formula>
    </cfRule>
    <cfRule type="cellIs" dxfId="182" priority="54323" operator="equal">
      <formula>"Intervalo"</formula>
    </cfRule>
    <cfRule type="cellIs" dxfId="181" priority="54324" operator="equal">
      <formula>"Produção"</formula>
    </cfRule>
    <cfRule type="cellIs" dxfId="180" priority="54325" operator="equal">
      <formula>"ERRO"</formula>
    </cfRule>
  </conditionalFormatting>
  <conditionalFormatting sqref="BQ6:BR1032">
    <cfRule type="cellIs" dxfId="179" priority="54303" operator="equal">
      <formula>"*"</formula>
    </cfRule>
    <cfRule type="cellIs" dxfId="178" priority="54304" operator="greaterThanOrEqual">
      <formula>1</formula>
    </cfRule>
    <cfRule type="cellIs" dxfId="177" priority="54305" operator="lessThan">
      <formula>1</formula>
    </cfRule>
  </conditionalFormatting>
  <conditionalFormatting sqref="BJ2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3" operator="equal">
      <formula>"OPORTUNIDADE"</formula>
    </cfRule>
  </conditionalFormatting>
  <conditionalFormatting sqref="X28:Y29">
    <cfRule type="cellIs" dxfId="175" priority="201" operator="equal">
      <formula>"NÃO"</formula>
    </cfRule>
    <cfRule type="cellIs" dxfId="174" priority="202" operator="equal">
      <formula>"SIM"</formula>
    </cfRule>
  </conditionalFormatting>
  <conditionalFormatting sqref="BJ1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9" operator="equal">
      <formula>"OPORTUNIDADE"</formula>
    </cfRule>
  </conditionalFormatting>
  <conditionalFormatting sqref="Y39">
    <cfRule type="cellIs" dxfId="172" priority="177" operator="equal">
      <formula>"NÃO"</formula>
    </cfRule>
    <cfRule type="cellIs" dxfId="171" priority="178" operator="equal">
      <formula>"SIM"</formula>
    </cfRule>
  </conditionalFormatting>
  <conditionalFormatting sqref="X42:X43">
    <cfRule type="cellIs" dxfId="170" priority="176" operator="equal">
      <formula>"OPORTUNIDADE"</formula>
    </cfRule>
  </conditionalFormatting>
  <conditionalFormatting sqref="X42:X43">
    <cfRule type="cellIs" dxfId="169" priority="174" operator="equal">
      <formula>"NÃO"</formula>
    </cfRule>
    <cfRule type="cellIs" dxfId="168" priority="175" operator="equal">
      <formula>"SIM"</formula>
    </cfRule>
  </conditionalFormatting>
  <conditionalFormatting sqref="BJ4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7" operator="equal">
      <formula>"OPORTUNIDADE"</formula>
    </cfRule>
  </conditionalFormatting>
  <conditionalFormatting sqref="X46:Y46 Y47:Y48 X47:X50">
    <cfRule type="cellIs" dxfId="166" priority="145" operator="equal">
      <formula>"NÃO"</formula>
    </cfRule>
    <cfRule type="cellIs" dxfId="165" priority="146" operator="equal">
      <formula>"SIM"</formula>
    </cfRule>
  </conditionalFormatting>
  <conditionalFormatting sqref="BJ3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9" operator="equal">
      <formula>"OPORTUNIDADE"</formula>
    </cfRule>
  </conditionalFormatting>
  <conditionalFormatting sqref="Y57">
    <cfRule type="cellIs" dxfId="163" priority="117" operator="equal">
      <formula>"NÃO"</formula>
    </cfRule>
    <cfRule type="cellIs" dxfId="162" priority="118" operator="equal">
      <formula>"SIM"</formula>
    </cfRule>
  </conditionalFormatting>
  <conditionalFormatting sqref="BJ3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6" operator="equal">
      <formula>"OPORTUNIDADE"</formula>
    </cfRule>
  </conditionalFormatting>
  <conditionalFormatting sqref="X52:X61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BJ5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70" operator="equal">
      <formula>"OPORTUNIDADE"</formula>
    </cfRule>
  </conditionalFormatting>
  <conditionalFormatting sqref="Y73">
    <cfRule type="cellIs" dxfId="157" priority="68" operator="equal">
      <formula>"NÃO"</formula>
    </cfRule>
    <cfRule type="cellIs" dxfId="156" priority="69" operator="equal">
      <formula>"SIM"</formula>
    </cfRule>
  </conditionalFormatting>
  <conditionalFormatting sqref="X75">
    <cfRule type="cellIs" dxfId="155" priority="64" operator="equal">
      <formula>"OPORTUNIDADE"</formula>
    </cfRule>
  </conditionalFormatting>
  <conditionalFormatting sqref="X75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BJ6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7" operator="equal">
      <formula>"OPORTUNIDADE"</formula>
    </cfRule>
  </conditionalFormatting>
  <conditionalFormatting sqref="X76:X77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BO7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3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5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7:BJ1032">
    <cfRule type="iconSet" priority="61821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3">
      <iconSet showValue="0">
        <cfvo type="percent" val="0"/>
        <cfvo type="num" val="1"/>
        <cfvo type="num" val="1" gte="0"/>
      </iconSet>
    </cfRule>
    <cfRule type="iconSet" priority="61834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9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1238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1239</v>
      </c>
      <c r="C4" s="161" t="s">
        <v>1240</v>
      </c>
      <c r="D4" s="161" t="s">
        <v>1241</v>
      </c>
      <c r="E4" s="161" t="s">
        <v>1242</v>
      </c>
      <c r="F4" s="161" t="s">
        <v>4</v>
      </c>
      <c r="G4" s="161" t="s">
        <v>1243</v>
      </c>
    </row>
    <row r="5" spans="2:7">
      <c r="B5" s="162" t="s">
        <v>1244</v>
      </c>
      <c r="C5" s="162">
        <v>257068</v>
      </c>
      <c r="D5" s="162" t="s">
        <v>1245</v>
      </c>
      <c r="E5" s="162" t="s">
        <v>1246</v>
      </c>
      <c r="F5" s="162" t="s">
        <v>1246</v>
      </c>
      <c r="G5" s="163">
        <v>46296</v>
      </c>
    </row>
    <row r="6" spans="2:7">
      <c r="B6" s="162" t="s">
        <v>1247</v>
      </c>
      <c r="C6" s="162" t="s">
        <v>624</v>
      </c>
      <c r="D6" s="162" t="s">
        <v>624</v>
      </c>
      <c r="E6" s="162" t="s">
        <v>624</v>
      </c>
      <c r="F6" s="162" t="s">
        <v>1248</v>
      </c>
      <c r="G6" s="163" t="s">
        <v>624</v>
      </c>
    </row>
    <row r="7" spans="2:7">
      <c r="B7" s="162" t="s">
        <v>1249</v>
      </c>
      <c r="C7" s="162">
        <v>257472</v>
      </c>
      <c r="D7" s="162" t="s">
        <v>1250</v>
      </c>
      <c r="E7" s="162" t="s">
        <v>1251</v>
      </c>
      <c r="F7" s="162" t="s">
        <v>1251</v>
      </c>
      <c r="G7" s="163">
        <v>45992</v>
      </c>
    </row>
    <row r="8" spans="2:7">
      <c r="B8" s="162" t="s">
        <v>1252</v>
      </c>
      <c r="C8" s="162">
        <v>260307</v>
      </c>
      <c r="D8" s="162" t="s">
        <v>1253</v>
      </c>
      <c r="E8" s="162" t="s">
        <v>1254</v>
      </c>
      <c r="F8" s="162" t="s">
        <v>1251</v>
      </c>
      <c r="G8" s="163">
        <v>46082</v>
      </c>
    </row>
    <row r="9" spans="2:7">
      <c r="B9" s="162" t="s">
        <v>1255</v>
      </c>
      <c r="C9" s="162">
        <v>333033</v>
      </c>
      <c r="D9" s="162" t="s">
        <v>1256</v>
      </c>
      <c r="E9" s="162" t="s">
        <v>1248</v>
      </c>
      <c r="F9" s="162" t="s">
        <v>1257</v>
      </c>
      <c r="G9" s="162" t="s">
        <v>624</v>
      </c>
    </row>
    <row r="10" spans="2:7">
      <c r="B10" s="162" t="s">
        <v>1258</v>
      </c>
      <c r="C10" s="162"/>
      <c r="D10" s="162"/>
      <c r="E10" s="162" t="s">
        <v>1248</v>
      </c>
      <c r="F10" s="162" t="s">
        <v>1257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1259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1260</v>
      </c>
      <c r="E3" s="200" t="s">
        <v>1261</v>
      </c>
      <c r="F3" s="200" t="s">
        <v>1262</v>
      </c>
      <c r="G3" s="200" t="s">
        <v>1263</v>
      </c>
      <c r="H3" s="200" t="s">
        <v>1264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1265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1266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1267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57" sqref="G1057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1268</v>
      </c>
      <c r="V1" s="249"/>
      <c r="W1" s="249"/>
    </row>
    <row r="2" spans="1:23" ht="15" customHeight="1">
      <c r="A2" s="87" t="s">
        <v>1269</v>
      </c>
      <c r="B2" s="87" t="s">
        <v>1270</v>
      </c>
      <c r="C2" s="87" t="s">
        <v>442</v>
      </c>
      <c r="D2" s="88" t="s">
        <v>1009</v>
      </c>
      <c r="E2" s="88" t="s">
        <v>4</v>
      </c>
      <c r="F2" s="88" t="s">
        <v>1271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1272</v>
      </c>
      <c r="T2" s="91" t="s">
        <v>1012</v>
      </c>
      <c r="U2" s="137">
        <f ca="1">TODAY()-1</f>
        <v>46060</v>
      </c>
      <c r="V2" s="137">
        <f ca="1">U2-1</f>
        <v>46059</v>
      </c>
      <c r="W2" s="137">
        <f ca="1">V2-1</f>
        <v>46058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510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510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633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>
        <f ca="1">_xlfn.XLOOKUP(G39&amp;$W$2,BS_CONTROLE[CHAVE],BS_CONTROLE[Quantidade_11],"-")</f>
        <v>1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510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633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1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510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633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>
        <f ca="1">_xlfn.XLOOKUP(G73&amp;$W$2,BS_CONTROLE[CHAVE],BS_CONTROLE[Quantidade_11],"-")</f>
        <v>1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510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633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510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633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0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510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633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510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633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510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1273</v>
      </c>
      <c r="D5" s="251"/>
      <c r="E5" s="251"/>
      <c r="F5" s="251"/>
      <c r="G5" s="251"/>
      <c r="H5" s="251"/>
      <c r="I5" s="251"/>
      <c r="J5" s="252"/>
      <c r="K5" s="253" t="s">
        <v>1274</v>
      </c>
      <c r="L5" s="254"/>
      <c r="M5" s="254"/>
      <c r="N5" s="254"/>
      <c r="O5" s="255" t="s">
        <v>1275</v>
      </c>
      <c r="P5" s="256"/>
    </row>
    <row r="6" spans="1:16" s="74" customFormat="1" ht="15" customHeight="1">
      <c r="A6" s="66" t="s">
        <v>1271</v>
      </c>
      <c r="B6" s="75" t="s">
        <v>1270</v>
      </c>
      <c r="C6" s="76" t="s">
        <v>1009</v>
      </c>
      <c r="D6" s="77" t="s">
        <v>1010</v>
      </c>
      <c r="E6" s="76" t="s">
        <v>1276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1277</v>
      </c>
      <c r="M6" s="80" t="s">
        <v>642</v>
      </c>
      <c r="N6" s="81" t="s">
        <v>1004</v>
      </c>
      <c r="O6" s="158" t="s">
        <v>1047</v>
      </c>
      <c r="P6" s="132" t="s">
        <v>1278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1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1279</v>
      </c>
      <c r="C2" s="121" t="s">
        <v>995</v>
      </c>
      <c r="D2" s="76" t="s">
        <v>997</v>
      </c>
      <c r="E2" s="76" t="s">
        <v>1280</v>
      </c>
      <c r="F2" s="99" t="s">
        <v>1281</v>
      </c>
      <c r="G2" s="76" t="s">
        <v>1282</v>
      </c>
      <c r="H2" s="76" t="s">
        <v>1283</v>
      </c>
      <c r="I2" s="76" t="s">
        <v>1284</v>
      </c>
      <c r="J2" s="76" t="s">
        <v>1285</v>
      </c>
      <c r="K2" s="78" t="s">
        <v>1286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2026-02-08T12:00:00Z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