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52" documentId="120_S{118792C3-22EF-5104-A093-F22BFE3913F3}" xr6:coauthVersionLast="47" xr6:coauthVersionMax="47" xr10:uidLastSave="{DDA841D1-7F58-4A88-AF28-ED49DFE604A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" i="1" l="1" a="1"/>
  <c r="M40" i="1"/>
  <c r="U12" i="1" a="1"/>
  <c r="U12" i="1" s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F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K45" i="15" s="1"/>
  <c r="N48" i="1" a="1"/>
  <c r="N48" i="1"/>
  <c r="L45" i="15" s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K46" i="15" s="1"/>
  <c r="N49" i="1" a="1"/>
  <c r="N49" i="1"/>
  <c r="L46" i="15" s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K47" i="15" s="1"/>
  <c r="N50" i="1" a="1"/>
  <c r="N50" i="1"/>
  <c r="L47" i="15" s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/>
  <c r="U131" i="1" a="1"/>
  <c r="U131" i="1" s="1"/>
  <c r="AI131" i="1"/>
  <c r="AJ131" i="1"/>
  <c r="AK131" i="1"/>
  <c r="K131" i="10" s="1"/>
  <c r="AL131" i="1"/>
  <c r="AO131" i="1"/>
  <c r="AP131" i="1"/>
  <c r="M131" i="10" s="1"/>
  <c r="AQ131" i="1"/>
  <c r="AY131" i="1"/>
  <c r="BB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9" i="15" s="1"/>
  <c r="R133" i="1"/>
  <c r="S133" i="1" a="1"/>
  <c r="S133" i="1" s="1"/>
  <c r="T133" i="1" a="1"/>
  <c r="T133" i="1" s="1"/>
  <c r="U133" i="1" a="1"/>
  <c r="U133" i="1" s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 s="1"/>
  <c r="BE133" i="1" a="1"/>
  <c r="BE133" i="1" s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E134" i="1" a="1"/>
  <c r="BE134" i="1" s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AJ136" i="1"/>
  <c r="AK136" i="1"/>
  <c r="K136" i="10" s="1"/>
  <c r="AL136" i="1"/>
  <c r="AO136" i="1"/>
  <c r="AP136" i="1"/>
  <c r="M136" i="10" s="1"/>
  <c r="AQ136" i="1"/>
  <c r="AY136" i="1"/>
  <c r="BB136" i="1"/>
  <c r="BE136" i="1" a="1"/>
  <c r="BE136" i="1" s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AY137" i="1"/>
  <c r="BD137" i="1" a="1"/>
  <c r="BD137" i="1" s="1"/>
  <c r="BE137" i="1" a="1"/>
  <c r="BE137" i="1" s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C139" i="1" a="1"/>
  <c r="BC139" i="1" s="1"/>
  <c r="BD139" i="1" a="1"/>
  <c r="BD139" i="1" s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E140" i="1" a="1"/>
  <c r="BE140" i="1" s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B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Q347" i="1" s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Q348" i="1" s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Q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Q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Q369" i="1" s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Q371" i="1" s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Q388" i="1" s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Q404" i="1" s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Q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Q411" i="1" s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Q416" i="1" s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Q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Q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Q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Q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Q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Q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Q469" i="1" s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Q475" i="1" s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Q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Q477" i="1" s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Q478" i="1" s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Q485" i="1" s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Q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Q496" i="1" s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Q502" i="1" s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Q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Q504" i="1" s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Q505" i="1" s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Q511" i="1" s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Q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Q523" i="1" s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Q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Q531" i="1" s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Q532" i="1" s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Q538" i="1" s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Q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Q550" i="1" s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Q556" i="1" s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Q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Q559" i="1" s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Q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Q570" i="1" s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Q571" i="1" s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Q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Q585" i="1" s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Q586" i="1" s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Q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Q598" i="1" s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Q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Q623" i="1" s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Q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Q625" i="1" s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Q632" i="1" s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Q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Q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Q652" i="1" s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Q653" i="1" s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Q659" i="1" s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Q671" i="1" s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Q677" i="1" s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Q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Q680" i="1" s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Q686" i="1" s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Q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Q697" i="1" s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Q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Q720" i="1" s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Q725" i="1" s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Q734" i="1" s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Q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Q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Q747" i="1" s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Q749" i="1" s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Q752" i="1" s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Q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Q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Q768" i="1" s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Q780" i="1" s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Q782" i="1" s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Q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Q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Q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Q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Q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Q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Q874" i="1" s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Q883" i="1" s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Q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Q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Q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Q928" i="1" s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Q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Q942" i="1" s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Q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Q983" i="1" s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Q989" i="1" s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Q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Q991" i="1" s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Q992" i="1" s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Q998" i="1" s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34" i="1" l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<sst xmlns="http://schemas.openxmlformats.org/spreadsheetml/2006/main" count="3205" uniqueCount="1139">
  <si>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</si>
  <si>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</si>
  <si>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</si>
  <si>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</si>
  <si>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</si>
  <si>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</si>
  <si>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</si>
  <si>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</si>
  <si>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</si>
  <si>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</si>
  <si>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</si>
  <si>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</si>
  <si>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</si>
  <si>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</si>
  <si>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</si>
  <si>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</si>
  <si>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</si>
  <si>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</si>
  <si>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</si>
  <si>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</si>
  <si>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</si>
  <si>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</si>
  <si>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</si>
  <si>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</si>
  <si>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</si>
  <si>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</si>
  <si>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</si>
  <si>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</si>
  <si>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</si>
  <si>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</si>
  <si>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</si>
  <si>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</si>
  <si>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</si>
  <si>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</si>
  <si>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</si>
  <si>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</si>
  <si>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</si>
  <si>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</si>
  <si>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</si>
  <si>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</si>
  <si>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</si>
  <si>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</si>
  <si>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</si>
  <si>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</si>
  <si>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</si>
  <si>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</si>
  <si>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</si>
  <si>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</si>
  <si>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</si>
  <si>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</si>
  <si>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</si>
  <si>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</si>
  <si>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</si>
  <si>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</si>
  <si>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</si>
  <si>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</si>
  <si>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</si>
  <si>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</si>
  <si>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</si>
  <si>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</si>
  <si>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</si>
  <si>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</si>
  <si>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</si>
  <si>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</si>
  <si>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</si>
  <si>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</si>
  <si>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</si>
  <si>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</si>
  <si>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</si>
  <si>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</si>
  <si>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</si>
  <si>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</si>
  <si>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</si>
  <si>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</si>
  <si>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</si>
  <si>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</si>
  <si>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</si>
  <si>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</si>
  <si>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</si>
  <si>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</si>
  <si>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</si>
  <si>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</si>
  <si>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</si>
  <si>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</si>
  <si>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</si>
  <si>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</si>
  <si>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</si>
  <si>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</si>
  <si>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</si>
  <si>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</si>
  <si>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</si>
  <si>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</si>
  <si>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</si>
  <si>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</si>
  <si>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</si>
  <si>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</si>
  <si>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</si>
  <si>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</si>
  <si>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</si>
  <si>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</si>
  <si>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</si>
  <si>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</si>
  <si>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</si>
  <si>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</si>
  <si>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</si>
  <si>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</si>
  <si>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</si>
  <si>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</si>
  <si>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</si>
  <si>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</si>
  <si>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</si>
  <si>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</si>
  <si>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</si>
  <si>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</si>
  <si>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</si>
  <si>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</si>
  <si>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</si>
  <si>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</si>
  <si>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</si>
  <si>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</si>
  <si>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</si>
  <si>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</si>
  <si>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</si>
  <si>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</si>
  <si>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</si>
  <si>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</si>
  <si>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</si>
  <si>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</si>
  <si>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</si>
  <si>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</si>
  <si>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</si>
  <si>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</si>
  <si>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</si>
  <si>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</si>
  <si>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</si>
  <si>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</si>
  <si>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</si>
  <si>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</si>
  <si>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</si>
  <si>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</si>
  <si>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</si>
  <si>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</si>
  <si>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</si>
  <si>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</si>
  <si>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</si>
  <si>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</si>
  <si>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</si>
  <si>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</si>
  <si>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</si>
  <si>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</si>
  <si>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</si>
  <si>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</si>
  <si>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</si>
  <si>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</si>
  <si>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</si>
  <si>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</si>
  <si>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</si>
  <si>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</si>
  <si>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</si>
  <si>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</si>
  <si>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</si>
  <si>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</si>
  <si>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</si>
  <si>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</si>
  <si>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</si>
  <si>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</si>
  <si>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</si>
  <si>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</si>
  <si>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</si>
  <si>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</si>
  <si>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</si>
  <si>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</si>
  <si>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</si>
  <si>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</si>
  <si>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</si>
  <si>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</si>
  <si>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</si>
  <si>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</si>
  <si>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</si>
  <si>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</si>
  <si>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</si>
  <si>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</si>
  <si>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</si>
  <si>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</si>
  <si>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</si>
  <si>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</si>
  <si>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</si>
  <si>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</si>
  <si>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</si>
  <si>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</si>
  <si>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</si>
  <si>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</si>
  <si>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</si>
  <si>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</si>
  <si>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</si>
  <si>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</si>
  <si>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</si>
  <si>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</si>
  <si>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</si>
  <si>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</si>
  <si>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</si>
  <si>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</si>
  <si>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</si>
  <si>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</si>
  <si>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</si>
  <si>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</si>
  <si>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</si>
  <si>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</si>
  <si>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</si>
  <si>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</si>
  <si>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</si>
  <si>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</si>
  <si>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</si>
  <si>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</si>
  <si>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</si>
  <si>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</si>
  <si>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</si>
  <si>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</si>
  <si>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</si>
  <si>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</si>
  <si>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</si>
  <si>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</si>
  <si>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</si>
  <si>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</si>
  <si>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</si>
  <si>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</si>
  <si>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</si>
  <si>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</si>
  <si>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</si>
  <si>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</si>
  <si>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</si>
  <si>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</si>
  <si>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</si>
  <si>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</si>
  <si>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</si>
  <si>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</si>
  <si>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</si>
  <si>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</si>
  <si>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</si>
  <si>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</si>
  <si>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</si>
  <si>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</si>
  <si>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</si>
  <si>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</si>
  <si>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</si>
  <si>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</si>
  <si>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</si>
  <si>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</si>
  <si>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</si>
  <si>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</si>
  <si>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</si>
  <si>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</si>
  <si>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</si>
  <si>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</si>
  <si>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</si>
  <si>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</si>
  <si>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</si>
  <si>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</si>
  <si>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</si>
  <si>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</si>
  <si>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</si>
  <si>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</si>
  <si>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</si>
  <si>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</si>
  <si>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</si>
  <si>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</si>
  <si>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</si>
  <si>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</si>
  <si>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</si>
  <si>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</si>
  <si>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</si>
  <si>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</si>
  <si>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</si>
  <si>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</si>
  <si>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</si>
  <si>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</si>
  <si>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</si>
  <si>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</si>
  <si>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</si>
  <si>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</si>
  <si>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</si>
  <si>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</si>
  <si>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</si>
  <si>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</si>
  <si>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</si>
  <si>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</si>
  <si>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</si>
  <si>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</si>
  <si>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</si>
  <si>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</si>
  <si>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</si>
  <si>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</si>
  <si>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</si>
  <si>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</si>
  <si>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</si>
  <si>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</si>
  <si>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</si>
  <si>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</si>
  <si>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</si>
  <si>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</si>
  <si>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</si>
  <si>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</si>
  <si>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</si>
  <si>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</si>
  <si>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</si>
  <si>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</si>
  <si>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</si>
  <si>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</si>
  <si>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</si>
  <si>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</si>
  <si>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</si>
  <si>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</si>
  <si>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</si>
  <si>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</si>
  <si>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</si>
  <si>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</si>
  <si>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</si>
  <si>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</si>
  <si>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</si>
  <si>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</si>
  <si>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</si>
  <si>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</si>
  <si>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</si>
  <si>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</si>
  <si>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</si>
  <si>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</si>
  <si>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</si>
  <si>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</si>
  <si>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</si>
  <si>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</si>
  <si>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</si>
  <si>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</si>
  <si>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</si>
  <si>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</si>
  <si>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</si>
  <si>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</si>
  <si>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</si>
  <si>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</si>
  <si>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</si>
  <si>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</si>
  <si>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</si>
  <si>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</si>
  <si>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</si>
  <si>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</si>
  <si>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</si>
  <si>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</si>
  <si>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</si>
  <si>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</si>
  <si>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</si>
  <si>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</si>
  <si>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</si>
  <si>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</si>
  <si>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</si>
  <si>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</si>
  <si>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</si>
  <si>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</si>
  <si>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</si>
  <si>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</si>
  <si>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</si>
  <si>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</si>
  <si>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</si>
  <si>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</si>
  <si>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</si>
  <si>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</si>
  <si>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</si>
  <si>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</si>
  <si>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</si>
  <si>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</si>
  <si>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</si>
  <si>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</si>
  <si>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</si>
  <si>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</si>
  <si>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</si>
  <si>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</si>
  <si>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</si>
  <si>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</si>
  <si>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</si>
  <si>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</si>
  <si>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</si>
  <si>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</si>
  <si>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</si>
  <si>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</si>
  <si>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</si>
  <si>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</si>
  <si>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</si>
  <si>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</si>
  <si>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</si>
  <si>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</si>
  <si>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</si>
  <si>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</si>
  <si>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</si>
  <si>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</si>
  <si>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</si>
  <si>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</si>
  <si>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</si>
  <si>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</si>
  <si>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</si>
  <si>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</si>
  <si>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</si>
  <si>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</si>
  <si>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</si>
  <si>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</si>
  <si>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</si>
  <si>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</si>
  <si>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</si>
  <si>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</si>
  <si>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</si>
  <si>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</si>
  <si>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</si>
  <si>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</si>
  <si>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</si>
  <si>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</si>
  <si>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</si>
  <si>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</si>
  <si>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</si>
  <si>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</si>
  <si>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</si>
  <si>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</si>
  <si>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</si>
  <si>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</si>
  <si>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</si>
  <si>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</si>
  <si>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</si>
  <si>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</si>
  <si>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</si>
  <si>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</si>
  <si>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</si>
  <si>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</si>
  <si>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</si>
  <si>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</si>
  <si>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</si>
  <si>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</si>
  <si>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</si>
  <si>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</si>
  <si>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</si>
  <si>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</si>
  <si>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</si>
  <si>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</si>
  <si>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</si>
  <si>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</si>
  <si>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</si>
  <si>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</si>
  <si>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</si>
  <si>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</si>
  <si>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</si>
  <si>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</si>
  <si>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</si>
  <si>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</si>
  <si>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</si>
  <si>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</si>
  <si>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</si>
  <si>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</si>
  <si>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</si>
  <si>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</si>
  <si>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</si>
  <si>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</si>
  <si>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</si>
  <si>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</si>
  <si>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</si>
  <si>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</si>
  <si>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</si>
  <si>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</si>
  <si>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</si>
  <si>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</si>
  <si>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</si>
  <si>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</si>
  <si>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</si>
  <si>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</si>
  <si>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</si>
  <si>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</si>
  <si>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</si>
  <si>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</si>
  <si>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</si>
  <si>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</si>
  <si>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</si>
  <si>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</si>
  <si>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</si>
  <si>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</si>
  <si>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</si>
  <si>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</si>
  <si>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</si>
  <si>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</si>
  <si>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</si>
  <si>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</si>
  <si>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</si>
  <si>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</si>
  <si>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</si>
  <si>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</si>
  <si>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</si>
  <si>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</si>
  <si>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</si>
  <si>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</si>
  <si>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</si>
  <si>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</si>
  <si>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</si>
  <si>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</si>
  <si>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</si>
  <si>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</si>
  <si>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</si>
  <si>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</si>
  <si>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</si>
  <si>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</si>
  <si>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</si>
  <si>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</si>
  <si>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</si>
  <si>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</si>
  <si>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</si>
  <si>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</si>
  <si>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</si>
  <si>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</si>
  <si>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</si>
  <si>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</si>
  <si>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</si>
  <si>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</si>
  <si>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</si>
  <si>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</si>
  <si>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</si>
  <si>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</si>
  <si>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</si>
  <si>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</si>
  <si>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</si>
  <si>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</si>
  <si>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</si>
  <si>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</si>
  <si>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</si>
  <si>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</si>
  <si>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</si>
  <si>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</si>
  <si>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</si>
  <si>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</si>
  <si>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</si>
  <si>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</si>
  <si>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</si>
  <si>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</si>
  <si>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</si>
  <si>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</si>
  <si>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</si>
  <si>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</si>
  <si>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</si>
  <si>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</si>
  <si>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</si>
  <si>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</si>
  <si>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</si>
  <si>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</si>
  <si>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</si>
  <si>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</si>
  <si>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</si>
  <si>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</si>
  <si>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</si>
  <si>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</si>
  <si>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</si>
  <si>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</si>
  <si>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</si>
  <si>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</si>
  <si>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</si>
  <si>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</si>
  <si>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</si>
  <si>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</si>
  <si>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</si>
  <si>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</si>
  <si>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</si>
  <si>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</si>
  <si>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</si>
  <si>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</si>
  <si>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</si>
  <si>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</si>
  <si>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</si>
  <si>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</si>
  <si>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</si>
  <si>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</si>
  <si>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</si>
  <si>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</si>
  <si>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</si>
  <si>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</si>
  <si>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</si>
  <si>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</si>
  <si>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</si>
  <si>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</si>
  <si>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</si>
  <si>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</si>
  <si>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</si>
  <si>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</si>
  <si>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</si>
  <si>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</si>
  <si>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</si>
  <si>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</si>
  <si>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</si>
  <si>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</si>
  <si>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</si>
  <si>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</si>
  <si>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</si>
  <si>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</si>
  <si>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</si>
  <si>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</si>
  <si>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</si>
  <si>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</si>
  <si>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</si>
  <si>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</si>
  <si>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</si>
  <si>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</si>
  <si>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</si>
  <si>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</si>
  <si>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</si>
  <si>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</si>
  <si>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</si>
  <si>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</si>
  <si>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</si>
  <si>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</si>
  <si>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</si>
  <si>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</si>
  <si>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</si>
  <si>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</si>
  <si>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</si>
  <si>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</si>
  <si>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</si>
  <si>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</si>
  <si>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</si>
  <si>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</si>
  <si>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</si>
  <si>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</si>
  <si>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</si>
  <si>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</si>
  <si>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</si>
  <si>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</si>
  <si>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</si>
  <si>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</si>
  <si>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</si>
  <si>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</si>
  <si>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</si>
  <si>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</si>
  <si>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</si>
  <si>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</si>
  <si>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</si>
  <si>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</si>
  <si>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</si>
  <si>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</si>
  <si>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</si>
  <si>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</si>
  <si>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</si>
  <si>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</si>
  <si>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</si>
  <si>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</si>
  <si>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</si>
  <si>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</si>
  <si>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</si>
  <si>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</si>
  <si>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</si>
  <si>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</si>
  <si>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</si>
  <si>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</si>
  <si>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</si>
  <si>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</si>
  <si>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</si>
  <si>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</si>
  <si>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</si>
  <si>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</si>
  <si>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</si>
  <si>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</si>
  <si>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</si>
  <si>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</si>
  <si>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</si>
  <si>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</si>
  <si>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</si>
  <si>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</si>
  <si>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</si>
  <si>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</si>
  <si>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</si>
  <si>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</si>
  <si>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</si>
  <si>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</si>
  <si>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</si>
  <si>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</si>
  <si>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</si>
  <si>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</si>
  <si>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</si>
  <si>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</si>
  <si>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</si>
  <si>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</si>
  <si>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</si>
  <si>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</si>
  <si>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</si>
  <si>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</si>
  <si>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</si>
  <si>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</si>
  <si>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</si>
  <si>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</si>
  <si>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</si>
  <si>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</si>
  <si>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</si>
  <si>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</si>
  <si>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</si>
  <si>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</si>
  <si>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</si>
  <si>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</si>
  <si>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</si>
  <si>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</si>
  <si>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</si>
  <si>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</si>
  <si>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</si>
  <si>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</si>
  <si>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</si>
  <si>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</si>
  <si>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</si>
  <si>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</si>
  <si>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</si>
  <si>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</si>
  <si>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</si>
  <si>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</si>
  <si>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</si>
  <si>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</si>
  <si>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</si>
  <si>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</si>
  <si>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</si>
  <si>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</si>
  <si>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</si>
  <si>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</si>
  <si>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</si>
  <si>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</si>
  <si>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</si>
  <si>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</si>
  <si>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</si>
  <si>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</si>
  <si>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</si>
  <si>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</si>
  <si>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</si>
  <si>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</si>
  <si>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</si>
  <si>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</si>
  <si>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</si>
  <si>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</si>
  <si>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</si>
  <si>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</si>
  <si>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</si>
  <si>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</si>
  <si>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</si>
  <si>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</si>
  <si>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</si>
  <si>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</si>
  <si>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</si>
  <si>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</si>
  <si>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</si>
  <si>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</si>
  <si>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</si>
  <si>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</si>
  <si>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</si>
  <si>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</si>
  <si>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</si>
  <si>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</si>
  <si>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</si>
  <si>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</si>
  <si>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</si>
  <si>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</si>
  <si>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</si>
  <si>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</si>
  <si>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</si>
  <si>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</si>
  <si>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</si>
  <si>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</si>
  <si>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</si>
  <si>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</si>
  <si>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</si>
  <si>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</si>
  <si>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</si>
  <si>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</si>
  <si>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</si>
  <si>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</si>
  <si>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</si>
  <si>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</si>
  <si>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</si>
  <si>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</si>
  <si>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</si>
  <si>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</si>
  <si>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</si>
  <si>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</si>
  <si>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</si>
  <si>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</si>
  <si>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</si>
  <si>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</si>
  <si>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</si>
  <si>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</si>
  <si>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</si>
  <si>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</si>
  <si>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</si>
  <si>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</si>
  <si>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</si>
  <si>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</si>
  <si>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</si>
  <si>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</si>
  <si>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</si>
  <si>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</si>
  <si>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</si>
  <si>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</si>
  <si>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</si>
  <si>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</si>
  <si>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</si>
  <si>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</si>
  <si>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</si>
  <si>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</si>
  <si>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</si>
  <si>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</si>
  <si>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</si>
  <si>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</si>
  <si>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</si>
  <si>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</si>
  <si>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</si>
  <si>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</si>
  <si>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</si>
  <si>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</si>
  <si>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</si>
  <si>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</si>
  <si>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</si>
  <si>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</si>
  <si>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</si>
  <si>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</si>
  <si>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</si>
  <si>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</si>
  <si>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</si>
  <si>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</si>
  <si>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</si>
  <si>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</si>
  <si>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</si>
  <si>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</si>
  <si>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</si>
  <si>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</si>
  <si>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</si>
  <si>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</si>
  <si>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</si>
  <si>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</si>
  <si>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</si>
  <si>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</si>
  <si>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</si>
  <si>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</si>
  <si>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</si>
  <si>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</si>
  <si>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</si>
  <si>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</si>
  <si>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</si>
  <si>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</si>
  <si>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</si>
  <si>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</si>
  <si>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</si>
  <si>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</si>
  <si>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</si>
  <si>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</si>
  <si>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</si>
  <si>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</si>
  <si>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</si>
  <si>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</si>
  <si>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</si>
  <si>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</si>
  <si>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</si>
  <si>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</si>
  <si>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</si>
  <si>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</si>
  <si>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</si>
  <si>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</si>
  <si>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</si>
  <si>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</si>
  <si>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</si>
  <si>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</si>
  <si>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</si>
  <si>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</si>
  <si>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</si>
  <si>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</si>
  <si>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</si>
  <si>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</si>
  <si>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</si>
  <si>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</si>
  <si>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</si>
  <si>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</si>
  <si>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</si>
  <si>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</si>
  <si>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</si>
  <si>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</si>
  <si>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</si>
  <si>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</si>
  <si>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</si>
  <si>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</si>
  <si>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</si>
  <si>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</si>
  <si>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</si>
  <si>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</si>
  <si>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</si>
  <si>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</si>
  <si>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</si>
  <si>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</si>
  <si>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</si>
  <si>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</si>
  <si>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</si>
  <si>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</si>
  <si>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</si>
  <si>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</si>
  <si>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</si>
  <si>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</si>
  <si>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</si>
  <si>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</si>
  <si>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</si>
  <si>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</si>
  <si>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</si>
  <si>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</si>
  <si>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</si>
  <si>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</si>
  <si>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</si>
  <si>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</si>
  <si>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</si>
  <si>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</si>
  <si>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</si>
  <si>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</si>
  <si>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</si>
  <si>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</si>
  <si>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</si>
  <si>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</si>
  <si>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</si>
  <si>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</si>
  <si>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</si>
  <si>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</si>
  <si>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</si>
  <si>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</si>
  <si>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</si>
  <si>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</si>
  <si>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</si>
  <si>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</si>
  <si>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</si>
  <si>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</si>
  <si>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</si>
  <si>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</si>
  <si>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</si>
  <si>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</si>
  <si>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</si>
  <si>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</si>
  <si>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</si>
  <si>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</si>
  <si>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</si>
  <si>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</si>
  <si>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</si>
  <si>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</si>
  <si>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</si>
  <si>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</si>
  <si>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</si>
  <si>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</si>
  <si>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</si>
  <si>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</si>
  <si>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</si>
  <si>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</si>
  <si>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</si>
  <si>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</si>
  <si>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</si>
  <si>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</si>
  <si>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</si>
  <si>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</si>
  <si>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</si>
  <si>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</si>
  <si>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</si>
  <si>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</si>
  <si>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</si>
  <si>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</si>
  <si>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</si>
  <si>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</si>
  <si>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</si>
  <si>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</si>
  <si>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</si>
  <si>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</si>
  <si>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</si>
  <si>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</si>
  <si>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</si>
  <si>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</si>
  <si>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</si>
  <si>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</si>
  <si>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</si>
  <si>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</si>
  <si>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</si>
  <si>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</si>
  <si>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</si>
  <si>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</si>
  <si>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</si>
  <si>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</si>
  <si>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</si>
  <si>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</si>
  <si>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</si>
  <si>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</si>
  <si>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</si>
  <si>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</si>
  <si>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</si>
  <si>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</si>
  <si>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</si>
  <si>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</si>
  <si>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</si>
  <si>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</si>
  <si>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</si>
  <si>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</si>
  <si>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</si>
  <si>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</si>
  <si>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</si>
  <si>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</si>
  <si>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</si>
  <si>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</si>
  <si>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</si>
  <si>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</si>
  <si>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</si>
  <si>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</si>
  <si>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</si>
  <si>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</si>
  <si>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</si>
  <si>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</si>
  <si>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</si>
  <si>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</si>
  <si>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</si>
  <si>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</si>
  <si>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</si>
  <si>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</si>
  <si>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</si>
  <si>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</si>
  <si>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</si>
  <si>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</si>
  <si>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</si>
  <si>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</si>
  <si>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</si>
  <si>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</si>
  <si>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</si>
  <si>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</si>
  <si>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</si>
  <si>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</si>
  <si>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</si>
  <si>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</si>
  <si>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</si>
  <si>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</si>
  <si>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</si>
  <si>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</si>
  <si>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</si>
  <si>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</si>
  <si>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</si>
  <si>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</si>
  <si>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TP em preparação / Aguardando condições climáticas</t>
  </si>
  <si>
    <t>Elder</t>
  </si>
  <si>
    <t>Antonioni</t>
  </si>
  <si>
    <t>ZIQ-2</t>
  </si>
  <si>
    <t>Aguardando solicitar MC1</t>
  </si>
  <si>
    <t>Israel</t>
  </si>
  <si>
    <t xml:space="preserve">Descarga de dormentes na via 2  </t>
  </si>
  <si>
    <t xml:space="preserve">Recolhimento de dormentes  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</si>
  <si>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</si>
  <si>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</si>
  <si>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</si>
  <si>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</si>
  <si>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</si>
  <si>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</si>
  <si>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</si>
  <si>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 xml:space="preserve">Robson </t>
  </si>
  <si>
    <t>Limpeza na ponte</t>
  </si>
  <si>
    <t>TP em preparação</t>
  </si>
  <si>
    <t>Osmar</t>
  </si>
  <si>
    <t>Substituição de meia chave</t>
  </si>
  <si>
    <t>Higor</t>
  </si>
  <si>
    <t>Caminhão de solda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</si>
  <si>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</si>
  <si>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</si>
  <si>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</si>
  <si>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</si>
  <si>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</si>
  <si>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</si>
  <si>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</si>
  <si>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 xml:space="preserve">Descarga de dormentes </t>
  </si>
  <si>
    <t xml:space="preserve">Alisson </t>
  </si>
  <si>
    <t>Moises</t>
  </si>
  <si>
    <t>Deslocamento das turmas</t>
  </si>
  <si>
    <t>ZPTZDR</t>
  </si>
  <si>
    <t>PDM - Substituição de meia chave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</si>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</sst>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F1" activePane="topRight" state="frozen"/>
      <selection pane="topRight" activeCell="BJ33" sqref="BJ3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925</v>
      </c>
      <c r="C1" s="180"/>
      <c r="D1" s="180"/>
      <c r="E1" s="3"/>
      <c r="F1" s="179" t="s">
        <v>926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927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928</v>
      </c>
      <c r="BI1" s="195"/>
      <c r="BJ1" s="195"/>
      <c r="BK1" s="196"/>
      <c r="BL1" s="5"/>
      <c r="BM1" s="186" t="s">
        <v>929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9" t="s">
        <v>930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933</v>
      </c>
      <c r="AT2" s="190"/>
      <c r="AU2" s="190"/>
      <c r="AV2" s="190"/>
      <c r="AW2" s="190"/>
      <c r="AX2" s="190"/>
      <c r="AY2" s="193"/>
      <c r="AZ2" s="6"/>
      <c r="BA2" s="183" t="s">
        <v>934</v>
      </c>
      <c r="BB2" s="185"/>
      <c r="BC2" s="189" t="s">
        <v>931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3" t="s">
        <v>935</v>
      </c>
      <c r="AJ3" s="185"/>
      <c r="AK3" s="183" t="s">
        <v>936</v>
      </c>
      <c r="AL3" s="184"/>
      <c r="AM3" s="205"/>
      <c r="AN3" s="206"/>
      <c r="AO3" s="184"/>
      <c r="AP3" s="184"/>
      <c r="AQ3" s="185"/>
      <c r="AR3" s="63"/>
      <c r="AS3" s="177" t="s">
        <v>942</v>
      </c>
      <c r="AT3" s="178"/>
      <c r="AU3" s="177" t="s">
        <v>943</v>
      </c>
      <c r="AV3" s="178"/>
      <c r="AW3" s="177" t="s">
        <v>944</v>
      </c>
      <c r="AX3" s="178"/>
      <c r="AY3" s="63" t="s">
        <v>945</v>
      </c>
      <c r="AZ3" s="63"/>
      <c r="BA3" s="203"/>
      <c r="BB3" s="204"/>
      <c r="BC3" s="183" t="s">
        <v>938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946</v>
      </c>
      <c r="BN3" s="187"/>
      <c r="BO3" s="187"/>
      <c r="BP3" s="188"/>
      <c r="BQ3" s="186" t="s">
        <v>717</v>
      </c>
      <c r="BR3" s="187"/>
      <c r="BS3" s="188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/>
      <c r="AS12" s="108"/>
      <c r="AT12" s="108"/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/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/>
      <c r="BI12" s="17"/>
      <c r="BJ12" s="17" t="s">
        <v>1032</v>
      </c>
      <c r="BK12" s="18"/>
      <c r="BL12" s="16"/>
      <c r="BM12" s="130"/>
      <c r="BN12" s="130"/>
      <c r="BO12" s="130"/>
      <c r="BP12" s="18"/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/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/>
      <c r="AS13" s="108"/>
      <c r="AT13" s="108"/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/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/>
      <c r="BI13" s="17"/>
      <c r="BJ13" s="17" t="s">
        <v>1032</v>
      </c>
      <c r="BK13" s="18"/>
      <c r="BL13" s="16"/>
      <c r="BM13" s="130"/>
      <c r="BN13" s="130"/>
      <c r="BO13" s="130"/>
      <c r="BP13" s="18"/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/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1034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1035</v>
      </c>
      <c r="AL14" s="31" t="s">
        <v>1035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/>
      <c r="AS14" s="108"/>
      <c r="AT14" s="108"/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0"/>
      <c r="BG14" s="16"/>
      <c r="BH14" s="17"/>
      <c r="BI14" s="17"/>
      <c r="BJ14" s="17" t="s">
        <v>1036</v>
      </c>
      <c r="BK14" s="18"/>
      <c r="BL14" s="16"/>
      <c r="BM14" s="130"/>
      <c r="BN14" s="130"/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/>
      <c r="AS15" s="108"/>
      <c r="AT15" s="108"/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/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0"/>
      <c r="BG15" s="16"/>
      <c r="BH15" s="17"/>
      <c r="BI15" s="17"/>
      <c r="BJ15" s="17" t="s">
        <v>1036</v>
      </c>
      <c r="BK15" s="18"/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1037</v>
      </c>
      <c r="W16" s="151" t="s">
        <v>1038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/>
      <c r="AS16" s="108"/>
      <c r="AT16" s="108"/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/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0"/>
      <c r="BG16" s="16"/>
      <c r="BH16" s="17"/>
      <c r="BI16" s="17"/>
      <c r="BJ16" s="17" t="s">
        <v>1036</v>
      </c>
      <c r="BK16" s="18"/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1037</v>
      </c>
      <c r="W17" s="151" t="s">
        <v>1039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/>
      <c r="AS17" s="108"/>
      <c r="AT17" s="108"/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/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0"/>
      <c r="BG17" s="16"/>
      <c r="BH17" s="17"/>
      <c r="BI17" s="17"/>
      <c r="BJ17" s="17" t="s">
        <v>1036</v>
      </c>
      <c r="BK17" s="18"/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/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0"/>
      <c r="BG19" s="16"/>
      <c r="BH19" s="17"/>
      <c r="BI19" s="17"/>
      <c r="BJ19" s="17" t="s">
        <v>1036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1040</v>
      </c>
      <c r="W20" s="151" t="s">
        <v>1041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/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0"/>
      <c r="BG20" s="16"/>
      <c r="BH20" s="17"/>
      <c r="BI20" s="17"/>
      <c r="BJ20" s="17" t="s">
        <v>1042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1043</v>
      </c>
      <c r="N21" s="150" t="s">
        <v>1044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1045</v>
      </c>
      <c r="W21" s="151" t="s">
        <v>1046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/>
      <c r="AS21" s="108"/>
      <c r="AT21" s="108"/>
      <c r="AU21" s="136"/>
      <c r="AV21" s="136"/>
      <c r="AW21" s="14"/>
      <c r="AX21" s="14"/>
      <c r="AY21" s="164">
        <f>IF(D21="","*",IFERROR(IF(ISODD(COUNT(AS21:AX1016)),"ERRO",SUM((AT21-AS21),(AV21-AU21),(AX21-AW21))),"ERRO"))</f>
        <v>0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0"/>
      <c r="BG21" s="16"/>
      <c r="BH21" s="17"/>
      <c r="BI21" s="17"/>
      <c r="BJ21" s="17" t="s">
        <v>1036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1047</v>
      </c>
      <c r="W22" s="151" t="s">
        <v>1048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/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0"/>
      <c r="BG22" s="16"/>
      <c r="BH22" s="17"/>
      <c r="BI22" s="17"/>
      <c r="BJ22" s="17" t="s">
        <v>1049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1050</v>
      </c>
      <c r="W23" s="151" t="s">
        <v>1051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/>
      <c r="AS23" s="108"/>
      <c r="AT23" s="108"/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/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0"/>
      <c r="BG23" s="16"/>
      <c r="BH23" s="17"/>
      <c r="BI23" s="17"/>
      <c r="BJ23" s="17" t="s">
        <v>1049</v>
      </c>
      <c r="BK23" s="18"/>
      <c r="BL23" s="16"/>
      <c r="BM23" s="130"/>
      <c r="BN23" s="130"/>
      <c r="BO23" s="130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1052</v>
      </c>
      <c r="W26" s="151" t="s">
        <v>1053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50"/>
      <c r="BG26" s="16"/>
      <c r="BH26" s="17"/>
      <c r="BI26" s="17"/>
      <c r="BJ26" s="17" t="s">
        <v>1036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1034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/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0"/>
      <c r="BG27" s="16"/>
      <c r="BH27" s="17"/>
      <c r="BI27" s="17"/>
      <c r="BJ27" s="17" t="s">
        <v>1036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1054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1055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1056</v>
      </c>
      <c r="W28" s="151" t="s">
        <v>1057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0" t="str">
        <f>BS_CONTROLE[[#This Row],[Responsavel pelo boletim]]</f>
        <v xml:space="preserve">Felipe 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1058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1059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/>
      <c r="AS30" s="108"/>
      <c r="AT30" s="108"/>
      <c r="AU30" s="136"/>
      <c r="AV30" s="136"/>
      <c r="AW30" s="14"/>
      <c r="AX30" s="14"/>
      <c r="AY30" s="164">
        <f t="shared" si="7"/>
        <v>0</v>
      </c>
      <c r="AZ30" s="153"/>
      <c r="BA30" s="109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0"/>
      <c r="BG30" s="16"/>
      <c r="BH30" s="17"/>
      <c r="BI30" s="17"/>
      <c r="BJ30" s="17" t="s">
        <v>1049</v>
      </c>
      <c r="BK30" s="18"/>
      <c r="BL30" s="16"/>
      <c r="BM30" s="130"/>
      <c r="BN30" s="130"/>
      <c r="BO30" s="130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1056</v>
      </c>
      <c r="W33" s="151" t="s">
        <v>1060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1056</v>
      </c>
      <c r="W34" s="151" t="s">
        <v>1061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1062</v>
      </c>
      <c r="W35" s="151" t="s">
        <v>1061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/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1063</v>
      </c>
      <c r="W36" s="151" t="s">
        <v>1064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/>
      <c r="AS36" s="108"/>
      <c r="AT36" s="108"/>
      <c r="AU36" s="136"/>
      <c r="AV36" s="136"/>
      <c r="AW36" s="14"/>
      <c r="AX36" s="14"/>
      <c r="AY36" s="164">
        <f t="shared" si="7"/>
        <v>0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1065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1063</v>
      </c>
      <c r="W37" s="151" t="s">
        <v>1064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/>
      <c r="AS37" s="108"/>
      <c r="AT37" s="108"/>
      <c r="AU37" s="136"/>
      <c r="AV37" s="136"/>
      <c r="AW37" s="14"/>
      <c r="AX37" s="14"/>
      <c r="AY37" s="164">
        <f t="shared" si="7"/>
        <v>0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1063</v>
      </c>
      <c r="W38" s="151" t="s">
        <v>1066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1063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/>
      <c r="AS39" s="108"/>
      <c r="AT39" s="108"/>
      <c r="AU39" s="136"/>
      <c r="AV39" s="136"/>
      <c r="AW39" s="14"/>
      <c r="AX39" s="14"/>
      <c r="AY39" s="164">
        <f t="shared" si="7"/>
        <v>0</v>
      </c>
      <c r="AZ39" s="153"/>
      <c r="BA39" s="109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</v>
      </c>
      <c r="B40" s="102"/>
      <c r="C40" s="135" t="str">
        <f>IF(BS_CONTROLE[[#This Row],[DATA]]="","",WEEKNUM(BS_CONTROLE[[#This Row],[DATA]]))</f>
        <v/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123.82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121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1067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ZPGRUM1</v>
      </c>
      <c r="AO40" s="105">
        <f>IF(BS_CONTROLE[[#This Row],[SUB]]=0, "-", BS_CONTROLE[[#This Row],[SUB]])</f>
        <v>53</v>
      </c>
      <c r="AP40" s="105">
        <f>BS_CONTROLE[[#This Row],[KM - Inicio]]</f>
        <v>123.82</v>
      </c>
      <c r="AQ40" s="105">
        <f>BS_CONTROLE[[#This Row],[KM - Inicio]]</f>
        <v>123.82</v>
      </c>
      <c r="AR40" s="108"/>
      <c r="AS40" s="108"/>
      <c r="AT40" s="108"/>
      <c r="AU40" s="136"/>
      <c r="AV40" s="136"/>
      <c r="AW40" s="14"/>
      <c r="AX40" s="14"/>
      <c r="AY40" s="164">
        <f t="shared" si="7"/>
        <v>0</v>
      </c>
      <c r="AZ40" s="153"/>
      <c r="BA40" s="109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38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7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39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7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40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7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41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7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42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7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43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7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44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7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U6:U1001 BE6:BE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1068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1069</v>
      </c>
      <c r="C4" s="160" t="s">
        <v>1070</v>
      </c>
      <c r="D4" s="160" t="s">
        <v>1071</v>
      </c>
      <c r="E4" s="160" t="s">
        <v>1072</v>
      </c>
      <c r="F4" s="160" t="s">
        <v>4</v>
      </c>
      <c r="G4" s="160" t="s">
        <v>1073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1074</v>
      </c>
      <c r="C6" s="161">
        <v>407867</v>
      </c>
      <c r="D6" s="161" t="s">
        <v>1075</v>
      </c>
      <c r="E6" s="161" t="s">
        <v>799</v>
      </c>
      <c r="F6" s="161" t="s">
        <v>1076</v>
      </c>
      <c r="G6" s="162"/>
    </row>
    <row r="7" spans="2:7">
      <c r="B7" s="161" t="s">
        <v>1077</v>
      </c>
      <c r="C7" s="161">
        <v>293644</v>
      </c>
      <c r="D7" s="161" t="s">
        <v>1078</v>
      </c>
      <c r="E7" s="161" t="s">
        <v>799</v>
      </c>
      <c r="F7" s="161" t="s">
        <v>1076</v>
      </c>
      <c r="G7" s="162"/>
    </row>
    <row r="8" spans="2:7">
      <c r="B8" s="161" t="s">
        <v>1079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1080</v>
      </c>
      <c r="C9" s="161">
        <v>256790</v>
      </c>
      <c r="D9" s="161" t="s">
        <v>1081</v>
      </c>
      <c r="E9" s="161" t="s">
        <v>800</v>
      </c>
      <c r="F9" s="161" t="s">
        <v>1082</v>
      </c>
      <c r="G9" s="162">
        <v>46357</v>
      </c>
    </row>
    <row r="10" spans="2:7">
      <c r="B10" s="161" t="s">
        <v>1083</v>
      </c>
      <c r="C10" s="161">
        <v>265193</v>
      </c>
      <c r="D10" s="161" t="s">
        <v>1084</v>
      </c>
      <c r="E10" s="161" t="s">
        <v>801</v>
      </c>
      <c r="F10" s="161" t="s">
        <v>1085</v>
      </c>
      <c r="G10" s="161" t="s">
        <v>1086</v>
      </c>
    </row>
    <row r="11" spans="2:7">
      <c r="B11" s="161" t="s">
        <v>1087</v>
      </c>
      <c r="C11" s="161">
        <v>293716</v>
      </c>
      <c r="D11" s="161" t="s">
        <v>1088</v>
      </c>
      <c r="E11" s="161" t="s">
        <v>801</v>
      </c>
      <c r="F11" s="161" t="s">
        <v>1085</v>
      </c>
      <c r="G11" s="162">
        <v>46204</v>
      </c>
    </row>
    <row r="12" spans="2:7">
      <c r="B12" s="161" t="s">
        <v>1089</v>
      </c>
      <c r="C12" s="161">
        <v>257258</v>
      </c>
      <c r="D12" s="161" t="s">
        <v>1090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1091</v>
      </c>
      <c r="C13" s="161">
        <v>371147</v>
      </c>
      <c r="D13" s="161" t="s">
        <v>1092</v>
      </c>
      <c r="E13" s="161" t="s">
        <v>802</v>
      </c>
      <c r="F13" s="161" t="s">
        <v>128</v>
      </c>
      <c r="G13" s="161" t="s">
        <v>1086</v>
      </c>
    </row>
    <row r="14" spans="2:7">
      <c r="B14" s="161" t="s">
        <v>1093</v>
      </c>
      <c r="C14" s="161">
        <v>259230</v>
      </c>
      <c r="D14" s="161" t="s">
        <v>1094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1095</v>
      </c>
      <c r="C15" s="161">
        <v>370705</v>
      </c>
      <c r="D15" s="161"/>
      <c r="E15" s="161" t="s">
        <v>802</v>
      </c>
      <c r="F15" s="161" t="s">
        <v>128</v>
      </c>
      <c r="G15" s="161" t="s">
        <v>1086</v>
      </c>
    </row>
    <row r="16" spans="2:7">
      <c r="B16" s="161" t="s">
        <v>1096</v>
      </c>
      <c r="C16" s="161">
        <v>258542</v>
      </c>
      <c r="D16" s="161" t="s">
        <v>1097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1098</v>
      </c>
      <c r="C17" s="161">
        <v>257050</v>
      </c>
      <c r="D17" s="161" t="s">
        <v>1099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4" sqref="D14:G14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09" t="s">
        <v>1100</v>
      </c>
      <c r="C2" s="209"/>
      <c r="D2" s="209"/>
      <c r="E2" s="209"/>
      <c r="F2" s="209"/>
      <c r="G2" s="209"/>
    </row>
    <row r="3" spans="2:7" ht="19.5" customHeight="1">
      <c r="B3" s="209"/>
      <c r="C3" s="209"/>
      <c r="D3" s="209"/>
      <c r="E3" s="209"/>
      <c r="F3" s="209"/>
      <c r="G3" s="209"/>
    </row>
    <row r="4" spans="2:7" ht="19.5" customHeight="1">
      <c r="B4" s="163" t="s">
        <v>661</v>
      </c>
      <c r="C4" s="163" t="s">
        <v>1101</v>
      </c>
      <c r="D4" s="163" t="s">
        <v>1102</v>
      </c>
      <c r="E4" s="163" t="s">
        <v>1103</v>
      </c>
      <c r="F4" s="160" t="s">
        <v>1104</v>
      </c>
      <c r="G4" s="163" t="s">
        <v>1105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46048</v>
      </c>
      <c r="E6" s="167">
        <v>9.5</v>
      </c>
      <c r="F6" s="169" t="s">
        <v>1106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1107</v>
      </c>
      <c r="G7" s="167" t="s">
        <v>1108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1106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1106</v>
      </c>
      <c r="G9" s="167" t="s">
        <v>1109</v>
      </c>
    </row>
    <row r="10" spans="2:7" ht="19.5" customHeight="1">
      <c r="B10" s="167" t="s">
        <v>1110</v>
      </c>
      <c r="C10" s="167">
        <v>9038</v>
      </c>
      <c r="D10" s="168">
        <v>46049</v>
      </c>
      <c r="E10" s="167">
        <v>15098</v>
      </c>
      <c r="F10" s="169" t="s">
        <v>1111</v>
      </c>
      <c r="G10" s="167" t="s">
        <v>1112</v>
      </c>
    </row>
    <row r="11" spans="2:7" ht="19.5" customHeight="1">
      <c r="B11" s="167" t="s">
        <v>719</v>
      </c>
      <c r="C11" s="167" t="s">
        <v>1113</v>
      </c>
      <c r="D11" s="168">
        <v>46048</v>
      </c>
      <c r="E11" s="167">
        <v>11300</v>
      </c>
      <c r="F11" s="169" t="s">
        <v>1114</v>
      </c>
      <c r="G11" s="167" t="s">
        <v>1115</v>
      </c>
    </row>
    <row r="12" spans="2:7" ht="19.5" customHeight="1">
      <c r="B12" s="167" t="s">
        <v>719</v>
      </c>
      <c r="C12" s="167" t="s">
        <v>1116</v>
      </c>
      <c r="D12" s="168">
        <v>46048</v>
      </c>
      <c r="E12" s="167">
        <v>13300</v>
      </c>
      <c r="F12" s="169" t="s">
        <v>1114</v>
      </c>
      <c r="G12" s="167" t="s">
        <v>1117</v>
      </c>
    </row>
    <row r="13" spans="2:7" ht="19.5" customHeight="1">
      <c r="B13" s="167" t="s">
        <v>719</v>
      </c>
      <c r="C13" s="167" t="s">
        <v>1118</v>
      </c>
      <c r="D13" s="168">
        <v>46048</v>
      </c>
      <c r="E13" s="167">
        <v>10500</v>
      </c>
      <c r="F13" s="169" t="s">
        <v>1114</v>
      </c>
      <c r="G13" s="167"/>
    </row>
    <row r="14" spans="2:7" ht="19.5" customHeight="1">
      <c r="B14" s="167" t="s">
        <v>719</v>
      </c>
      <c r="C14" s="167" t="s">
        <v>1119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21" workbookViewId="0">
      <selection activeCell="B24" sqref="B24:T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1015</v>
      </c>
      <c r="Q1" s="214"/>
      <c r="R1" s="111"/>
      <c r="S1" s="84"/>
      <c r="T1" s="86"/>
      <c r="U1" s="215" t="s">
        <v>1120</v>
      </c>
      <c r="V1" s="215"/>
      <c r="W1" s="215"/>
    </row>
    <row r="2" spans="1:23" ht="15" customHeight="1">
      <c r="A2" s="87" t="s">
        <v>1121</v>
      </c>
      <c r="B2" s="87" t="s">
        <v>1122</v>
      </c>
      <c r="C2" s="87" t="s">
        <v>386</v>
      </c>
      <c r="D2" s="88" t="s">
        <v>967</v>
      </c>
      <c r="E2" s="88" t="s">
        <v>4</v>
      </c>
      <c r="F2" s="88" t="s">
        <v>1123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1124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 t="str">
        <f>IF(SP_SUL!B40="","*",SP_SUL!B40)</f>
        <v>*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ZPGRUM1</v>
      </c>
      <c r="M37" s="140">
        <f>IF(SP_SUL!J40="","*",SP_SUL!J40)</f>
        <v>53</v>
      </c>
      <c r="N37" s="144">
        <f>IF(SP_SUL!K40="","*",SP_SUL!K40)</f>
        <v>123.82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1125</v>
      </c>
      <c r="D5" s="217"/>
      <c r="E5" s="217"/>
      <c r="F5" s="217"/>
      <c r="G5" s="217"/>
      <c r="H5" s="217"/>
      <c r="I5" s="217"/>
      <c r="J5" s="218"/>
      <c r="K5" s="219" t="s">
        <v>1126</v>
      </c>
      <c r="L5" s="220"/>
      <c r="M5" s="220"/>
      <c r="N5" s="220"/>
      <c r="O5" s="221" t="s">
        <v>1127</v>
      </c>
      <c r="P5" s="222"/>
    </row>
    <row r="6" spans="1:16" s="74" customFormat="1" ht="15" customHeight="1">
      <c r="A6" s="66" t="s">
        <v>1123</v>
      </c>
      <c r="B6" s="75" t="s">
        <v>1122</v>
      </c>
      <c r="C6" s="76" t="s">
        <v>967</v>
      </c>
      <c r="D6" s="77" t="s">
        <v>968</v>
      </c>
      <c r="E6" s="76" t="s">
        <v>1128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1129</v>
      </c>
      <c r="M6" s="80" t="s">
        <v>586</v>
      </c>
      <c r="N6" s="81" t="s">
        <v>962</v>
      </c>
      <c r="O6" s="158" t="s">
        <v>1005</v>
      </c>
      <c r="P6" s="133" t="s">
        <v>1130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 t="str">
        <f>IF(SP_SUL!BH30="","*",SP_SUL!BH30)</f>
        <v>*</v>
      </c>
      <c r="P30" s="147" t="str">
        <f>IF($A$2=1,IF(SP_SUL!BJ30="","*",SP_SUL!BJ30),IF(SP_SUL!BK30="","*",SP_SUL!BK30))</f>
        <v>*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 t="str">
        <f>IF(SP_SUL!BH36="","*",SP_SUL!BH36)</f>
        <v>*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 t="str">
        <f>IF(SP_SUL!BH37="","*",SP_SUL!BH37)</f>
        <v>*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 t="str">
        <f>IF(SP_SUL!BH39="","*",SP_SUL!BH39)</f>
        <v>*</v>
      </c>
      <c r="P39" s="147" t="str">
        <f>IF($A$2=1,IF(SP_SUL!BJ39="","*",SP_SUL!BJ39),IF(SP_SUL!BK39="","*",SP_SUL!BK39))</f>
        <v>*</v>
      </c>
    </row>
    <row r="40" spans="1:16">
      <c r="A40" s="82" t="str">
        <f>IF(SP_SUL!B40="","*",SP_SUL!B40)</f>
        <v>*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123.82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123.82</v>
      </c>
      <c r="N40" s="83" t="str">
        <f>IF(SP_SUL!AM40="","*",SP_SUL!AM40)</f>
        <v>ZPG</v>
      </c>
      <c r="O40" s="110" t="str">
        <f>IF(SP_SUL!BH40="","*",SP_SUL!BH40)</f>
        <v>*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*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*</v>
      </c>
      <c r="F44" s="83" t="str">
        <f>IF(SP_SUL!H44="","*",SP_SUL!H44)</f>
        <v>*</v>
      </c>
      <c r="G44" s="83" t="str">
        <f>IF(SP_SUL!M44="","*",SP_SUL!M44)</f>
        <v>-</v>
      </c>
      <c r="H44" s="116" t="str">
        <f>IF(SP_SUL!K44="","*",SP_SUL!K44)</f>
        <v>*</v>
      </c>
      <c r="I44" s="113" t="str">
        <f>IF(SP_SUL!O44="","*",SP_SUL!O44)</f>
        <v>*</v>
      </c>
      <c r="J44" s="113" t="str">
        <f>IF(SP_SUL!P44="","*",SP_SUL!P44)</f>
        <v>*</v>
      </c>
      <c r="K44" s="83">
        <f>IF(SP_SUL!AK44="","*",SP_SUL!AK44)</f>
        <v>0</v>
      </c>
      <c r="L44" s="83" t="str">
        <f>IF(SP_SUL!AM44="","*",SP_SUL!AM44)</f>
        <v>-</v>
      </c>
      <c r="M44" s="83">
        <f>IF(SP_SUL!AP44="","*",SP_SUL!AP44)</f>
        <v>0</v>
      </c>
      <c r="N44" s="83" t="str">
        <f>IF(SP_SUL!AM44="","*",SP_SUL!AM44)</f>
        <v>-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*</v>
      </c>
      <c r="C45" s="83" t="str">
        <f>IF(SP_SUL!S45="","*",SP_SUL!S45)</f>
        <v>-</v>
      </c>
      <c r="D45" s="83" t="str">
        <f>IF(SP_SUL!T45="","*",SP_SUL!T45)</f>
        <v>-</v>
      </c>
      <c r="E45" s="83" t="str">
        <f>IF(SP_SUL!D45="","*",SP_SUL!D45)</f>
        <v>*</v>
      </c>
      <c r="F45" s="83" t="str">
        <f>IF(SP_SUL!H45="","*",SP_SUL!H45)</f>
        <v>*</v>
      </c>
      <c r="G45" s="83" t="str">
        <f>IF(SP_SUL!M45="","*",SP_SUL!M45)</f>
        <v>-</v>
      </c>
      <c r="H45" s="116" t="str">
        <f>IF(SP_SUL!K45="","*",SP_SUL!K45)</f>
        <v>*</v>
      </c>
      <c r="I45" s="113" t="str">
        <f>IF(SP_SUL!O45="","*",SP_SUL!O45)</f>
        <v>*</v>
      </c>
      <c r="J45" s="113" t="str">
        <f>IF(SP_SUL!P45="","*",SP_SUL!P45)</f>
        <v>*</v>
      </c>
      <c r="K45" s="83">
        <f>IF(SP_SUL!AK45="","*",SP_SUL!AK45)</f>
        <v>0</v>
      </c>
      <c r="L45" s="83" t="str">
        <f>IF(SP_SUL!AM45="","*",SP_SUL!AM45)</f>
        <v>-</v>
      </c>
      <c r="M45" s="83">
        <f>IF(SP_SUL!AP45="","*",SP_SUL!AP45)</f>
        <v>0</v>
      </c>
      <c r="N45" s="83" t="str">
        <f>IF(SP_SUL!AM45="","*",SP_SUL!AM45)</f>
        <v>-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 t="str">
        <f>IF(SP_SUL!B46="","*",SP_SUL!B46)</f>
        <v>*</v>
      </c>
      <c r="B46" s="83" t="str">
        <f>IF(SP_SUL!X46="","*",SP_SUL!X46)</f>
        <v>*</v>
      </c>
      <c r="C46" s="83" t="str">
        <f>IF(SP_SUL!S46="","*",SP_SUL!S46)</f>
        <v>-</v>
      </c>
      <c r="D46" s="83" t="str">
        <f>IF(SP_SUL!T46="","*",SP_SUL!T46)</f>
        <v>-</v>
      </c>
      <c r="E46" s="83" t="str">
        <f>IF(SP_SUL!D46="","*",SP_SUL!D46)</f>
        <v>*</v>
      </c>
      <c r="F46" s="83" t="str">
        <f>IF(SP_SUL!H46="","*",SP_SUL!H46)</f>
        <v>*</v>
      </c>
      <c r="G46" s="83" t="str">
        <f>IF(SP_SUL!M46="","*",SP_SUL!M46)</f>
        <v>-</v>
      </c>
      <c r="H46" s="116" t="str">
        <f>IF(SP_SUL!K46="","*",SP_SUL!K46)</f>
        <v>*</v>
      </c>
      <c r="I46" s="113" t="str">
        <f>IF(SP_SUL!O46="","*",SP_SUL!O46)</f>
        <v>*</v>
      </c>
      <c r="J46" s="113" t="str">
        <f>IF(SP_SUL!P46="","*",SP_SUL!P46)</f>
        <v>*</v>
      </c>
      <c r="K46" s="83">
        <f>IF(SP_SUL!AK46="","*",SP_SUL!AK46)</f>
        <v>0</v>
      </c>
      <c r="L46" s="83" t="str">
        <f>IF(SP_SUL!AM46="","*",SP_SUL!AM46)</f>
        <v>-</v>
      </c>
      <c r="M46" s="83">
        <f>IF(SP_SUL!AP46="","*",SP_SUL!AP46)</f>
        <v>0</v>
      </c>
      <c r="N46" s="83" t="str">
        <f>IF(SP_SUL!AM46="","*",SP_SUL!AM46)</f>
        <v>-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 t="str">
        <f>IF(SP_SUL!B47="","*",SP_SUL!B47)</f>
        <v>*</v>
      </c>
      <c r="B47" s="83" t="str">
        <f>IF(SP_SUL!X47="","*",SP_SUL!X47)</f>
        <v>*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*</v>
      </c>
      <c r="F47" s="83" t="str">
        <f>IF(SP_SUL!H47="","*",SP_SUL!H47)</f>
        <v>*</v>
      </c>
      <c r="G47" s="83" t="str">
        <f>IF(SP_SUL!M47="","*",SP_SUL!M47)</f>
        <v>-</v>
      </c>
      <c r="H47" s="116" t="str">
        <f>IF(SP_SUL!K47="","*",SP_SUL!K47)</f>
        <v>*</v>
      </c>
      <c r="I47" s="113" t="str">
        <f>IF(SP_SUL!O47="","*",SP_SUL!O47)</f>
        <v>*</v>
      </c>
      <c r="J47" s="113" t="str">
        <f>IF(SP_SUL!P47="","*",SP_SUL!P47)</f>
        <v>*</v>
      </c>
      <c r="K47" s="83">
        <f>IF(SP_SUL!AK47="","*",SP_SUL!AK47)</f>
        <v>0</v>
      </c>
      <c r="L47" s="83" t="str">
        <f>IF(SP_SUL!AM47="","*",SP_SUL!AM47)</f>
        <v>-</v>
      </c>
      <c r="M47" s="83">
        <f>IF(SP_SUL!AP47="","*",SP_SUL!AP47)</f>
        <v>0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 t="str">
        <f>IF(SP_SUL!B48="","*",SP_SUL!B48)</f>
        <v>*</v>
      </c>
      <c r="B48" s="83" t="str">
        <f>IF(SP_SUL!X48="","*",SP_SUL!X48)</f>
        <v>*</v>
      </c>
      <c r="C48" s="83" t="str">
        <f>IF(SP_SUL!S48="","*",SP_SUL!S48)</f>
        <v>-</v>
      </c>
      <c r="D48" s="83" t="str">
        <f>IF(SP_SUL!T48="","*",SP_SUL!T48)</f>
        <v>-</v>
      </c>
      <c r="E48" s="83" t="str">
        <f>IF(SP_SUL!D48="","*",SP_SUL!D48)</f>
        <v>*</v>
      </c>
      <c r="F48" s="83" t="str">
        <f>IF(SP_SUL!H48="","*",SP_SUL!H48)</f>
        <v>*</v>
      </c>
      <c r="G48" s="83" t="str">
        <f>IF(SP_SUL!M48="","*",SP_SUL!M48)</f>
        <v>-</v>
      </c>
      <c r="H48" s="116" t="str">
        <f>IF(SP_SUL!K48="","*",SP_SUL!K48)</f>
        <v>*</v>
      </c>
      <c r="I48" s="113" t="str">
        <f>IF(SP_SUL!O48="","*",SP_SUL!O48)</f>
        <v>*</v>
      </c>
      <c r="J48" s="113" t="str">
        <f>IF(SP_SUL!P48="","*",SP_SUL!P48)</f>
        <v>*</v>
      </c>
      <c r="K48" s="83">
        <f>IF(SP_SUL!AK48="","*",SP_SUL!AK48)</f>
        <v>0</v>
      </c>
      <c r="L48" s="83" t="str">
        <f>IF(SP_SUL!AM48="","*",SP_SUL!AM48)</f>
        <v>-</v>
      </c>
      <c r="M48" s="83">
        <f>IF(SP_SUL!AP48="","*",SP_SUL!AP48)</f>
        <v>0</v>
      </c>
      <c r="N48" s="83" t="str">
        <f>IF(SP_SUL!AM48="","*",SP_SUL!AM48)</f>
        <v>-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 t="str">
        <f>IF(SP_SUL!B49="","*",SP_SUL!B49)</f>
        <v>*</v>
      </c>
      <c r="B49" s="83" t="str">
        <f>IF(SP_SUL!X49="","*",SP_SUL!X49)</f>
        <v>*</v>
      </c>
      <c r="C49" s="83" t="str">
        <f>IF(SP_SUL!S49="","*",SP_SUL!S49)</f>
        <v>-</v>
      </c>
      <c r="D49" s="83" t="str">
        <f>IF(SP_SUL!T49="","*",SP_SUL!T49)</f>
        <v>-</v>
      </c>
      <c r="E49" s="83" t="str">
        <f>IF(SP_SUL!D49="","*",SP_SUL!D49)</f>
        <v>*</v>
      </c>
      <c r="F49" s="83" t="str">
        <f>IF(SP_SUL!H49="","*",SP_SUL!H49)</f>
        <v>*</v>
      </c>
      <c r="G49" s="83" t="str">
        <f>IF(SP_SUL!M49="","*",SP_SUL!M49)</f>
        <v>-</v>
      </c>
      <c r="H49" s="116" t="str">
        <f>IF(SP_SUL!K49="","*",SP_SUL!K49)</f>
        <v>*</v>
      </c>
      <c r="I49" s="113" t="str">
        <f>IF(SP_SUL!O49="","*",SP_SUL!O49)</f>
        <v>*</v>
      </c>
      <c r="J49" s="113" t="str">
        <f>IF(SP_SUL!P49="","*",SP_SUL!P49)</f>
        <v>*</v>
      </c>
      <c r="K49" s="83">
        <f>IF(SP_SUL!AK49="","*",SP_SUL!AK49)</f>
        <v>0</v>
      </c>
      <c r="L49" s="83" t="str">
        <f>IF(SP_SUL!AM49="","*",SP_SUL!AM49)</f>
        <v>-</v>
      </c>
      <c r="M49" s="83">
        <f>IF(SP_SUL!AP49="","*",SP_SUL!AP49)</f>
        <v>0</v>
      </c>
      <c r="N49" s="83" t="str">
        <f>IF(SP_SUL!AM49="","*",SP_SUL!AM49)</f>
        <v>-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 t="str">
        <f>IF(SP_SUL!B50="","*",SP_SUL!B50)</f>
        <v>*</v>
      </c>
      <c r="B50" s="83" t="str">
        <f>IF(SP_SUL!X50="","*",SP_SUL!X50)</f>
        <v>*</v>
      </c>
      <c r="C50" s="83" t="str">
        <f>IF(SP_SUL!S50="","*",SP_SUL!S50)</f>
        <v>-</v>
      </c>
      <c r="D50" s="83" t="str">
        <f>IF(SP_SUL!T50="","*",SP_SUL!T50)</f>
        <v>-</v>
      </c>
      <c r="E50" s="83" t="str">
        <f>IF(SP_SUL!D50="","*",SP_SUL!D50)</f>
        <v>*</v>
      </c>
      <c r="F50" s="83" t="str">
        <f>IF(SP_SUL!H50="","*",SP_SUL!H50)</f>
        <v>*</v>
      </c>
      <c r="G50" s="83" t="str">
        <f>IF(SP_SUL!M50="","*",SP_SUL!M50)</f>
        <v>-</v>
      </c>
      <c r="H50" s="116" t="str">
        <f>IF(SP_SUL!K50="","*",SP_SUL!K50)</f>
        <v>*</v>
      </c>
      <c r="I50" s="113" t="str">
        <f>IF(SP_SUL!O50="","*",SP_SUL!O50)</f>
        <v>*</v>
      </c>
      <c r="J50" s="113" t="str">
        <f>IF(SP_SUL!P50="","*",SP_SUL!P50)</f>
        <v>*</v>
      </c>
      <c r="K50" s="83">
        <f>IF(SP_SUL!AK50="","*",SP_SUL!AK50)</f>
        <v>0</v>
      </c>
      <c r="L50" s="83" t="str">
        <f>IF(SP_SUL!AM50="","*",SP_SUL!AM50)</f>
        <v>-</v>
      </c>
      <c r="M50" s="83">
        <f>IF(SP_SUL!AP50="","*",SP_SUL!AP50)</f>
        <v>0</v>
      </c>
      <c r="N50" s="83" t="str">
        <f>IF(SP_SUL!AM50="","*",SP_SUL!AM50)</f>
        <v>-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1131</v>
      </c>
      <c r="C2" s="121" t="s">
        <v>952</v>
      </c>
      <c r="D2" s="76" t="s">
        <v>954</v>
      </c>
      <c r="E2" s="76" t="s">
        <v>1132</v>
      </c>
      <c r="F2" s="99" t="s">
        <v>1133</v>
      </c>
      <c r="G2" s="76" t="s">
        <v>1134</v>
      </c>
      <c r="H2" s="76" t="s">
        <v>1135</v>
      </c>
      <c r="I2" s="76" t="s">
        <v>1136</v>
      </c>
      <c r="J2" s="76" t="s">
        <v>1137</v>
      </c>
      <c r="K2" s="78" t="s">
        <v>1138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 t="str">
        <f>IF(SP_SUL!B40="","*",SP_SUL!B40)</f>
        <v>*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*</v>
      </c>
      <c r="E40" s="94" t="str">
        <f>IF(SP_SUL!H44="","*",SP_SUL!H44)</f>
        <v>*</v>
      </c>
      <c r="F40" s="100" t="str">
        <f>IF(SP_SUL!M44="","*",SP_SUL!M44)</f>
        <v>-</v>
      </c>
      <c r="G40" s="95" t="str">
        <f>IF(SP_SUL!I44="","*",SP_SUL!I44)</f>
        <v>*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*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 t="str">
        <f>IF(SP_SUL!B45="","*",SP_SUL!B45)</f>
        <v>*</v>
      </c>
      <c r="D41" s="94" t="str">
        <f>IF(SP_SUL!D45="","*",SP_SUL!D45)</f>
        <v>*</v>
      </c>
      <c r="E41" s="94" t="str">
        <f>IF(SP_SUL!H45="","*",SP_SUL!H45)</f>
        <v>*</v>
      </c>
      <c r="F41" s="100" t="str">
        <f>IF(SP_SUL!M45="","*",SP_SUL!M45)</f>
        <v>-</v>
      </c>
      <c r="G41" s="95" t="str">
        <f>IF(SP_SUL!I45="","*",SP_SUL!I45)</f>
        <v>*</v>
      </c>
      <c r="H41" s="95" t="str">
        <f>IF(SP_SUL!AB45="","*",SP_SUL!AB45)</f>
        <v>*</v>
      </c>
      <c r="I41" s="95" t="str">
        <f>IF(SP_SUL!AC45="","*",SP_SUL!AC45)</f>
        <v>*</v>
      </c>
      <c r="J41" s="96" t="str">
        <f>IF(SP_SUL!AA45="","*",SP_SUL!AA45)</f>
        <v>*</v>
      </c>
      <c r="K41" s="97" t="str">
        <f>IF(SP_SUL!AD45="","*",SP_SUL!AD45)</f>
        <v>*</v>
      </c>
    </row>
    <row r="42" spans="2:11">
      <c r="B42" s="94" t="str">
        <f>IF(SP_SUL!Y46="","*",SP_SUL!Y46)</f>
        <v>*</v>
      </c>
      <c r="C42" s="95" t="str">
        <f>IF(SP_SUL!B46="","*",SP_SUL!B46)</f>
        <v>*</v>
      </c>
      <c r="D42" s="94" t="str">
        <f>IF(SP_SUL!D46="","*",SP_SUL!D46)</f>
        <v>*</v>
      </c>
      <c r="E42" s="94" t="str">
        <f>IF(SP_SUL!H46="","*",SP_SUL!H46)</f>
        <v>*</v>
      </c>
      <c r="F42" s="100" t="str">
        <f>IF(SP_SUL!M46="","*",SP_SUL!M46)</f>
        <v>-</v>
      </c>
      <c r="G42" s="95" t="str">
        <f>IF(SP_SUL!I46="","*",SP_SUL!I46)</f>
        <v>*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*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 t="str">
        <f>IF(SP_SUL!B47="","*",SP_SUL!B47)</f>
        <v>*</v>
      </c>
      <c r="D43" s="94" t="str">
        <f>IF(SP_SUL!D47="","*",SP_SUL!D47)</f>
        <v>*</v>
      </c>
      <c r="E43" s="94" t="str">
        <f>IF(SP_SUL!H47="","*",SP_SUL!H47)</f>
        <v>*</v>
      </c>
      <c r="F43" s="100" t="str">
        <f>IF(SP_SUL!M47="","*",SP_SUL!M47)</f>
        <v>-</v>
      </c>
      <c r="G43" s="95" t="str">
        <f>IF(SP_SUL!I47="","*",SP_SUL!I47)</f>
        <v>*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*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 t="str">
        <f>IF(SP_SUL!B48="","*",SP_SUL!B48)</f>
        <v>*</v>
      </c>
      <c r="D44" s="94" t="str">
        <f>IF(SP_SUL!D48="","*",SP_SUL!D48)</f>
        <v>*</v>
      </c>
      <c r="E44" s="94" t="str">
        <f>IF(SP_SUL!H48="","*",SP_SUL!H48)</f>
        <v>*</v>
      </c>
      <c r="F44" s="100" t="str">
        <f>IF(SP_SUL!M48="","*",SP_SUL!M48)</f>
        <v>-</v>
      </c>
      <c r="G44" s="95" t="str">
        <f>IF(SP_SUL!I48="","*",SP_SUL!I48)</f>
        <v>*</v>
      </c>
      <c r="H44" s="95" t="str">
        <f>IF(SP_SUL!AB48="","*",SP_SUL!AB48)</f>
        <v>*</v>
      </c>
      <c r="I44" s="95" t="str">
        <f>IF(SP_SUL!AC48="","*",SP_SUL!AC48)</f>
        <v>*</v>
      </c>
      <c r="J44" s="96" t="str">
        <f>IF(SP_SUL!AA48="","*",SP_SUL!AA48)</f>
        <v>*</v>
      </c>
      <c r="K44" s="97" t="str">
        <f>IF(SP_SUL!AD48="","*",SP_SUL!AD48)</f>
        <v>*</v>
      </c>
    </row>
    <row r="45" spans="2:11">
      <c r="B45" s="94" t="str">
        <f>IF(SP_SUL!Y49="","*",SP_SUL!Y49)</f>
        <v>*</v>
      </c>
      <c r="C45" s="95" t="str">
        <f>IF(SP_SUL!B49="","*",SP_SUL!B49)</f>
        <v>*</v>
      </c>
      <c r="D45" s="94" t="str">
        <f>IF(SP_SUL!D49="","*",SP_SUL!D49)</f>
        <v>*</v>
      </c>
      <c r="E45" s="94" t="str">
        <f>IF(SP_SUL!H49="","*",SP_SUL!H49)</f>
        <v>*</v>
      </c>
      <c r="F45" s="100" t="str">
        <f>IF(SP_SUL!M49="","*",SP_SUL!M49)</f>
        <v>-</v>
      </c>
      <c r="G45" s="95" t="str">
        <f>IF(SP_SUL!I49="","*",SP_SUL!I49)</f>
        <v>*</v>
      </c>
      <c r="H45" s="95" t="str">
        <f>IF(SP_SUL!AB49="","*",SP_SUL!AB49)</f>
        <v>*</v>
      </c>
      <c r="I45" s="95" t="str">
        <f>IF(SP_SUL!AC49="","*",SP_SUL!AC49)</f>
        <v>*</v>
      </c>
      <c r="J45" s="96" t="str">
        <f>IF(SP_SUL!AA49="","*",SP_SUL!AA49)</f>
        <v>*</v>
      </c>
      <c r="K45" s="97" t="str">
        <f>IF(SP_SUL!AD49="","*",SP_SUL!AD49)</f>
        <v>*</v>
      </c>
    </row>
    <row r="46" spans="2:11">
      <c r="B46" s="94" t="str">
        <f>IF(SP_SUL!Y50="","*",SP_SUL!Y50)</f>
        <v>*</v>
      </c>
      <c r="C46" s="95" t="str">
        <f>IF(SP_SUL!B50="","*",SP_SUL!B50)</f>
        <v>*</v>
      </c>
      <c r="D46" s="94" t="str">
        <f>IF(SP_SUL!D50="","*",SP_SUL!D50)</f>
        <v>*</v>
      </c>
      <c r="E46" s="94" t="str">
        <f>IF(SP_SUL!H50="","*",SP_SUL!H50)</f>
        <v>*</v>
      </c>
      <c r="F46" s="100" t="str">
        <f>IF(SP_SUL!M50="","*",SP_SUL!M50)</f>
        <v>-</v>
      </c>
      <c r="G46" s="95" t="str">
        <f>IF(SP_SUL!I50="","*",SP_SUL!I50)</f>
        <v>*</v>
      </c>
      <c r="H46" s="95" t="str">
        <f>IF(SP_SUL!AB50="","*",SP_SUL!AB50)</f>
        <v>*</v>
      </c>
      <c r="I46" s="95" t="str">
        <f>IF(SP_SUL!AC50="","*",SP_SUL!AC50)</f>
        <v>*</v>
      </c>
      <c r="J46" s="96" t="str">
        <f>IF(SP_SUL!AA50="","*",SP_SUL!AA50)</f>
        <v>*</v>
      </c>
      <c r="K46" s="97" t="str">
        <f>IF(SP_SUL!AD50="","*",SP_SUL!AD50)</f>
        <v>*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2026-02-02T10:40:17Z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