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74" documentId="8_{B6337239-1A00-434D-AAD0-422EA1FEB5AE}" xr6:coauthVersionLast="47" xr6:coauthVersionMax="47" xr10:uidLastSave="{37C005D1-1350-4C53-8876-BEC51E63EFA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34" i="1" a="1"/>
  <c r="H134" i="1" s="1"/>
  <c r="E132" i="13" s="1"/>
  <c r="H132" i="1" a="1"/>
  <c r="H132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F518" i="13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F519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F526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27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F528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F529" i="13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F530" i="13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F531" i="13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F532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F533" i="13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F534" i="13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F536" i="13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F537" i="13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F538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39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0" i="13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F541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F542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F543" i="13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4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F545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F546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F547" i="13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F548" i="13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F549" i="13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F550" i="13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2" i="13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3" i="13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4" i="13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5" i="13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3" i="13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4" i="13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5" i="13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7" i="13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59" i="13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0" i="13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1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2" i="13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3" i="13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4" i="13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5" i="13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8" i="13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0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2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4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5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6" i="13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78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79" i="13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0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2" i="13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3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5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86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7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0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5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396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397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398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399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0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1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2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3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4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5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06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7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0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3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16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17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18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19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0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1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3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4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26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27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28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29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0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1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2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3" i="13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4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36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37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38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39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0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1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3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4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5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F447" i="13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F448" i="13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F449" i="13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4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1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3" i="13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0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1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2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3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1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0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0" i="13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3" i="13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3" i="13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F123" i="13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F124" i="13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25" i="13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26" i="13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27" i="13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28" i="13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F129" i="13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0" i="13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F131" i="13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4" i="13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35" i="13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37" i="13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39" i="13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0" i="13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1" i="13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2" i="13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45" i="13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46" i="13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48" i="13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49" i="13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F150" i="13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F152" i="13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F153" i="13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F154" i="13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0" i="12" l="1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6" i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63" i="1"/>
  <c r="L161" i="12"/>
  <c r="AN160" i="1"/>
  <c r="L158" i="12"/>
  <c r="K154" i="12"/>
  <c r="K151" i="12"/>
  <c r="AN151" i="1"/>
  <c r="L149" i="12"/>
  <c r="K148" i="12"/>
  <c r="K145" i="12"/>
  <c r="K142" i="12"/>
  <c r="K139" i="12"/>
  <c r="AN139" i="1"/>
  <c r="L137" i="12"/>
  <c r="K136" i="12"/>
  <c r="AN136" i="1"/>
  <c r="L134" i="12"/>
  <c r="K133" i="12"/>
  <c r="AN133" i="1"/>
  <c r="L131" i="12"/>
  <c r="K130" i="12"/>
  <c r="AN130" i="1"/>
  <c r="L128" i="12"/>
  <c r="K127" i="12"/>
  <c r="AN127" i="1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5" i="1"/>
  <c r="L153" i="12"/>
  <c r="K152" i="12"/>
  <c r="AN152" i="1"/>
  <c r="L150" i="12"/>
  <c r="K149" i="12"/>
  <c r="K146" i="12"/>
  <c r="AN146" i="1"/>
  <c r="L144" i="12"/>
  <c r="K143" i="12"/>
  <c r="AN143" i="1"/>
  <c r="L141" i="12"/>
  <c r="K140" i="12"/>
  <c r="L138" i="12"/>
  <c r="K137" i="12"/>
  <c r="AN137" i="1"/>
  <c r="L135" i="12"/>
  <c r="K134" i="12"/>
  <c r="AN134" i="1"/>
  <c r="L132" i="12"/>
  <c r="K131" i="12"/>
  <c r="AN131" i="1"/>
  <c r="L129" i="12"/>
  <c r="K128" i="12"/>
  <c r="AN128" i="1"/>
  <c r="L126" i="12"/>
  <c r="K125" i="12"/>
  <c r="AN125" i="1"/>
  <c r="L123" i="12"/>
  <c r="K122" i="12"/>
  <c r="AN122" i="1"/>
  <c r="L120" i="12"/>
  <c r="K119" i="12"/>
  <c r="K116" i="12"/>
  <c r="K113" i="12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K179" i="12"/>
  <c r="AN179" i="1"/>
  <c r="L177" i="12"/>
  <c r="AN176" i="1"/>
  <c r="L174" i="12"/>
  <c r="AN173" i="1"/>
  <c r="L171" i="12"/>
  <c r="AN170" i="1"/>
  <c r="L168" i="12"/>
  <c r="AN167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62" i="1"/>
  <c r="L160" i="12"/>
  <c r="K153" i="12"/>
  <c r="K150" i="12"/>
  <c r="K147" i="12"/>
  <c r="K144" i="12"/>
  <c r="K141" i="12"/>
  <c r="K138" i="12"/>
  <c r="AN138" i="1"/>
  <c r="L136" i="12"/>
  <c r="K135" i="12"/>
  <c r="K132" i="12"/>
  <c r="AN132" i="1"/>
  <c r="L130" i="12"/>
  <c r="K129" i="12"/>
  <c r="K126" i="12"/>
  <c r="AN126" i="1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63" i="1"/>
  <c r="AM160" i="1"/>
  <c r="G158" i="11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L122" i="11" s="1"/>
  <c r="AN119" i="1"/>
  <c r="AM118" i="1"/>
  <c r="AM115" i="1"/>
  <c r="AM112" i="1"/>
  <c r="AN110" i="1"/>
  <c r="AM109" i="1"/>
  <c r="AM106" i="1"/>
  <c r="AN104" i="1"/>
  <c r="AM103" i="1"/>
  <c r="AM300" i="1"/>
  <c r="AM288" i="1"/>
  <c r="AM284" i="1"/>
  <c r="N278" i="11" s="1"/>
  <c r="AM281" i="1"/>
  <c r="AM278" i="1"/>
  <c r="AM269" i="1"/>
  <c r="AM265" i="1"/>
  <c r="AM264" i="1"/>
  <c r="AM260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5" i="1"/>
  <c r="AM202" i="1"/>
  <c r="AM199" i="1"/>
  <c r="AM196" i="1"/>
  <c r="AM193" i="1"/>
  <c r="AM190" i="1"/>
  <c r="AM186" i="1"/>
  <c r="AM183" i="1"/>
  <c r="AM180" i="1"/>
  <c r="AM177" i="1"/>
  <c r="AM174" i="1"/>
  <c r="AM171" i="1"/>
  <c r="AM168" i="1"/>
  <c r="AM165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L40" i="11" s="1"/>
  <c r="AM36" i="1"/>
  <c r="AM35" i="1"/>
  <c r="AM34" i="1"/>
  <c r="G35" i="11"/>
  <c r="AM32" i="1"/>
  <c r="AM31" i="1"/>
  <c r="L33" i="11" s="1"/>
  <c r="AM30" i="1"/>
  <c r="AN26" i="1"/>
  <c r="AN25" i="1"/>
  <c r="AM20" i="1"/>
  <c r="AM17" i="1"/>
  <c r="AN14" i="1"/>
  <c r="AM13" i="1"/>
  <c r="AN11" i="1"/>
  <c r="AN9" i="1"/>
  <c r="AM8" i="1"/>
  <c r="AM164" i="1"/>
  <c r="AM161" i="1"/>
  <c r="AM158" i="1"/>
  <c r="AM155" i="1"/>
  <c r="AM152" i="1"/>
  <c r="G150" i="11"/>
  <c r="AM146" i="1"/>
  <c r="AM143" i="1"/>
  <c r="AM137" i="1"/>
  <c r="AM134" i="1"/>
  <c r="N135" i="11" s="1"/>
  <c r="AM131" i="1"/>
  <c r="AM128" i="1"/>
  <c r="AM125" i="1"/>
  <c r="L126" i="11" s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AM298" i="1"/>
  <c r="AM292" i="1"/>
  <c r="AM289" i="1"/>
  <c r="AM286" i="1"/>
  <c r="AM282" i="1"/>
  <c r="AM279" i="1"/>
  <c r="AM275" i="1"/>
  <c r="AM271" i="1"/>
  <c r="AM262" i="1"/>
  <c r="AM261" i="1"/>
  <c r="AM258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3" i="1"/>
  <c r="AM200" i="1"/>
  <c r="AM197" i="1"/>
  <c r="AM194" i="1"/>
  <c r="L195" i="11" s="1"/>
  <c r="AM191" i="1"/>
  <c r="AM188" i="1"/>
  <c r="AM187" i="1"/>
  <c r="AM184" i="1"/>
  <c r="AM178" i="1"/>
  <c r="AM175" i="1"/>
  <c r="AM172" i="1"/>
  <c r="AM169" i="1"/>
  <c r="AM166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G26" i="11"/>
  <c r="AM14" i="1"/>
  <c r="N16" i="11" s="1"/>
  <c r="AM11" i="1"/>
  <c r="AM9" i="1"/>
  <c r="AM162" i="1"/>
  <c r="AM159" i="1"/>
  <c r="AM156" i="1"/>
  <c r="AM150" i="1"/>
  <c r="AM147" i="1"/>
  <c r="AM144" i="1"/>
  <c r="AM141" i="1"/>
  <c r="L142" i="11" s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AM296" i="1"/>
  <c r="AM293" i="1"/>
  <c r="L287" i="11" s="1"/>
  <c r="AM290" i="1"/>
  <c r="AM287" i="1"/>
  <c r="AM277" i="1"/>
  <c r="AM272" i="1"/>
  <c r="AM267" i="1"/>
  <c r="AM259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4" i="1"/>
  <c r="N205" i="11" s="1"/>
  <c r="AM201" i="1"/>
  <c r="AM198" i="1"/>
  <c r="AM195" i="1"/>
  <c r="AM192" i="1"/>
  <c r="AM189" i="1"/>
  <c r="AM185" i="1"/>
  <c r="AM182" i="1"/>
  <c r="AM179" i="1"/>
  <c r="AM176" i="1"/>
  <c r="AM173" i="1"/>
  <c r="AM170" i="1"/>
  <c r="AM167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1" i="11" s="1"/>
  <c r="AM430" i="1"/>
  <c r="AM429" i="1"/>
  <c r="AM428" i="1"/>
  <c r="AM427" i="1"/>
  <c r="AM426" i="1"/>
  <c r="AM425" i="1"/>
  <c r="L405" i="11" s="1"/>
  <c r="AM424" i="1"/>
  <c r="AM423" i="1"/>
  <c r="AM422" i="1"/>
  <c r="L402" i="11" s="1"/>
  <c r="AM421" i="1"/>
  <c r="AM420" i="1"/>
  <c r="AM419" i="1"/>
  <c r="L399" i="11" s="1"/>
  <c r="AM418" i="1"/>
  <c r="AM417" i="1"/>
  <c r="AM416" i="1"/>
  <c r="AM415" i="1"/>
  <c r="AM414" i="1"/>
  <c r="AM413" i="1"/>
  <c r="AM412" i="1"/>
  <c r="AM411" i="1"/>
  <c r="AM410" i="1"/>
  <c r="L390" i="11" s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5" i="1"/>
  <c r="AM384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0" i="1"/>
  <c r="AM339" i="1"/>
  <c r="AM338" i="1"/>
  <c r="AM337" i="1"/>
  <c r="AM336" i="1"/>
  <c r="AM335" i="1"/>
  <c r="AM334" i="1"/>
  <c r="AM333" i="1"/>
  <c r="AM331" i="1"/>
  <c r="AM330" i="1"/>
  <c r="AM329" i="1"/>
  <c r="AM328" i="1"/>
  <c r="AM327" i="1"/>
  <c r="AM326" i="1"/>
  <c r="AM325" i="1"/>
  <c r="AM324" i="1"/>
  <c r="AM322" i="1"/>
  <c r="AM321" i="1"/>
  <c r="AM320" i="1"/>
  <c r="AM319" i="1"/>
  <c r="AM318" i="1"/>
  <c r="AM317" i="1"/>
  <c r="AM316" i="1"/>
  <c r="AM315" i="1"/>
  <c r="AM313" i="1"/>
  <c r="AM310" i="1"/>
  <c r="AM307" i="1"/>
  <c r="AM304" i="1"/>
  <c r="AM303" i="1"/>
  <c r="AM552" i="1"/>
  <c r="AM551" i="1"/>
  <c r="AM550" i="1"/>
  <c r="AM549" i="1"/>
  <c r="AM548" i="1"/>
  <c r="AM547" i="1"/>
  <c r="AM546" i="1"/>
  <c r="AM545" i="1"/>
  <c r="AM544" i="1"/>
  <c r="AM543" i="1"/>
  <c r="AM542" i="1"/>
  <c r="AM541" i="1"/>
  <c r="AM540" i="1"/>
  <c r="AM539" i="1"/>
  <c r="AM538" i="1"/>
  <c r="AM536" i="1"/>
  <c r="AM535" i="1"/>
  <c r="AM534" i="1"/>
  <c r="AM533" i="1"/>
  <c r="AM532" i="1"/>
  <c r="AM531" i="1"/>
  <c r="AM530" i="1"/>
  <c r="AM529" i="1"/>
  <c r="AM528" i="1"/>
  <c r="AM521" i="1"/>
  <c r="AM520" i="1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L23" i="11"/>
  <c r="N27" i="11"/>
  <c r="N29" i="11"/>
  <c r="L34" i="11"/>
  <c r="N37" i="11"/>
  <c r="N44" i="11"/>
  <c r="L45" i="11"/>
  <c r="L46" i="11"/>
  <c r="L124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35" i="11"/>
  <c r="L125" i="11"/>
  <c r="N125" i="11"/>
  <c r="L82" i="11"/>
  <c r="N82" i="11"/>
  <c r="L84" i="11"/>
  <c r="N84" i="11"/>
  <c r="L60" i="11"/>
  <c r="N60" i="11"/>
  <c r="L43" i="11"/>
  <c r="N43" i="11"/>
  <c r="N45" i="11"/>
  <c r="N33" i="11"/>
  <c r="L35" i="11"/>
  <c r="L27" i="11"/>
  <c r="L22" i="11"/>
  <c r="N22" i="11"/>
  <c r="L19" i="11"/>
  <c r="N1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205" i="11"/>
  <c r="L305" i="11"/>
  <c r="N305" i="11"/>
  <c r="L281" i="11"/>
  <c r="N281" i="11"/>
  <c r="L278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9" i="11" l="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<sst xmlns="http://schemas.openxmlformats.org/spreadsheetml/2006/main" count="5215" uniqueCount="1428">
  <si>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</si>
  <si>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</si>
  <si>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</si>
  <si>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</si>
  <si>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</si>
  <si>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</si>
  <si>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</si>
  <si>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</si>
  <si>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</si>
  <si>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</si>
  <si>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</si>
  <si>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</si>
  <si>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</si>
  <si>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</si>
  <si>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</si>
  <si>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</si>
  <si>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</si>
  <si>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</si>
  <si>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</si>
  <si>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</si>
  <si>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</si>
  <si>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</si>
  <si>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</si>
  <si>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</si>
  <si>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</si>
  <si>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</si>
  <si>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</si>
  <si>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</si>
  <si>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</si>
  <si>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</si>
  <si>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</si>
  <si>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</si>
  <si>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</si>
  <si>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</si>
  <si>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</si>
  <si>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</si>
  <si>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</si>
  <si>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</si>
  <si>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</si>
  <si>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</si>
  <si>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</si>
  <si>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</si>
  <si>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</si>
  <si>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</si>
  <si>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</si>
  <si>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</si>
  <si>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</si>
  <si>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</si>
  <si>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</si>
  <si>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</si>
  <si>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</si>
  <si>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</si>
  <si>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</si>
  <si>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</si>
  <si>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</si>
  <si>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</si>
  <si>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</si>
  <si>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</si>
  <si>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</si>
  <si>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</si>
  <si>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</si>
  <si>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</si>
  <si>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</si>
  <si>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</si>
  <si>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</si>
  <si>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</si>
  <si>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</si>
  <si>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</si>
  <si>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</si>
  <si>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</si>
  <si>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</si>
  <si>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</si>
  <si>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</si>
  <si>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</si>
  <si>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</si>
  <si>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</si>
  <si>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</si>
  <si>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</si>
  <si>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</si>
  <si>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</si>
  <si>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</si>
  <si>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</si>
  <si>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</si>
  <si>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</si>
  <si>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</si>
  <si>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</si>
  <si>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</si>
  <si>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</si>
  <si>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</si>
  <si>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</si>
  <si>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</si>
  <si>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</si>
  <si>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</si>
  <si>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</si>
  <si>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</si>
  <si>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</si>
  <si>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</si>
  <si>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</si>
  <si>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</si>
  <si>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</si>
  <si>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</si>
  <si>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</si>
  <si>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</si>
  <si>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</si>
  <si>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</si>
  <si>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</si>
  <si>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</si>
  <si>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</si>
  <si>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</si>
  <si>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</si>
  <si>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</si>
  <si>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</si>
  <si>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</si>
  <si>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</si>
  <si>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</si>
  <si>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</si>
  <si>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</si>
  <si>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</si>
  <si>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</si>
  <si>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</si>
  <si>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</si>
  <si>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</si>
  <si>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</si>
  <si>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</si>
  <si>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</si>
  <si>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</si>
  <si>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</si>
  <si>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</si>
  <si>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</si>
  <si>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</si>
  <si>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</si>
  <si>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</si>
  <si>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</si>
  <si>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</si>
  <si>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</si>
  <si>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</si>
  <si>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</si>
  <si>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</si>
  <si>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</si>
  <si>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</si>
  <si>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</si>
  <si>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</si>
  <si>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</si>
  <si>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</si>
  <si>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</si>
  <si>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</si>
  <si>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</si>
  <si>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</si>
  <si>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</si>
  <si>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</si>
  <si>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</si>
  <si>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</si>
  <si>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</si>
  <si>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</si>
  <si>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</si>
  <si>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</si>
  <si>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</si>
  <si>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</si>
  <si>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</si>
  <si>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</si>
  <si>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</si>
  <si>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</si>
  <si>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</si>
  <si>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</si>
  <si>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</si>
  <si>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</si>
  <si>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</si>
  <si>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</si>
  <si>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</si>
  <si>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</si>
  <si>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</si>
  <si>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</si>
  <si>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</si>
  <si>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</si>
  <si>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</si>
  <si>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</si>
  <si>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</si>
  <si>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</si>
  <si>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</si>
  <si>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</si>
  <si>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</si>
  <si>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</si>
  <si>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</si>
  <si>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</si>
  <si>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</si>
  <si>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</si>
  <si>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</si>
  <si>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</si>
  <si>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</si>
  <si>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</si>
  <si>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</si>
  <si>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</si>
  <si>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</si>
  <si>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</si>
  <si>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</si>
  <si>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</si>
  <si>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</si>
  <si>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</si>
  <si>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</si>
  <si>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</si>
  <si>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</si>
  <si>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</si>
  <si>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</si>
  <si>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</si>
  <si>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</si>
  <si>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</si>
  <si>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</si>
  <si>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</si>
  <si>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</si>
  <si>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</si>
  <si>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</si>
  <si>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</si>
  <si>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</si>
  <si>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</si>
  <si>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</si>
  <si>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</si>
  <si>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</si>
  <si>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</si>
  <si>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</si>
  <si>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</si>
  <si>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</si>
  <si>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</si>
  <si>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</si>
  <si>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</si>
  <si>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</si>
  <si>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</si>
  <si>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</si>
  <si>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</si>
  <si>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</si>
  <si>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</si>
  <si>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</si>
  <si>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</si>
  <si>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</si>
  <si>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</si>
  <si>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</si>
  <si>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</si>
  <si>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</si>
  <si>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</si>
  <si>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</si>
  <si>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</si>
  <si>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</si>
  <si>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</si>
  <si>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</si>
  <si>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</si>
  <si>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</si>
  <si>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</si>
  <si>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</si>
  <si>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</si>
  <si>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</si>
  <si>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</si>
  <si>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</si>
  <si>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</si>
  <si>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</si>
  <si>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</si>
  <si>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</si>
  <si>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</si>
  <si>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</si>
  <si>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</si>
  <si>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</si>
  <si>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</si>
  <si>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</si>
  <si>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</si>
  <si>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</si>
  <si>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</si>
  <si>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</si>
  <si>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</si>
  <si>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</si>
  <si>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</si>
  <si>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</si>
  <si>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</si>
  <si>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</si>
  <si>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</si>
  <si>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</si>
  <si>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</si>
  <si>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</si>
  <si>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</si>
  <si>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</si>
  <si>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</si>
  <si>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</si>
  <si>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</si>
  <si>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</si>
  <si>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</si>
  <si>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</si>
  <si>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</si>
  <si>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</si>
  <si>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</si>
  <si>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</si>
  <si>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</si>
  <si>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</si>
  <si>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</si>
  <si>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</si>
  <si>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</si>
  <si>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</si>
  <si>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</si>
  <si>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</si>
  <si>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</si>
  <si>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</si>
  <si>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</si>
  <si>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</si>
  <si>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</si>
  <si>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</si>
  <si>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</si>
  <si>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</si>
  <si>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</si>
  <si>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</si>
  <si>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</si>
  <si>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</si>
  <si>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</si>
  <si>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</si>
  <si>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</si>
  <si>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</si>
  <si>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</si>
  <si>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</si>
  <si>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</si>
  <si>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</si>
  <si>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</si>
  <si>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</si>
  <si>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</si>
  <si>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</si>
  <si>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</si>
  <si>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</si>
  <si>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</si>
  <si>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</si>
  <si>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</si>
  <si>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</si>
  <si>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</si>
  <si>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</si>
  <si>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</si>
  <si>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</si>
  <si>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</si>
  <si>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</si>
  <si>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</si>
  <si>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</si>
  <si>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</si>
  <si>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</si>
  <si>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</si>
  <si>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</si>
  <si>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</si>
  <si>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</si>
  <si>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</si>
  <si>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</si>
  <si>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</si>
  <si>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</si>
  <si>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</si>
  <si>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</si>
  <si>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</si>
  <si>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</si>
  <si>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</si>
  <si>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</si>
  <si>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</si>
  <si>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</si>
  <si>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</si>
  <si>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</si>
  <si>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</si>
  <si>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</si>
  <si>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</si>
  <si>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</si>
  <si>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</si>
  <si>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</si>
  <si>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</si>
  <si>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</si>
  <si>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</si>
  <si>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</si>
  <si>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</si>
  <si>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</si>
  <si>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</si>
  <si>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</si>
  <si>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</si>
  <si>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</si>
  <si>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</si>
  <si>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</si>
  <si>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</si>
  <si>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</si>
  <si>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</si>
  <si>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</si>
  <si>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</si>
  <si>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</si>
  <si>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</si>
  <si>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</si>
  <si>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</si>
  <si>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</si>
  <si>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</si>
  <si>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</si>
  <si>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</si>
  <si>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</si>
  <si>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</si>
  <si>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</si>
  <si>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</si>
  <si>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</si>
  <si>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</si>
  <si>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</si>
  <si>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</si>
  <si>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</si>
  <si>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</si>
  <si>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</si>
  <si>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</si>
  <si>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</si>
  <si>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</si>
  <si>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</si>
  <si>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</si>
  <si>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</si>
  <si>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</si>
  <si>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</si>
  <si>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</si>
  <si>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</si>
  <si>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</si>
  <si>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</si>
  <si>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</si>
  <si>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</si>
  <si>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</si>
  <si>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</si>
  <si>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</si>
  <si>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</si>
  <si>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</si>
  <si>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</si>
  <si>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</si>
  <si>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</si>
  <si>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</si>
  <si>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</si>
  <si>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</si>
  <si>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</si>
  <si>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</si>
  <si>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</si>
  <si>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</si>
  <si>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</si>
  <si>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</si>
  <si>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</si>
  <si>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</si>
  <si>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</si>
  <si>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</si>
  <si>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</si>
  <si>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</si>
  <si>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</si>
  <si>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</si>
  <si>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</si>
  <si>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</si>
  <si>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</si>
  <si>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</si>
  <si>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</si>
  <si>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</si>
  <si>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</si>
  <si>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</si>
  <si>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</si>
  <si>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</si>
  <si>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</si>
  <si>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</si>
  <si>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</si>
  <si>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</si>
  <si>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</si>
  <si>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</si>
  <si>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</si>
  <si>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</si>
  <si>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</si>
  <si>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</si>
  <si>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</si>
  <si>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</si>
  <si>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</si>
  <si>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</si>
  <si>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</si>
  <si>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</si>
  <si>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</si>
  <si>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</si>
  <si>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</si>
  <si>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</si>
  <si>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</si>
  <si>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</si>
  <si>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</si>
  <si>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</si>
  <si>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</si>
  <si>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</si>
  <si>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</si>
  <si>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</si>
  <si>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</si>
  <si>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</si>
  <si>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</si>
  <si>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</si>
  <si>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</si>
  <si>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</si>
  <si>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</si>
  <si>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</si>
  <si>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</si>
  <si>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</si>
  <si>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</si>
  <si>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</si>
  <si>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</si>
  <si>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</si>
  <si>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</si>
  <si>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</si>
  <si>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</si>
  <si>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</si>
  <si>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</si>
  <si>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</si>
  <si>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</si>
  <si>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</si>
  <si>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</si>
  <si>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</si>
  <si>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</si>
  <si>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</si>
  <si>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</si>
  <si>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</si>
  <si>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</si>
  <si>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</si>
  <si>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</si>
  <si>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</si>
  <si>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</si>
  <si>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</si>
  <si>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</si>
  <si>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</si>
  <si>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</si>
  <si>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</si>
  <si>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</si>
  <si>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</si>
  <si>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</si>
  <si>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</si>
  <si>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</si>
  <si>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</si>
  <si>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</si>
  <si>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</si>
  <si>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</si>
  <si>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</si>
  <si>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</si>
  <si>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</si>
  <si>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</si>
  <si>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</si>
  <si>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</si>
  <si>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</si>
  <si>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</si>
  <si>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</si>
  <si>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</si>
  <si>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</si>
  <si>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</si>
  <si>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</si>
  <si>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</si>
  <si>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</si>
  <si>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</si>
  <si>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</si>
  <si>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</si>
  <si>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</si>
  <si>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</si>
  <si>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</si>
  <si>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</si>
  <si>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</si>
  <si>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</si>
  <si>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</si>
  <si>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</si>
  <si>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</si>
  <si>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</si>
  <si>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</si>
  <si>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</si>
  <si>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</si>
  <si>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</si>
  <si>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</si>
  <si>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</si>
  <si>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</si>
  <si>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</si>
  <si>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</si>
  <si>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</si>
  <si>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</si>
  <si>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</si>
  <si>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</si>
  <si>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</si>
  <si>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</si>
  <si>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</si>
  <si>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</si>
  <si>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</si>
  <si>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</si>
  <si>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</si>
  <si>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</si>
  <si>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</si>
  <si>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</si>
  <si>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</si>
  <si>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</si>
  <si>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</si>
  <si>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</si>
  <si>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</si>
  <si>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</si>
  <si>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</si>
  <si>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</si>
  <si>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</si>
  <si>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</si>
  <si>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</si>
  <si>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</si>
  <si>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</si>
  <si>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</si>
  <si>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</si>
  <si>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</si>
  <si>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</si>
  <si>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</si>
  <si>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</si>
  <si>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</si>
  <si>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</si>
  <si>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</si>
  <si>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</si>
  <si>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</si>
  <si>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</si>
  <si>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</si>
  <si>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</si>
  <si>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</si>
  <si>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</si>
  <si>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</si>
  <si>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</si>
  <si>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</si>
  <si>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</si>
  <si>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</si>
  <si>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</si>
  <si>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</si>
  <si>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</si>
  <si>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</si>
  <si>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</si>
  <si>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</si>
  <si>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</si>
  <si>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</si>
  <si>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</si>
  <si>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</si>
  <si>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</si>
  <si>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</si>
  <si>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</si>
  <si>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</si>
  <si>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</si>
  <si>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</si>
  <si>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</si>
  <si>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</si>
  <si>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</si>
  <si>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</si>
  <si>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</si>
  <si>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</si>
  <si>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</si>
  <si>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</si>
  <si>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</si>
  <si>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</si>
  <si>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</si>
  <si>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</si>
  <si>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</si>
  <si>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</si>
  <si>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</si>
  <si>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</si>
  <si>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</si>
  <si>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</si>
  <si>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</si>
  <si>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</si>
  <si>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</si>
  <si>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</si>
  <si>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</si>
  <si>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</si>
  <si>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</si>
  <si>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</si>
  <si>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</si>
  <si>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</si>
  <si>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</si>
  <si>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</si>
  <si>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</si>
  <si>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</si>
  <si>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</si>
  <si>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</si>
  <si>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</si>
  <si>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</si>
  <si>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</si>
  <si>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</si>
  <si>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</si>
  <si>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</si>
  <si>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</si>
  <si>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</si>
  <si>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</si>
  <si>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</si>
  <si>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</si>
  <si>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</si>
  <si>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</si>
  <si>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</si>
  <si>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</si>
  <si>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</si>
  <si>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</si>
  <si>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</si>
  <si>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</si>
  <si>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</si>
  <si>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</si>
  <si>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</si>
  <si>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</si>
  <si>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</si>
  <si>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</si>
  <si>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</si>
  <si>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</si>
  <si>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</si>
  <si>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</si>
  <si>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</si>
  <si>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</si>
  <si>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</si>
  <si>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</si>
  <si>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</si>
  <si>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</si>
  <si>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</si>
  <si>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</si>
  <si>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</si>
  <si>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</si>
  <si>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</si>
  <si>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</si>
  <si>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</si>
  <si>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</si>
  <si>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</si>
  <si>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</si>
  <si>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</si>
  <si>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</si>
  <si>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</si>
  <si>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</si>
  <si>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</si>
  <si>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</si>
  <si>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</si>
  <si>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</si>
  <si>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</si>
  <si>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</si>
  <si>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</si>
  <si>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</si>
  <si>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</si>
  <si>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</si>
  <si>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</si>
  <si>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</si>
  <si>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</si>
  <si>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</si>
  <si>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</si>
  <si>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</si>
  <si>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</si>
  <si>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</si>
  <si>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</si>
  <si>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</si>
  <si>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</si>
  <si>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</si>
  <si>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</si>
  <si>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</si>
  <si>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</si>
  <si>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</si>
  <si>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</si>
  <si>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</si>
  <si>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</si>
  <si>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</si>
  <si>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</si>
  <si>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</si>
  <si>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</si>
  <si>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</si>
  <si>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</si>
  <si>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</si>
  <si>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</si>
  <si>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</si>
  <si>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</si>
  <si>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</si>
  <si>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</si>
  <si>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</si>
  <si>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</si>
  <si>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</si>
  <si>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</si>
  <si>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</si>
  <si>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</si>
  <si>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</si>
  <si>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</si>
  <si>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</si>
  <si>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</si>
  <si>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</si>
  <si>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</si>
  <si>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</si>
  <si>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</si>
  <si>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</si>
  <si>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</si>
  <si>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</si>
  <si>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</si>
  <si>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</si>
  <si>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</si>
  <si>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</si>
  <si>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</si>
  <si>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</si>
  <si>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</si>
  <si>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</si>
  <si>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</si>
  <si>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</si>
  <si>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</si>
  <si>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</si>
  <si>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</si>
  <si>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</si>
  <si>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</si>
  <si>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</si>
  <si>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</si>
  <si>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</si>
  <si>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</si>
  <si>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</si>
  <si>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</si>
  <si>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</si>
  <si>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</si>
  <si>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</si>
  <si>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</si>
  <si>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</si>
  <si>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</si>
  <si>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</si>
  <si>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</si>
  <si>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</si>
  <si>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</si>
  <si>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</si>
  <si>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</si>
  <si>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</si>
  <si>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</si>
  <si>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</si>
  <si>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</si>
  <si>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</si>
  <si>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</si>
  <si>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</si>
  <si>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</si>
  <si>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</si>
  <si>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</si>
  <si>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</si>
  <si>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</si>
  <si>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</si>
  <si>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</si>
  <si>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</si>
  <si>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</si>
  <si>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</si>
  <si>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</si>
  <si>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</si>
  <si>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</si>
  <si>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</si>
  <si>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</si>
  <si>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</si>
  <si>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</si>
  <si>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</si>
  <si>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</si>
  <si>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</si>
  <si>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</si>
  <si>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</si>
  <si>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</si>
  <si>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</si>
  <si>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</si>
  <si>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</si>
  <si>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</si>
  <si>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</si>
  <si>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</si>
  <si>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</si>
  <si>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</si>
  <si>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</si>
  <si>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</si>
  <si>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</si>
  <si>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</si>
  <si>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</si>
  <si>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</si>
  <si>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</si>
  <si>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</si>
  <si>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</si>
  <si>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</si>
  <si>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</si>
  <si>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</si>
  <si>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</si>
  <si>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</si>
  <si>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</si>
  <si>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</si>
  <si>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</si>
  <si>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</si>
  <si>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</si>
  <si>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</si>
  <si>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</si>
  <si>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</si>
  <si>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</si>
  <si>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</si>
  <si>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</si>
  <si>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</si>
  <si>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</si>
  <si>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</si>
  <si>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</si>
  <si>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</si>
  <si>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</si>
  <si>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</si>
  <si>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</si>
  <si>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</si>
  <si>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</si>
  <si>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</si>
  <si>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</si>
  <si>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</si>
  <si>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</si>
  <si>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</si>
  <si>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</si>
  <si>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</si>
  <si>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</si>
  <si>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</si>
  <si>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</si>
  <si>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</si>
  <si>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</si>
  <si>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</si>
  <si>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</si>
  <si>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</si>
  <si>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</si>
  <si>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</si>
  <si>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</si>
  <si>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</si>
  <si>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</si>
  <si>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</si>
  <si>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</si>
  <si>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</si>
  <si>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</si>
  <si>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</si>
  <si>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</si>
  <si>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</si>
  <si>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</si>
  <si>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</si>
  <si>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</si>
  <si>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</si>
  <si>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</si>
  <si>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</si>
  <si>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</si>
  <si>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</si>
  <si>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</si>
  <si>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</si>
  <si>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</si>
  <si>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</si>
  <si>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</si>
  <si>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</si>
  <si>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</si>
  <si>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</si>
  <si>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</si>
  <si>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</si>
  <si>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</si>
  <si>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</si>
  <si>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</si>
  <si>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</si>
  <si>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</si>
  <si>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</si>
  <si>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</si>
  <si>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</si>
  <si>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</si>
  <si>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</si>
  <si>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</si>
  <si>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</si>
  <si>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</si>
  <si>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</si>
  <si>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</si>
  <si>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</si>
  <si>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</si>
  <si>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</si>
  <si>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</si>
  <si>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</si>
  <si>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</si>
  <si>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</si>
  <si>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</si>
  <si>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</si>
  <si>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</si>
  <si>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</si>
  <si>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</si>
  <si>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</si>
  <si>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</si>
  <si>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</si>
  <si>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</si>
  <si>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</si>
  <si>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</si>
  <si>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</si>
  <si>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</si>
  <si>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</si>
  <si>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</si>
  <si>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</si>
  <si>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</si>
  <si>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</si>
  <si>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</si>
  <si>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</si>
  <si>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</si>
  <si>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</si>
  <si>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</si>
  <si>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</si>
  <si>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</si>
  <si>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</si>
  <si>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</si>
  <si>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</si>
  <si>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</si>
  <si>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</si>
  <si>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</si>
  <si>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</si>
  <si>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</si>
  <si>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</si>
  <si>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</si>
  <si>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</si>
  <si>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</si>
  <si>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</si>
  <si>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</si>
  <si>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</si>
  <si>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</si>
  <si>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</si>
  <si>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</si>
  <si>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</si>
  <si>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</si>
  <si>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</si>
  <si>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</si>
  <si>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</si>
  <si>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</si>
  <si>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</si>
  <si>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</si>
  <si>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</si>
  <si>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</si>
  <si>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</si>
  <si>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</si>
  <si>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</si>
  <si>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</si>
  <si>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</si>
  <si>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</si>
  <si>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</si>
  <si>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</si>
  <si>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</si>
  <si>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</si>
  <si>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</si>
  <si>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</si>
  <si>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</si>
  <si>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</si>
  <si>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</si>
  <si>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</si>
  <si>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</si>
  <si>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</si>
  <si>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</si>
  <si>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</si>
  <si>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</si>
  <si>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</si>
  <si>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</si>
  <si>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</si>
  <si>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</si>
  <si>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</si>
  <si>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</si>
  <si>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</si>
  <si>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</si>
  <si>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</si>
  <si>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</si>
  <si>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</si>
  <si>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</si>
  <si>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</si>
  <si>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</si>
  <si>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</si>
  <si>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</si>
  <si>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</si>
  <si>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</si>
  <si>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</si>
  <si>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</si>
  <si>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</si>
  <si>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</si>
  <si>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</si>
  <si>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</si>
  <si>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</si>
  <si>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</si>
  <si>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</si>
  <si>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</si>
  <si>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</si>
  <si>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</si>
  <si>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</si>
  <si>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</si>
  <si>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</si>
  <si>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</si>
  <si>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</si>
  <si>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</si>
  <si>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</si>
  <si>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</si>
  <si>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</si>
  <si>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</si>
  <si>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</si>
  <si>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</si>
  <si>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</si>
  <si>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</si>
  <si>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</si>
  <si>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</si>
  <si>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</si>
  <si>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</si>
  <si>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</si>
  <si>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</si>
  <si>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</si>
  <si>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</si>
  <si>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</si>
  <si>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</si>
  <si>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</si>
  <si>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</si>
  <si>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</si>
  <si>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</si>
  <si>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</si>
  <si>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</si>
  <si>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</si>
  <si>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</si>
  <si>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</si>
  <si>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</si>
  <si>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</si>
  <si>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</si>
  <si>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</si>
  <si>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</si>
  <si>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</si>
  <si>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</si>
  <si>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</si>
  <si>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</si>
  <si>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</si>
  <si>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</si>
  <si>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</si>
  <si>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</si>
  <si>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</si>
  <si>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</si>
  <si>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</si>
  <si>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</si>
  <si>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</si>
  <si>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</si>
  <si>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</si>
  <si>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</si>
  <si>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</si>
  <si>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</si>
  <si>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</si>
  <si>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</si>
  <si>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</si>
  <si>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</si>
  <si>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</si>
  <si>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</si>
  <si>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</si>
  <si>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</si>
  <si>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</si>
  <si>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</si>
  <si>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</si>
  <si>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</si>
  <si>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</si>
  <si>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</si>
  <si>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</si>
  <si>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</si>
  <si>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</si>
  <si>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</si>
  <si>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</si>
  <si>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</si>
  <si>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</si>
  <si>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</si>
  <si>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</si>
  <si>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</si>
  <si>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</si>
  <si>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</si>
  <si>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</si>
  <si>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</si>
  <si>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</si>
  <si>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</si>
  <si>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</si>
  <si>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</si>
  <si>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</si>
  <si>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</si>
  <si>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</si>
  <si>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</si>
  <si>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</si>
  <si>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</si>
  <si>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</si>
  <si>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</si>
  <si>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</si>
  <si>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</si>
  <si>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</si>
  <si>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</si>
  <si>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</si>
  <si>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</si>
  <si>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</si>
  <si>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</si>
  <si>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</si>
  <si>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</si>
  <si>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</si>
  <si>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</si>
  <si>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</si>
  <si>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</si>
  <si>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</si>
  <si>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</si>
  <si>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</si>
  <si>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</si>
  <si>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</si>
  <si>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</si>
  <si>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</si>
  <si>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</si>
  <si>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</si>
  <si>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</si>
  <si>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</si>
  <si>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</si>
  <si>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</si>
  <si>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</si>
  <si>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</si>
  <si>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</si>
  <si>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</si>
  <si>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</si>
  <si>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</si>
  <si>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</si>
  <si>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</si>
  <si>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</si>
  <si>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</si>
  <si>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</si>
  <si>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</si>
  <si>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</si>
  <si>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</si>
  <si>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</si>
  <si>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</si>
  <si>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</si>
  <si>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</si>
  <si>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</si>
  <si>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</si>
  <si>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</si>
  <si>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</si>
  <si>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</si>
  <si>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</si>
  <si>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</si>
  <si>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</si>
  <si>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</si>
  <si>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</si>
  <si>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</si>
  <si>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</si>
  <si>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</si>
  <si>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</si>
  <si>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</si>
  <si>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</si>
  <si>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</si>
  <si>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</si>
  <si>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</si>
  <si>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</si>
  <si>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</si>
  <si>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</si>
  <si>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</si>
  <si>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</si>
  <si>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</si>
  <si>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</si>
  <si>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</si>
  <si>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</si>
  <si>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</si>
  <si>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</si>
  <si>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</si>
  <si>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</si>
  <si>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</si>
  <si>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</si>
  <si>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</si>
  <si>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</si>
  <si>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</si>
  <si>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</si>
  <si>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</si>
  <si>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</si>
  <si>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</si>
  <si>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</si>
  <si>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</si>
  <si>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</si>
  <si>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</si>
  <si>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</si>
  <si>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</si>
  <si>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</si>
  <si>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</si>
  <si>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</si>
  <si>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</si>
  <si>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</si>
  <si>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</si>
  <si>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</si>
  <si>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</si>
  <si>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</si>
  <si>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</si>
  <si>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</si>
  <si>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</si>
  <si>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</si>
  <si>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</si>
  <si>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</si>
  <si>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</si>
  <si>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</si>
  <si>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</si>
  <si>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</si>
  <si>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</si>
  <si>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</si>
  <si>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</si>
  <si>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</si>
  <si>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</si>
  <si>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</si>
  <si>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</si>
  <si>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</si>
  <si>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</si>
  <si>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</si>
  <si>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</si>
  <si>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</si>
  <si>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</si>
  <si>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</si>
  <si>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</si>
  <si>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</si>
  <si>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</si>
  <si>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</si>
  <si>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</si>
  <si>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</si>
  <si>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</si>
  <si>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</si>
  <si>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</si>
  <si>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</si>
  <si>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</si>
  <si>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</si>
  <si>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</si>
  <si>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</si>
  <si>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</si>
  <si>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</si>
  <si>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</si>
  <si>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</si>
  <si>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</si>
  <si>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</si>
  <si>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</si>
  <si>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</si>
  <si>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</si>
  <si>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</si>
  <si>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</si>
  <si>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</si>
  <si>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</si>
  <si>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</si>
  <si>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</si>
  <si>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</si>
  <si>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</si>
  <si>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</si>
  <si>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</si>
  <si>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</si>
  <si>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</si>
  <si>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</si>
  <si>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</si>
  <si>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</si>
  <si>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</si>
  <si>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</si>
  <si>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</si>
  <si>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</si>
  <si>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</si>
  <si>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</si>
  <si>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</si>
  <si>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</si>
  <si>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</si>
  <si>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</si>
  <si>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</si>
  <si>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</si>
  <si>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</si>
  <si>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</si>
  <si>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</si>
  <si>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</si>
  <si>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</si>
  <si>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</si>
  <si>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</si>
  <si>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</si>
  <si>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</si>
  <si>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</si>
  <si>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</si>
  <si>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</si>
  <si>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</si>
  <si>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</si>
  <si>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</si>
  <si>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</si>
  <si>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</si>
  <si>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</si>
  <si>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</si>
  <si>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</si>
  <si>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</si>
  <si>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</si>
  <si>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</si>
  <si>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</si>
  <si>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</si>
  <si>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</si>
  <si>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</si>
  <si>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</si>
  <si>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</si>
  <si>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</si>
  <si>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</si>
  <si>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</si>
  <si>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</si>
  <si>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</si>
  <si>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</si>
  <si>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</si>
  <si>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</si>
  <si>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</si>
  <si>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</si>
  <si>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</si>
  <si>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</si>
  <si>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</si>
  <si>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</si>
  <si>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</si>
  <si>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Previsao de MC1 as 09:40h</t>
  </si>
  <si>
    <t>TIQ-TSF</t>
  </si>
  <si>
    <t>TIQTSF</t>
  </si>
  <si>
    <t>MC1 as 07:51h , licença as 08:47h em inspeção para TSF</t>
  </si>
  <si>
    <t>Silamara</t>
  </si>
  <si>
    <t>Chuva no local</t>
  </si>
  <si>
    <t>Deslocamento de reguladora para o TCS</t>
  </si>
  <si>
    <t>MC1 as 09:29h, licença as 09:34h</t>
  </si>
  <si>
    <t xml:space="preserve">Silmara </t>
  </si>
  <si>
    <t>Postergado para as 13h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</si>
  <si>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</si>
  <si>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</si>
  <si>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</si>
  <si>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</si>
  <si>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</si>
  <si>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Substituição de trilho</t>
  </si>
  <si>
    <t>Lucas</t>
  </si>
  <si>
    <t>Intervalo das 09:09h as 12:09h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</si>
  <si>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</si>
  <si>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</si>
  <si>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</si>
  <si>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</si>
  <si>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</si>
  <si>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</si>
  <si>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ZTP-ZFH</t>
  </si>
  <si>
    <t>ZTPZFH</t>
  </si>
  <si>
    <t>MC1 10:10h/licença as 10:51h/ deslocando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</si>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</sst>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I121" activePane="bottomRight" state="frozen"/>
      <selection pane="bottomRight" activeCell="AO140" sqref="AO1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 t="s">
        <v>988</v>
      </c>
      <c r="BN87" s="14" t="s">
        <v>988</v>
      </c>
      <c r="BO87" s="164" t="s">
        <v>988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1351</v>
      </c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1352</v>
      </c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 t="s">
        <v>1353</v>
      </c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1354</v>
      </c>
      <c r="N116" s="203" t="s">
        <v>1355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1356</v>
      </c>
      <c r="BK116" s="16"/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1357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 t="s">
        <v>1358</v>
      </c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1359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1360</v>
      </c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1361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 t="s">
        <v>1362</v>
      </c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1363</v>
      </c>
      <c r="N123" s="203" t="s">
        <v>1364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1365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1366</v>
      </c>
      <c r="BK123" s="16" t="s">
        <v>1366</v>
      </c>
      <c r="BL123" s="15"/>
      <c r="BM123" s="14" t="s">
        <v>983</v>
      </c>
      <c r="BN123" s="14" t="s">
        <v>1012</v>
      </c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>
        <v>0.47013888888888888</v>
      </c>
      <c r="AS132" s="38">
        <v>0.47222222222222221</v>
      </c>
      <c r="AT132" s="38">
        <v>0.55555555555555558</v>
      </c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8.333333333333337E-2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>
        <v>1</v>
      </c>
      <c r="BI132" s="16"/>
      <c r="BJ132" s="16" t="s">
        <v>1367</v>
      </c>
      <c r="BK132" s="16"/>
      <c r="BL132" s="15"/>
      <c r="BM132" s="14"/>
      <c r="BN132" s="14"/>
      <c r="BO132" s="164"/>
      <c r="BP132" s="16"/>
      <c r="BQ132" s="12" t="str">
        <f t="shared" si="17"/>
        <v>Produção</v>
      </c>
      <c r="BR132" s="18">
        <f t="shared" si="18"/>
        <v>1.0000000000000004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1368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>
        <v>0.47013888888888888</v>
      </c>
      <c r="AS134" s="38">
        <v>0.47222222222222221</v>
      </c>
      <c r="AT134" s="38">
        <v>0.55555555555555558</v>
      </c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8.333333333333337E-2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>
        <v>1</v>
      </c>
      <c r="BI134" s="16"/>
      <c r="BJ134" s="16" t="s">
        <v>1367</v>
      </c>
      <c r="BK134" s="16"/>
      <c r="BL134" s="15"/>
      <c r="BM134" s="14"/>
      <c r="BN134" s="14"/>
      <c r="BO134" s="164"/>
      <c r="BP134" s="16"/>
      <c r="BQ134" s="12" t="str">
        <f t="shared" si="17"/>
        <v>Produção</v>
      </c>
      <c r="BR134" s="18">
        <f t="shared" si="18"/>
        <v>1.0000000000000004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1369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>
        <v>0.33333333333333331</v>
      </c>
      <c r="AS136" s="38">
        <v>0.38124999999999998</v>
      </c>
      <c r="AT136" s="38">
        <v>0.50624999999999998</v>
      </c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0.125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>
        <v>1</v>
      </c>
      <c r="BI136" s="16"/>
      <c r="BJ136" s="16" t="s">
        <v>1370</v>
      </c>
      <c r="BK136" s="16"/>
      <c r="BL136" s="15"/>
      <c r="BM136" s="14"/>
      <c r="BN136" s="14"/>
      <c r="BO136" s="164"/>
      <c r="BP136" s="16"/>
      <c r="BQ136" s="12" t="str">
        <f t="shared" si="17"/>
        <v>Produção</v>
      </c>
      <c r="BR136" s="18">
        <f t="shared" si="18"/>
        <v>1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1371</v>
      </c>
      <c r="J138" s="216">
        <v>72</v>
      </c>
      <c r="K138" s="216">
        <v>297</v>
      </c>
      <c r="L138" s="83">
        <v>105</v>
      </c>
      <c r="M138" s="203" t="s">
        <v>1372</v>
      </c>
      <c r="N138" s="203" t="s">
        <v>1373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1374</v>
      </c>
      <c r="W138" s="172" t="s">
        <v>1375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>
        <v>0.32361111111111113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>
        <v>1</v>
      </c>
      <c r="BI138" s="16"/>
      <c r="BJ138" s="16" t="s">
        <v>1376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0.45833333333333331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1375</v>
      </c>
      <c r="X140" s="217" t="s">
        <v>964</v>
      </c>
      <c r="Y140" s="157" t="s">
        <v>967</v>
      </c>
      <c r="Z140" s="157"/>
      <c r="AA140" s="83" t="s">
        <v>1347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">
        <v>786</v>
      </c>
      <c r="AM140" s="283" t="s">
        <v>1377</v>
      </c>
      <c r="AN140" s="283" t="s">
        <v>1378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>
        <v>0.4236111111111111</v>
      </c>
      <c r="AS140" s="38">
        <v>0</v>
      </c>
      <c r="AT140" s="38">
        <v>4.1666666666666664E-2</v>
      </c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4.1666666666666664E-2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>
        <v>1</v>
      </c>
      <c r="BI140" s="16"/>
      <c r="BJ140" s="16" t="s">
        <v>1379</v>
      </c>
      <c r="BK140" s="16"/>
      <c r="BL140" s="15"/>
      <c r="BM140" s="14"/>
      <c r="BN140" s="14"/>
      <c r="BO140" s="164"/>
      <c r="BP140" s="16"/>
      <c r="BQ140" s="12" t="str">
        <f t="shared" si="17"/>
        <v>Produção</v>
      </c>
      <c r="BR140" s="18">
        <f t="shared" si="18"/>
        <v>1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80" operator="equal">
      <formula>"ERRO"</formula>
    </cfRule>
  </conditionalFormatting>
  <conditionalFormatting sqref="X4 Y476:Y551 Y1:Z475">
    <cfRule type="cellIs" dxfId="139" priority="18369" operator="equal">
      <formula>"OPORTUNIDADE"</formula>
    </cfRule>
  </conditionalFormatting>
  <conditionalFormatting sqref="AZ6:AZ523">
    <cfRule type="expression" dxfId="138" priority="18364">
      <formula>$BU6=1</formula>
    </cfRule>
  </conditionalFormatting>
  <conditionalFormatting sqref="BQ6:BQ600">
    <cfRule type="cellIs" dxfId="137" priority="18375" operator="equal">
      <formula>"Produção e Intervalo"</formula>
    </cfRule>
    <cfRule type="cellIs" dxfId="136" priority="18376" operator="equal">
      <formula>"Aderente"</formula>
    </cfRule>
    <cfRule type="cellIs" dxfId="135" priority="18377" operator="equal">
      <formula>"Intervalo"</formula>
    </cfRule>
    <cfRule type="cellIs" dxfId="134" priority="18378" operator="equal">
      <formula>"Produção"</formula>
    </cfRule>
    <cfRule type="cellIs" dxfId="133" priority="18379" operator="equal">
      <formula>"ERRO"</formula>
    </cfRule>
  </conditionalFormatting>
  <conditionalFormatting sqref="BR6:BS553">
    <cfRule type="cellIs" dxfId="132" priority="18357" operator="equal">
      <formula>"*"</formula>
    </cfRule>
    <cfRule type="cellIs" dxfId="131" priority="18358" operator="greaterThanOrEqual">
      <formula>1</formula>
    </cfRule>
    <cfRule type="cellIs" dxfId="130" priority="18359" operator="lessThan">
      <formula>1</formula>
    </cfRule>
  </conditionalFormatting>
  <conditionalFormatting sqref="X476:X523 Y476:Y551 Y6:Z475">
    <cfRule type="cellIs" dxfId="129" priority="18305" operator="equal">
      <formula>"NÃO"</formula>
    </cfRule>
    <cfRule type="cellIs" dxfId="128" priority="18306" operator="equal">
      <formula>"SIM"</formula>
    </cfRule>
  </conditionalFormatting>
  <conditionalFormatting sqref="X476:X523">
    <cfRule type="cellIs" dxfId="127" priority="18304" operator="equal">
      <formula>"OPORTUNIDADE"</formula>
    </cfRule>
  </conditionalFormatting>
  <conditionalFormatting sqref="Z476:Z523">
    <cfRule type="cellIs" dxfId="126" priority="18302" operator="equal">
      <formula>"NÃO"</formula>
    </cfRule>
    <cfRule type="cellIs" dxfId="125" priority="18303" operator="equal">
      <formula>"SIM"</formula>
    </cfRule>
  </conditionalFormatting>
  <conditionalFormatting sqref="Z476:Z523">
    <cfRule type="cellIs" dxfId="124" priority="18301" operator="equal">
      <formula>"OPORTUNIDADE"</formula>
    </cfRule>
  </conditionalFormatting>
  <conditionalFormatting sqref="Y1048576">
    <cfRule type="cellIs" dxfId="123" priority="18186" operator="equal">
      <formula>"OPORTUNIDADE"</formula>
    </cfRule>
  </conditionalFormatting>
  <conditionalFormatting sqref="Y1048576">
    <cfRule type="cellIs" dxfId="122" priority="18184" operator="equal">
      <formula>"NÃO"</formula>
    </cfRule>
    <cfRule type="cellIs" dxfId="121" priority="18185" operator="equal">
      <formula>"SIM"</formula>
    </cfRule>
  </conditionalFormatting>
  <conditionalFormatting sqref="Z524:Z549">
    <cfRule type="cellIs" dxfId="120" priority="17921" operator="equal">
      <formula>"OPORTUNIDADE"</formula>
    </cfRule>
  </conditionalFormatting>
  <conditionalFormatting sqref="Z524:Z549">
    <cfRule type="cellIs" dxfId="119" priority="17919" operator="equal">
      <formula>"NÃO"</formula>
    </cfRule>
    <cfRule type="cellIs" dxfId="118" priority="17920" operator="equal">
      <formula>"SIM"</formula>
    </cfRule>
  </conditionalFormatting>
  <conditionalFormatting sqref="X550">
    <cfRule type="cellIs" dxfId="117" priority="17907" operator="equal">
      <formula>"NÃO"</formula>
    </cfRule>
    <cfRule type="cellIs" dxfId="116" priority="17908" operator="equal">
      <formula>"SIM"</formula>
    </cfRule>
  </conditionalFormatting>
  <conditionalFormatting sqref="X550">
    <cfRule type="cellIs" dxfId="115" priority="17906" operator="equal">
      <formula>"OPORTUNIDADE"</formula>
    </cfRule>
  </conditionalFormatting>
  <conditionalFormatting sqref="Z550">
    <cfRule type="cellIs" dxfId="114" priority="17904" operator="equal">
      <formula>"NÃO"</formula>
    </cfRule>
    <cfRule type="cellIs" dxfId="113" priority="17905" operator="equal">
      <formula>"SIM"</formula>
    </cfRule>
  </conditionalFormatting>
  <conditionalFormatting sqref="Z550">
    <cfRule type="cellIs" dxfId="112" priority="17903" operator="equal">
      <formula>"OPORTUNIDADE"</formula>
    </cfRule>
  </conditionalFormatting>
  <conditionalFormatting sqref="BI550"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3">
      <iconSet showValue="0">
        <cfvo type="percent" val="0"/>
        <cfvo type="num" val="1"/>
        <cfvo type="num" val="1" gte="0"/>
      </iconSet>
    </cfRule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3">
      <formula>$BU493=1</formula>
    </cfRule>
  </conditionalFormatting>
  <conditionalFormatting sqref="AZ526:AZ550">
    <cfRule type="expression" dxfId="110" priority="18683">
      <formula>$BU498=1</formula>
    </cfRule>
  </conditionalFormatting>
  <conditionalFormatting sqref="BI524:BI549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6">
      <iconSet showValue="0">
        <cfvo type="percent" val="0"/>
        <cfvo type="num" val="1"/>
        <cfvo type="num" val="1" gte="0"/>
      </iconSet>
    </cfRule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8" operator="equal">
      <formula>"*"</formula>
    </cfRule>
    <cfRule type="cellIs" dxfId="108" priority="13319" operator="greaterThanOrEqual">
      <formula>1</formula>
    </cfRule>
    <cfRule type="cellIs" dxfId="107" priority="13320" operator="lessThan">
      <formula>1</formula>
    </cfRule>
  </conditionalFormatting>
  <conditionalFormatting sqref="BI6:BI523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8">
      <iconSet showValue="0">
        <cfvo type="percent" val="0"/>
        <cfvo type="num" val="1"/>
        <cfvo type="num" val="1" gte="0"/>
      </iconSet>
    </cfRule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2 BK95:BK106 BK124:BK600"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5" operator="equal">
      <formula>"ERRO"</formula>
    </cfRule>
  </conditionalFormatting>
  <conditionalFormatting sqref="BK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74 BN77:BN553" xr:uid="{88B2AA1F-3AB2-4B37-8132-5DEC08D79A48}">
      <formula1>INDIRECT(SUBSTITUTE(BM6," ",""))</formula1>
    </dataValidation>
    <dataValidation type="list" allowBlank="1" showInputMessage="1" showErrorMessage="1" sqref="BN61:BO61 BN75:BO76 BM6:BM553" xr:uid="{0374E4CD-E1C2-4373-A381-0828C9AFF6FF}">
      <formula1>IMPCAUSADOR</formula1>
    </dataValidation>
    <dataValidation type="list" allowBlank="1" showInputMessage="1" showErrorMessage="1" sqref="BO6:BO60 BO62:BO74 BO77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1380</v>
      </c>
      <c r="W1" s="386"/>
      <c r="X1" s="386"/>
      <c r="Y1" s="103"/>
    </row>
    <row r="2" spans="1:25" s="100" customFormat="1" ht="11.25" customHeight="1">
      <c r="A2" s="104" t="s">
        <v>1381</v>
      </c>
      <c r="B2" s="104" t="s">
        <v>1382</v>
      </c>
      <c r="C2" s="104" t="s">
        <v>7</v>
      </c>
      <c r="D2" s="105" t="s">
        <v>1170</v>
      </c>
      <c r="E2" s="105" t="s">
        <v>1171</v>
      </c>
      <c r="F2" s="105" t="s">
        <v>1383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1384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0.45833333333333331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1385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1386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1387</v>
      </c>
      <c r="E3" s="321" t="s">
        <v>1388</v>
      </c>
      <c r="F3" s="321" t="s">
        <v>1389</v>
      </c>
      <c r="G3" s="321" t="s">
        <v>1390</v>
      </c>
      <c r="H3" s="321" t="s">
        <v>1391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1392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1393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1394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1395</v>
      </c>
      <c r="C4" s="326" t="s">
        <v>1396</v>
      </c>
      <c r="D4" s="326" t="s">
        <v>1397</v>
      </c>
      <c r="E4" s="326" t="s">
        <v>1398</v>
      </c>
      <c r="F4" s="326" t="s">
        <v>359</v>
      </c>
      <c r="G4" s="326" t="s">
        <v>1399</v>
      </c>
      <c r="H4" s="191"/>
    </row>
    <row r="5" spans="1:8" ht="43.5">
      <c r="A5" s="191"/>
      <c r="B5" s="327" t="s">
        <v>1400</v>
      </c>
      <c r="C5" s="327">
        <v>309525</v>
      </c>
      <c r="D5" s="327" t="s">
        <v>1401</v>
      </c>
      <c r="E5" s="327" t="s">
        <v>246</v>
      </c>
      <c r="F5" s="327" t="s">
        <v>1363</v>
      </c>
      <c r="G5" s="328">
        <v>46296</v>
      </c>
      <c r="H5" s="191"/>
    </row>
    <row r="6" spans="1:8" ht="43.5">
      <c r="A6" s="191"/>
      <c r="B6" s="327" t="s">
        <v>1402</v>
      </c>
      <c r="C6" s="327">
        <v>256875</v>
      </c>
      <c r="D6" s="327" t="s">
        <v>1403</v>
      </c>
      <c r="E6" s="327" t="s">
        <v>246</v>
      </c>
      <c r="F6" s="327" t="s">
        <v>1363</v>
      </c>
      <c r="G6" s="328">
        <v>46296</v>
      </c>
      <c r="H6" s="191"/>
    </row>
    <row r="7" spans="1:8" ht="43.5">
      <c r="A7" s="191"/>
      <c r="B7" s="327" t="s">
        <v>1404</v>
      </c>
      <c r="C7" s="327">
        <v>257278</v>
      </c>
      <c r="D7" s="327" t="s">
        <v>1405</v>
      </c>
      <c r="E7" s="327" t="s">
        <v>237</v>
      </c>
      <c r="F7" s="327" t="s">
        <v>1406</v>
      </c>
      <c r="G7" s="328">
        <v>46235</v>
      </c>
      <c r="H7" s="191"/>
    </row>
    <row r="8" spans="1:8" ht="43.5">
      <c r="A8" s="191"/>
      <c r="B8" s="327" t="s">
        <v>1407</v>
      </c>
      <c r="C8" s="327">
        <v>261794</v>
      </c>
      <c r="D8" s="327" t="s">
        <v>1408</v>
      </c>
      <c r="E8" s="327" t="s">
        <v>237</v>
      </c>
      <c r="F8" s="327" t="s">
        <v>1406</v>
      </c>
      <c r="G8" s="328">
        <v>46082</v>
      </c>
      <c r="H8" s="191"/>
    </row>
    <row r="9" spans="1:8" ht="43.5">
      <c r="A9" s="191"/>
      <c r="B9" s="327" t="s">
        <v>1409</v>
      </c>
      <c r="C9" s="327">
        <v>257033</v>
      </c>
      <c r="D9" s="327" t="s">
        <v>1410</v>
      </c>
      <c r="E9" s="327" t="s">
        <v>237</v>
      </c>
      <c r="F9" s="327" t="s">
        <v>546</v>
      </c>
      <c r="G9" s="327" t="s">
        <v>1411</v>
      </c>
      <c r="H9" s="191"/>
    </row>
    <row r="10" spans="1:8" ht="43.5">
      <c r="A10" s="191"/>
      <c r="B10" s="327" t="s">
        <v>1412</v>
      </c>
      <c r="C10" s="327">
        <v>396578</v>
      </c>
      <c r="D10" s="327" t="s">
        <v>1413</v>
      </c>
      <c r="E10" s="327" t="s">
        <v>237</v>
      </c>
      <c r="F10" s="327" t="s">
        <v>546</v>
      </c>
      <c r="G10" s="327" t="s">
        <v>1411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1414</v>
      </c>
      <c r="C2" s="95" t="s">
        <v>1155</v>
      </c>
      <c r="D2" s="95" t="s">
        <v>1157</v>
      </c>
      <c r="E2" s="95" t="s">
        <v>1415</v>
      </c>
      <c r="F2" s="95" t="s">
        <v>1416</v>
      </c>
      <c r="G2" s="95" t="s">
        <v>1417</v>
      </c>
      <c r="H2" s="95" t="s">
        <v>1418</v>
      </c>
      <c r="I2" s="95" t="s">
        <v>1419</v>
      </c>
      <c r="J2" s="95" t="s">
        <v>1420</v>
      </c>
      <c r="K2" s="130" t="s">
        <v>1421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1422</v>
      </c>
      <c r="D5" s="391"/>
      <c r="E5" s="391"/>
      <c r="F5" s="391"/>
      <c r="G5" s="391"/>
      <c r="H5" s="391"/>
      <c r="I5" s="391"/>
      <c r="J5" s="392"/>
      <c r="K5" s="393" t="s">
        <v>1423</v>
      </c>
      <c r="L5" s="394"/>
      <c r="M5" s="394"/>
      <c r="N5" s="394"/>
      <c r="O5" s="395" t="s">
        <v>1424</v>
      </c>
      <c r="P5" s="396"/>
      <c r="Q5" s="397"/>
    </row>
    <row r="6" spans="1:17" s="93" customFormat="1" ht="15.75" customHeight="1">
      <c r="A6" s="87" t="s">
        <v>1383</v>
      </c>
      <c r="B6" s="94" t="s">
        <v>1382</v>
      </c>
      <c r="C6" s="95" t="s">
        <v>1170</v>
      </c>
      <c r="D6" s="96" t="s">
        <v>1171</v>
      </c>
      <c r="E6" s="95" t="s">
        <v>1425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1426</v>
      </c>
      <c r="M6" s="138" t="s">
        <v>30</v>
      </c>
      <c r="N6" s="139" t="s">
        <v>1165</v>
      </c>
      <c r="O6" s="245" t="s">
        <v>1208</v>
      </c>
      <c r="P6" s="156"/>
      <c r="Q6" s="192" t="s">
        <v>1427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1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1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1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1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0.45833333333333331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ZTP-ZFH</v>
      </c>
      <c r="M141" s="140">
        <f>IF(FN_MC!AP140="","*",FN_MC!AP140)</f>
        <v>334</v>
      </c>
      <c r="N141" s="140" t="str">
        <f>IF(FN_MC!AM140="","*",FN_MC!AM140)</f>
        <v>ZTP-ZFH</v>
      </c>
      <c r="O141" s="173">
        <f>FN_MC!BH140</f>
        <v>1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1427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2026-01-08T14:40:03Z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