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18" documentId="8_{B6337239-1A00-434D-AAD0-422EA1FEB5AE}" xr6:coauthVersionLast="47" xr6:coauthVersionMax="47" xr10:uidLastSave="{BC755886-0958-4C06-9B53-547B98D606E8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9" i="1" l="1" a="1"/>
  <c r="N509" i="1" s="1"/>
  <c r="M509" i="1" a="1"/>
  <c r="M509" i="1" s="1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/>
  <c r="M455" i="1" a="1"/>
  <c r="M455" i="1"/>
  <c r="N519" i="1" a="1"/>
  <c r="N519" i="1"/>
  <c r="L517" i="12" s="1"/>
  <c r="M519" i="1" a="1"/>
  <c r="M519" i="1"/>
  <c r="K517" i="12" s="1"/>
  <c r="N518" i="1" a="1"/>
  <c r="N518" i="1"/>
  <c r="L516" i="12" s="1"/>
  <c r="M518" i="1" a="1"/>
  <c r="M518" i="1"/>
  <c r="K516" i="12" s="1"/>
  <c r="H515" i="1" a="1"/>
  <c r="H515" i="1"/>
  <c r="I513" i="12" s="1"/>
  <c r="N517" i="1" a="1"/>
  <c r="N517" i="1"/>
  <c r="L515" i="12" s="1"/>
  <c r="N516" i="1" a="1"/>
  <c r="N516" i="1"/>
  <c r="L514" i="12" s="1"/>
  <c r="H514" i="1" a="1"/>
  <c r="H514" i="1"/>
  <c r="I512" i="12" s="1"/>
  <c r="H508" i="1" a="1"/>
  <c r="H508" i="1"/>
  <c r="I506" i="12" s="1"/>
  <c r="H507" i="1" a="1"/>
  <c r="H507" i="1"/>
  <c r="I505" i="12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L536" i="12" s="1"/>
  <c r="M538" i="1" a="1"/>
  <c r="M538" i="1"/>
  <c r="K536" i="12" s="1"/>
  <c r="N537" i="1" a="1"/>
  <c r="N537" i="1"/>
  <c r="L535" i="12" s="1"/>
  <c r="M537" i="1" a="1"/>
  <c r="M537" i="1"/>
  <c r="K535" i="12" s="1"/>
  <c r="N536" i="1" a="1"/>
  <c r="N536" i="1"/>
  <c r="L534" i="12" s="1"/>
  <c r="M536" i="1" a="1"/>
  <c r="M536" i="1"/>
  <c r="K534" i="12" s="1"/>
  <c r="N535" i="1" a="1"/>
  <c r="N535" i="1"/>
  <c r="L533" i="12" s="1"/>
  <c r="M535" i="1" a="1"/>
  <c r="M535" i="1"/>
  <c r="K533" i="12" s="1"/>
  <c r="N534" i="1" a="1"/>
  <c r="N534" i="1"/>
  <c r="L532" i="12" s="1"/>
  <c r="M534" i="1" a="1"/>
  <c r="M534" i="1"/>
  <c r="K532" i="12" s="1"/>
  <c r="N533" i="1" a="1"/>
  <c r="N533" i="1"/>
  <c r="L531" i="12" s="1"/>
  <c r="M533" i="1" a="1"/>
  <c r="M533" i="1"/>
  <c r="K531" i="12" s="1"/>
  <c r="N532" i="1" a="1"/>
  <c r="N532" i="1"/>
  <c r="L530" i="12" s="1"/>
  <c r="M532" i="1" a="1"/>
  <c r="M532" i="1"/>
  <c r="K530" i="12" s="1"/>
  <c r="N531" i="1" a="1"/>
  <c r="N531" i="1"/>
  <c r="L529" i="12" s="1"/>
  <c r="M531" i="1" a="1"/>
  <c r="M531" i="1"/>
  <c r="K529" i="12" s="1"/>
  <c r="N530" i="1" a="1"/>
  <c r="N530" i="1"/>
  <c r="L528" i="12" s="1"/>
  <c r="M530" i="1" a="1"/>
  <c r="M530" i="1"/>
  <c r="K528" i="12" s="1"/>
  <c r="N529" i="1" a="1"/>
  <c r="N529" i="1"/>
  <c r="L527" i="12" s="1"/>
  <c r="M529" i="1" a="1"/>
  <c r="M529" i="1"/>
  <c r="K527" i="12" s="1"/>
  <c r="N528" i="1" a="1"/>
  <c r="N528" i="1"/>
  <c r="L526" i="12" s="1"/>
  <c r="M528" i="1" a="1"/>
  <c r="M528" i="1"/>
  <c r="K526" i="12" s="1"/>
  <c r="N527" i="1" a="1"/>
  <c r="N527" i="1"/>
  <c r="L525" i="12" s="1"/>
  <c r="M527" i="1" a="1"/>
  <c r="M527" i="1"/>
  <c r="K525" i="12" s="1"/>
  <c r="N526" i="1" a="1"/>
  <c r="N526" i="1"/>
  <c r="L524" i="12" s="1"/>
  <c r="M526" i="1" a="1"/>
  <c r="M526" i="1"/>
  <c r="K524" i="12" s="1"/>
  <c r="N525" i="1" a="1"/>
  <c r="N525" i="1"/>
  <c r="L523" i="12" s="1"/>
  <c r="M525" i="1" a="1"/>
  <c r="M525" i="1"/>
  <c r="K523" i="12" s="1"/>
  <c r="N524" i="1" a="1"/>
  <c r="N524" i="1"/>
  <c r="L522" i="12" s="1"/>
  <c r="M524" i="1" a="1"/>
  <c r="M524" i="1"/>
  <c r="K522" i="12" s="1"/>
  <c r="N523" i="1" a="1"/>
  <c r="N523" i="1"/>
  <c r="L521" i="12" s="1"/>
  <c r="M523" i="1" a="1"/>
  <c r="M523" i="1"/>
  <c r="K521" i="12" s="1"/>
  <c r="N522" i="1" a="1"/>
  <c r="N522" i="1"/>
  <c r="L520" i="12" s="1"/>
  <c r="M522" i="1" a="1"/>
  <c r="M522" i="1"/>
  <c r="K520" i="12" s="1"/>
  <c r="N521" i="1" a="1"/>
  <c r="N521" i="1"/>
  <c r="L519" i="12" s="1"/>
  <c r="M521" i="1" a="1"/>
  <c r="M521" i="1"/>
  <c r="K519" i="12" s="1"/>
  <c r="N520" i="1" a="1"/>
  <c r="N520" i="1"/>
  <c r="L518" i="12" s="1"/>
  <c r="M520" i="1" a="1"/>
  <c r="M520" i="1"/>
  <c r="K518" i="12" s="1"/>
  <c r="N515" i="1" a="1"/>
  <c r="N515" i="1"/>
  <c r="L513" i="12" s="1"/>
  <c r="M515" i="1" a="1"/>
  <c r="M515" i="1"/>
  <c r="K513" i="12" s="1"/>
  <c r="N514" i="1" a="1"/>
  <c r="N514" i="1"/>
  <c r="L512" i="12" s="1"/>
  <c r="M514" i="1" a="1"/>
  <c r="M514" i="1"/>
  <c r="K512" i="12" s="1"/>
  <c r="N511" i="1" a="1"/>
  <c r="N511" i="1"/>
  <c r="L509" i="12" s="1"/>
  <c r="M511" i="1" a="1"/>
  <c r="M511" i="1"/>
  <c r="K509" i="12" s="1"/>
  <c r="N510" i="1" a="1"/>
  <c r="N510" i="1"/>
  <c r="L508" i="12" s="1"/>
  <c r="M510" i="1" a="1"/>
  <c r="M510" i="1"/>
  <c r="K508" i="12" s="1"/>
  <c r="L507" i="12"/>
  <c r="K507" i="12"/>
  <c r="N508" i="1" a="1"/>
  <c r="N508" i="1"/>
  <c r="L506" i="12" s="1"/>
  <c r="M508" i="1" a="1"/>
  <c r="M508" i="1"/>
  <c r="K506" i="12" s="1"/>
  <c r="N507" i="1" a="1"/>
  <c r="N507" i="1"/>
  <c r="L505" i="12" s="1"/>
  <c r="M507" i="1" a="1"/>
  <c r="M507" i="1"/>
  <c r="K505" i="12" s="1"/>
  <c r="N506" i="1" a="1"/>
  <c r="N506" i="1"/>
  <c r="L504" i="12" s="1"/>
  <c r="M506" i="1" a="1"/>
  <c r="M506" i="1"/>
  <c r="K504" i="12" s="1"/>
  <c r="N505" i="1" a="1"/>
  <c r="N505" i="1"/>
  <c r="L503" i="12" s="1"/>
  <c r="M505" i="1" a="1"/>
  <c r="M505" i="1"/>
  <c r="K503" i="12" s="1"/>
  <c r="N504" i="1" a="1"/>
  <c r="N504" i="1"/>
  <c r="L502" i="12" s="1"/>
  <c r="M504" i="1" a="1"/>
  <c r="M504" i="1"/>
  <c r="K502" i="12" s="1"/>
  <c r="N503" i="1" a="1"/>
  <c r="N503" i="1"/>
  <c r="L501" i="12" s="1"/>
  <c r="M503" i="1" a="1"/>
  <c r="M503" i="1"/>
  <c r="K501" i="12" s="1"/>
  <c r="N502" i="1" a="1"/>
  <c r="N502" i="1"/>
  <c r="L500" i="12" s="1"/>
  <c r="M502" i="1" a="1"/>
  <c r="M502" i="1"/>
  <c r="K500" i="12" s="1"/>
  <c r="N501" i="1" a="1"/>
  <c r="N501" i="1"/>
  <c r="L499" i="12" s="1"/>
  <c r="M501" i="1" a="1"/>
  <c r="M501" i="1"/>
  <c r="K499" i="12" s="1"/>
  <c r="M500" i="1" a="1"/>
  <c r="M500" i="1"/>
  <c r="K498" i="12" s="1"/>
  <c r="N498" i="1" a="1"/>
  <c r="N498" i="1"/>
  <c r="L496" i="12" s="1"/>
  <c r="M498" i="1" a="1"/>
  <c r="M498" i="1"/>
  <c r="K496" i="12" s="1"/>
  <c r="N497" i="1" a="1"/>
  <c r="N497" i="1"/>
  <c r="L495" i="12" s="1"/>
  <c r="M497" i="1" a="1"/>
  <c r="M497" i="1"/>
  <c r="K495" i="12" s="1"/>
  <c r="N496" i="1" a="1"/>
  <c r="N496" i="1"/>
  <c r="L494" i="12" s="1"/>
  <c r="M496" i="1" a="1"/>
  <c r="M496" i="1"/>
  <c r="K494" i="12" s="1"/>
  <c r="N495" i="1" a="1"/>
  <c r="N495" i="1"/>
  <c r="L493" i="12" s="1"/>
  <c r="M495" i="1" a="1"/>
  <c r="M495" i="1"/>
  <c r="K493" i="12" s="1"/>
  <c r="N494" i="1" a="1"/>
  <c r="N494" i="1"/>
  <c r="L492" i="12" s="1"/>
  <c r="M494" i="1" a="1"/>
  <c r="M494" i="1"/>
  <c r="K492" i="12" s="1"/>
  <c r="N491" i="1" a="1"/>
  <c r="N491" i="1" s="1"/>
  <c r="L489" i="12" s="1"/>
  <c r="M491" i="1" a="1"/>
  <c r="M491" i="1" s="1"/>
  <c r="K489" i="12" s="1"/>
  <c r="H484" i="1" a="1"/>
  <c r="H484" i="1"/>
  <c r="I482" i="12" s="1"/>
  <c r="M484" i="1" a="1"/>
  <c r="M484" i="1"/>
  <c r="K482" i="12" s="1"/>
  <c r="N484" i="1" a="1"/>
  <c r="N484" i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79" i="12" l="1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9" i="12" l="1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9" i="12" l="1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<sst xmlns="http://schemas.openxmlformats.org/spreadsheetml/2006/main" count="11280" uniqueCount="1720">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</sst>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01" activePane="bottomRight" state="frozen"/>
      <selection pane="bottomRight" activeCell="H509" sqref="H509:Q5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1651</v>
      </c>
      <c r="BK518" s="283" t="s">
        <v>1651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09 X511:X512 X517 X520:X523">
    <cfRule type="cellIs" dxfId="128" priority="18474" operator="equal">
      <formula>"OPORTUNIDADE"</formula>
    </cfRule>
  </conditionalFormatting>
  <conditionalFormatting sqref="Z476:Z480 Z487:Z489 Z483:Z484 Z492 Z496:Z499 Z517 Z501:Z515 Z519:Z523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01:Z515 Z519:Z523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1653</v>
      </c>
      <c r="C4" s="329" t="s">
        <v>1654</v>
      </c>
      <c r="D4" s="329" t="s">
        <v>1655</v>
      </c>
      <c r="E4" s="329" t="s">
        <v>1656</v>
      </c>
      <c r="F4" s="329" t="s">
        <v>8</v>
      </c>
      <c r="G4" s="329" t="s">
        <v>1657</v>
      </c>
    </row>
    <row r="5" spans="2:8">
      <c r="B5" s="332" t="s">
        <v>1153</v>
      </c>
      <c r="C5" s="332">
        <v>314978</v>
      </c>
      <c r="D5" s="332" t="s">
        <v>1658</v>
      </c>
      <c r="E5" s="332" t="s">
        <v>541</v>
      </c>
      <c r="F5" s="332" t="s">
        <v>101</v>
      </c>
      <c r="G5" s="333">
        <v>46143</v>
      </c>
    </row>
    <row r="6" spans="2:8">
      <c r="B6" s="332" t="s">
        <v>1659</v>
      </c>
      <c r="C6" s="332">
        <v>256790</v>
      </c>
      <c r="D6" s="332" t="s">
        <v>1660</v>
      </c>
      <c r="E6" s="332" t="s">
        <v>541</v>
      </c>
      <c r="F6" s="332" t="s">
        <v>1661</v>
      </c>
      <c r="G6" s="333">
        <v>45992</v>
      </c>
    </row>
    <row r="7" spans="2:8">
      <c r="B7" s="332" t="s">
        <v>1662</v>
      </c>
      <c r="C7" s="332">
        <v>265193</v>
      </c>
      <c r="D7" s="332" t="s">
        <v>1663</v>
      </c>
      <c r="E7" s="332" t="s">
        <v>542</v>
      </c>
      <c r="F7" s="332" t="s">
        <v>1500</v>
      </c>
      <c r="G7" s="332" t="s">
        <v>1664</v>
      </c>
    </row>
    <row r="8" spans="2:8">
      <c r="B8" s="332" t="s">
        <v>1665</v>
      </c>
      <c r="C8" s="332">
        <v>293716</v>
      </c>
      <c r="D8" s="332" t="s">
        <v>1666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1667</v>
      </c>
      <c r="C9" s="332">
        <v>257258</v>
      </c>
      <c r="D9" s="332" t="s">
        <v>1668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1669</v>
      </c>
      <c r="C10" s="332">
        <v>371147</v>
      </c>
      <c r="D10" s="332" t="s">
        <v>1670</v>
      </c>
      <c r="E10" s="332" t="s">
        <v>543</v>
      </c>
      <c r="F10" s="332" t="s">
        <v>144</v>
      </c>
      <c r="G10" s="332" t="s">
        <v>1664</v>
      </c>
    </row>
    <row r="11" spans="2:8">
      <c r="B11" s="332" t="s">
        <v>1671</v>
      </c>
      <c r="C11" s="332">
        <v>259230</v>
      </c>
      <c r="D11" s="332" t="s">
        <v>1672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1673</v>
      </c>
      <c r="C12" s="332">
        <v>370705</v>
      </c>
      <c r="D12" s="332"/>
      <c r="E12" s="332" t="s">
        <v>543</v>
      </c>
      <c r="F12" s="332" t="s">
        <v>144</v>
      </c>
      <c r="G12" s="332" t="s">
        <v>1664</v>
      </c>
    </row>
    <row r="13" spans="2:8">
      <c r="B13" s="332" t="s">
        <v>1674</v>
      </c>
      <c r="C13" s="332">
        <v>258542</v>
      </c>
      <c r="D13" s="332" t="s">
        <v>1675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1676</v>
      </c>
      <c r="C14" s="332">
        <v>257050</v>
      </c>
      <c r="D14" s="332" t="s">
        <v>1677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1679</v>
      </c>
      <c r="E3" s="324" t="s">
        <v>1680</v>
      </c>
      <c r="F3" s="324" t="s">
        <v>1681</v>
      </c>
      <c r="G3" s="329" t="s">
        <v>1682</v>
      </c>
      <c r="H3" s="324" t="s">
        <v>1683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1684</v>
      </c>
      <c r="H4" s="327"/>
    </row>
    <row r="5" spans="3:8" ht="29.25">
      <c r="C5" s="325" t="s">
        <v>541</v>
      </c>
      <c r="D5" s="325" t="s">
        <v>1685</v>
      </c>
      <c r="E5" s="326">
        <v>46000</v>
      </c>
      <c r="F5" s="325">
        <v>9000</v>
      </c>
      <c r="G5" s="330" t="s">
        <v>1686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1687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1688</v>
      </c>
      <c r="G7" s="331" t="s">
        <v>1689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1690</v>
      </c>
      <c r="G8" s="330" t="s">
        <v>1691</v>
      </c>
      <c r="H8" s="325" t="s">
        <v>1692</v>
      </c>
    </row>
    <row r="9" spans="3:8">
      <c r="C9" s="325" t="s">
        <v>463</v>
      </c>
      <c r="D9" s="325" t="s">
        <v>1693</v>
      </c>
      <c r="E9" s="326">
        <v>45993</v>
      </c>
      <c r="F9" s="325">
        <v>12000</v>
      </c>
      <c r="G9" s="330" t="s">
        <v>1694</v>
      </c>
      <c r="H9" s="325"/>
    </row>
    <row r="10" spans="3:8" ht="29.25">
      <c r="C10" s="325" t="s">
        <v>463</v>
      </c>
      <c r="D10" s="325" t="s">
        <v>1695</v>
      </c>
      <c r="E10" s="326">
        <v>45993</v>
      </c>
      <c r="F10" s="325">
        <v>9000</v>
      </c>
      <c r="G10" s="330" t="s">
        <v>1696</v>
      </c>
      <c r="H10" s="325"/>
    </row>
    <row r="11" spans="3:8" ht="29.25">
      <c r="C11" s="325" t="s">
        <v>463</v>
      </c>
      <c r="D11" s="325" t="s">
        <v>1697</v>
      </c>
      <c r="E11" s="326">
        <v>45993</v>
      </c>
      <c r="F11" s="325">
        <v>10000</v>
      </c>
      <c r="G11" s="330" t="s">
        <v>1696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1698</v>
      </c>
      <c r="H12" s="325" t="s">
        <v>1699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90" sqref="B4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1700</v>
      </c>
      <c r="W1" s="397"/>
      <c r="X1" s="397"/>
      <c r="Y1" s="104"/>
    </row>
    <row r="2" spans="1:25" s="101" customFormat="1" ht="11.25" customHeight="1">
      <c r="A2" s="105" t="s">
        <v>1701</v>
      </c>
      <c r="B2" s="105" t="s">
        <v>1702</v>
      </c>
      <c r="C2" s="105" t="s">
        <v>313</v>
      </c>
      <c r="D2" s="106" t="s">
        <v>874</v>
      </c>
      <c r="E2" s="106" t="s">
        <v>875</v>
      </c>
      <c r="F2" s="106" t="s">
        <v>1703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1704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*</v>
      </c>
      <c r="U507" s="110" t="str">
        <f>IF(SP_SUL!W509="","*",SP_SUL!W509)</f>
        <v>*</v>
      </c>
      <c r="V507" s="112">
        <f ca="1">_xlfn.XLOOKUP(G507&amp;$V$2,BS_CONTROLE[CHAVE],BS_CONTROLE[Quantidade_11],"-")</f>
        <v>0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>
      <c r="A508" s="109" t="str">
        <f>IF(SP_SUL!Y510="","*",SP_SUL!Y510)</f>
        <v>*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*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*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*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*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*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*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*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1706</v>
      </c>
      <c r="D5" s="399"/>
      <c r="E5" s="399"/>
      <c r="F5" s="399"/>
      <c r="G5" s="399"/>
      <c r="H5" s="399"/>
      <c r="I5" s="399"/>
      <c r="J5" s="400"/>
      <c r="K5" s="401" t="s">
        <v>1707</v>
      </c>
      <c r="L5" s="402"/>
      <c r="M5" s="402"/>
      <c r="N5" s="402"/>
      <c r="O5" s="403" t="s">
        <v>1708</v>
      </c>
      <c r="P5" s="404"/>
      <c r="Q5" s="405"/>
    </row>
    <row r="6" spans="1:17" s="94" customFormat="1" ht="15.75" customHeight="1">
      <c r="A6" s="88" t="s">
        <v>1703</v>
      </c>
      <c r="B6" s="95" t="s">
        <v>1702</v>
      </c>
      <c r="C6" s="96" t="s">
        <v>874</v>
      </c>
      <c r="D6" s="97" t="s">
        <v>875</v>
      </c>
      <c r="E6" s="96" t="s">
        <v>1709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1710</v>
      </c>
      <c r="M6" s="139" t="s">
        <v>335</v>
      </c>
      <c r="N6" s="140" t="s">
        <v>869</v>
      </c>
      <c r="O6" s="246" t="s">
        <v>912</v>
      </c>
      <c r="P6" s="157"/>
      <c r="Q6" s="193" t="s">
        <v>1711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*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1712</v>
      </c>
      <c r="C2" s="96" t="s">
        <v>859</v>
      </c>
      <c r="D2" s="96" t="s">
        <v>861</v>
      </c>
      <c r="E2" s="96" t="s">
        <v>1713</v>
      </c>
      <c r="F2" s="96" t="s">
        <v>1714</v>
      </c>
      <c r="G2" s="96" t="s">
        <v>1715</v>
      </c>
      <c r="H2" s="96" t="s">
        <v>1716</v>
      </c>
      <c r="I2" s="96" t="s">
        <v>1717</v>
      </c>
      <c r="J2" s="96" t="s">
        <v>1718</v>
      </c>
      <c r="K2" s="131" t="s">
        <v>1719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