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15" documentId="8_{B6337239-1A00-434D-AAD0-422EA1FEB5AE}" xr6:coauthVersionLast="47" xr6:coauthVersionMax="47" xr10:uidLastSave="{871DC2F7-3793-4173-8DB4-F5D1C2468D45}"/>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6" i="1" l="1" a="1"/>
  <c r="N356" i="1" s="1"/>
  <c r="M356" i="1" a="1"/>
  <c r="M356" i="1" s="1"/>
  <c r="M351" i="1" a="1"/>
  <c r="M351" i="1" s="1"/>
  <c r="N352" i="1" a="1"/>
  <c r="N352" i="1" s="1"/>
  <c r="M353" i="1" a="1"/>
  <c r="M353" i="1" s="1"/>
  <c r="N353" i="1" a="1"/>
  <c r="N353" i="1" s="1"/>
  <c r="N349" i="1" a="1"/>
  <c r="N349" i="1" s="1"/>
  <c r="M349" i="1" a="1"/>
  <c r="M349" i="1" s="1"/>
  <c r="N348" i="1" a="1"/>
  <c r="N348" i="1" s="1"/>
  <c r="M348" i="1" a="1"/>
  <c r="M348" i="1" s="1"/>
  <c r="N344" i="1" a="1"/>
  <c r="N344" i="1" s="1"/>
  <c r="M344" i="1" a="1"/>
  <c r="M344" i="1" s="1"/>
  <c r="M347" i="1" a="1"/>
  <c r="M347" i="1" s="1"/>
  <c r="N347" i="1" a="1"/>
  <c r="N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L353" i="12"/>
  <c r="L352" i="12"/>
  <c r="L351" i="12"/>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<sst xmlns="http://schemas.openxmlformats.org/spreadsheetml/2006/main" count="10282" uniqueCount="1958">
  <si>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</si>
  <si>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</si>
  <si>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</si>
  <si>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</si>
  <si>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</si>
  <si>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</si>
  <si>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</si>
  <si>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</si>
  <si>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</si>
  <si>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</si>
  <si>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</si>
  <si>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</si>
  <si>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</si>
  <si>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</si>
  <si>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</si>
  <si>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</si>
  <si>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</si>
  <si>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</si>
  <si>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</si>
  <si>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</si>
  <si>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</si>
  <si>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</si>
  <si>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</si>
  <si>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</si>
  <si>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</si>
  <si>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</si>
  <si>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</si>
  <si>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</si>
  <si>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</si>
  <si>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</si>
  <si>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</si>
  <si>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</si>
  <si>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</si>
  <si>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</si>
  <si>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</si>
  <si>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</si>
  <si>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</si>
  <si>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</si>
  <si>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</si>
  <si>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</si>
  <si>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</si>
  <si>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</si>
  <si>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</si>
  <si>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</si>
  <si>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</si>
  <si>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</si>
  <si>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</si>
  <si>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</si>
  <si>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</si>
  <si>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</si>
  <si>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</si>
  <si>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</si>
  <si>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</si>
  <si>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</si>
  <si>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</si>
  <si>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</si>
  <si>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</si>
  <si>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</si>
  <si>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</si>
  <si>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</si>
  <si>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</si>
  <si>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</si>
  <si>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</si>
  <si>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</si>
  <si>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</si>
  <si>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</si>
  <si>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</si>
  <si>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</si>
  <si>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</si>
  <si>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</si>
  <si>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</si>
  <si>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</si>
  <si>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</si>
  <si>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</si>
  <si>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</si>
  <si>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</si>
  <si>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</si>
  <si>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</si>
  <si>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</si>
  <si>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</si>
  <si>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</si>
  <si>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</si>
  <si>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</si>
  <si>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</si>
  <si>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</si>
  <si>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</si>
  <si>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</si>
  <si>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</si>
  <si>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</si>
  <si>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</si>
  <si>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</si>
  <si>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</si>
  <si>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</si>
  <si>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</si>
  <si>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</si>
  <si>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</si>
  <si>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</si>
  <si>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</si>
  <si>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</si>
  <si>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</si>
  <si>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</si>
  <si>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</si>
  <si>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</si>
  <si>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</si>
  <si>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</si>
  <si>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</si>
  <si>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</si>
  <si>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</si>
  <si>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</si>
  <si>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</si>
  <si>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</si>
  <si>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</si>
  <si>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</si>
  <si>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</si>
  <si>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</si>
  <si>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</si>
  <si>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</si>
  <si>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</si>
  <si>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</si>
  <si>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</si>
  <si>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</si>
  <si>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</si>
  <si>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</si>
  <si>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</si>
  <si>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</si>
  <si>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</si>
  <si>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</si>
  <si>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</si>
  <si>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</si>
  <si>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</si>
  <si>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</si>
  <si>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</si>
  <si>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</si>
  <si>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</si>
  <si>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</si>
  <si>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</si>
  <si>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</si>
  <si>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</si>
  <si>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</si>
  <si>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</si>
  <si>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</si>
  <si>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</si>
  <si>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</si>
  <si>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</si>
  <si>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</si>
  <si>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</si>
  <si>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</si>
  <si>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</si>
  <si>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</si>
  <si>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</si>
  <si>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</si>
  <si>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</si>
  <si>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</si>
  <si>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</si>
  <si>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</si>
  <si>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</si>
  <si>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</si>
  <si>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</si>
  <si>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</si>
  <si>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</si>
  <si>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</si>
  <si>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</si>
  <si>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</si>
  <si>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</si>
  <si>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</si>
  <si>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</si>
  <si>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</si>
  <si>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</si>
  <si>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</si>
  <si>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</si>
  <si>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</si>
  <si>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</si>
  <si>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</si>
  <si>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</si>
  <si>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</si>
  <si>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</si>
  <si>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</si>
  <si>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</si>
  <si>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</si>
  <si>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</si>
  <si>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</si>
  <si>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</si>
  <si>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</si>
  <si>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</si>
  <si>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</si>
  <si>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</si>
  <si>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</si>
  <si>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</si>
  <si>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</si>
  <si>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</si>
  <si>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</si>
  <si>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</si>
  <si>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</si>
  <si>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</si>
  <si>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</si>
  <si>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</si>
  <si>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</si>
  <si>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</si>
  <si>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</si>
  <si>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</si>
  <si>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</si>
  <si>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</si>
  <si>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</si>
  <si>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</si>
  <si>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</si>
  <si>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</si>
  <si>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</si>
  <si>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</si>
  <si>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</si>
  <si>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</si>
  <si>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</si>
  <si>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</si>
  <si>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</si>
  <si>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</si>
  <si>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</si>
  <si>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</si>
  <si>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</si>
  <si>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</si>
  <si>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</si>
  <si>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</si>
  <si>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</si>
  <si>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</si>
  <si>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</si>
  <si>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</si>
  <si>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</si>
  <si>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</si>
  <si>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</si>
  <si>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</si>
  <si>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</si>
  <si>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</si>
  <si>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</si>
  <si>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</si>
  <si>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</si>
  <si>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</si>
  <si>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</si>
  <si>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</si>
  <si>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</si>
  <si>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</si>
  <si>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</si>
  <si>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</si>
  <si>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</si>
  <si>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</si>
  <si>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</si>
  <si>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</si>
  <si>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</si>
  <si>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</si>
  <si>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</si>
  <si>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</si>
  <si>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</si>
  <si>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</si>
  <si>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</si>
  <si>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</si>
  <si>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</si>
  <si>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</si>
  <si>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</si>
  <si>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</si>
  <si>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</si>
  <si>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</si>
  <si>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</si>
  <si>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</si>
  <si>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</si>
  <si>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</si>
  <si>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</si>
  <si>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</si>
  <si>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</si>
  <si>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</si>
  <si>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</si>
  <si>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</si>
  <si>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</si>
  <si>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</si>
  <si>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</si>
  <si>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</si>
  <si>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</si>
  <si>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</si>
  <si>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</si>
  <si>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</si>
  <si>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</si>
  <si>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</si>
  <si>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</si>
  <si>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</si>
  <si>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</si>
  <si>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</si>
  <si>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</si>
  <si>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</si>
  <si>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</si>
  <si>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</si>
  <si>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</si>
  <si>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</si>
  <si>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</si>
  <si>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</si>
  <si>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</si>
  <si>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</si>
  <si>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</si>
  <si>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</si>
  <si>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</si>
  <si>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</si>
  <si>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</si>
  <si>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</si>
  <si>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</si>
  <si>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</si>
  <si>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</si>
  <si>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</si>
  <si>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</si>
  <si>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</si>
  <si>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</si>
  <si>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</si>
  <si>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</si>
  <si>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</si>
  <si>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</si>
  <si>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</si>
  <si>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</si>
  <si>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</si>
  <si>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</si>
  <si>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</si>
  <si>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</si>
  <si>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</si>
  <si>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</si>
  <si>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</si>
  <si>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</si>
  <si>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</si>
  <si>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</si>
  <si>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</si>
  <si>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</si>
  <si>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</si>
  <si>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</si>
  <si>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</si>
  <si>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</si>
  <si>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</si>
  <si>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</si>
  <si>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</si>
  <si>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</si>
  <si>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</si>
  <si>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</si>
  <si>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</si>
  <si>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</si>
  <si>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</si>
  <si>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</si>
  <si>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</si>
  <si>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</si>
  <si>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</si>
  <si>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</si>
  <si>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</si>
  <si>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</si>
  <si>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</si>
  <si>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</si>
  <si>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</si>
  <si>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</si>
  <si>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</si>
  <si>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</si>
  <si>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</si>
  <si>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</si>
  <si>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</si>
  <si>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</si>
  <si>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</si>
  <si>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</si>
  <si>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</si>
  <si>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</si>
  <si>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</si>
  <si>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</si>
  <si>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</si>
  <si>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</si>
  <si>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</si>
  <si>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</si>
  <si>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</si>
  <si>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</si>
  <si>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</si>
  <si>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</si>
  <si>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</si>
  <si>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</si>
  <si>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</si>
  <si>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</si>
  <si>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</si>
  <si>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</si>
  <si>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</si>
  <si>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</si>
  <si>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</si>
  <si>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</si>
  <si>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</si>
  <si>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</si>
  <si>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</si>
  <si>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</si>
  <si>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</si>
  <si>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</si>
  <si>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</si>
  <si>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</si>
  <si>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</si>
  <si>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</si>
  <si>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</si>
  <si>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</si>
  <si>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</si>
  <si>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</si>
  <si>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</si>
  <si>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</si>
  <si>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</si>
  <si>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</si>
  <si>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</si>
  <si>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</si>
  <si>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</si>
  <si>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</si>
  <si>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</si>
  <si>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</si>
  <si>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</si>
  <si>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</si>
  <si>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</si>
  <si>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</si>
  <si>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</si>
  <si>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</si>
  <si>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</si>
  <si>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</si>
  <si>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</si>
  <si>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</si>
  <si>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</si>
  <si>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</si>
  <si>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</si>
  <si>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</si>
  <si>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</si>
  <si>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</si>
  <si>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</si>
  <si>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</si>
  <si>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</si>
  <si>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</si>
  <si>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</si>
  <si>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</si>
  <si>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</si>
  <si>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</si>
  <si>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</si>
  <si>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</si>
  <si>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</si>
  <si>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</si>
  <si>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</si>
  <si>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</si>
  <si>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</si>
  <si>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</si>
  <si>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</si>
  <si>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</si>
  <si>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</si>
  <si>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</si>
  <si>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</si>
  <si>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</si>
  <si>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</si>
  <si>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</si>
  <si>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</si>
  <si>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</si>
  <si>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</si>
  <si>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</si>
  <si>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</si>
  <si>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</si>
  <si>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</si>
  <si>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</si>
  <si>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</si>
  <si>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</si>
  <si>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</si>
  <si>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</si>
  <si>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</si>
  <si>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</si>
  <si>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</si>
  <si>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</si>
  <si>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</si>
  <si>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</si>
  <si>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</si>
  <si>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</si>
  <si>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</si>
  <si>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</si>
  <si>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</si>
  <si>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</si>
  <si>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</si>
  <si>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</si>
  <si>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</si>
  <si>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</si>
  <si>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</si>
  <si>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</si>
  <si>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</si>
  <si>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</si>
  <si>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</si>
  <si>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</si>
  <si>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</si>
  <si>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</si>
  <si>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</si>
  <si>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</si>
  <si>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</si>
  <si>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</si>
  <si>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</si>
  <si>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</si>
  <si>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</si>
  <si>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</si>
  <si>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</si>
  <si>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</si>
  <si>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</si>
  <si>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</si>
  <si>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</si>
  <si>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</si>
  <si>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</si>
  <si>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</si>
  <si>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</si>
  <si>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</si>
  <si>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</si>
  <si>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</si>
  <si>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</si>
  <si>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</si>
  <si>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</si>
  <si>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</si>
  <si>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</si>
  <si>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</si>
  <si>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</si>
  <si>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</si>
  <si>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</si>
  <si>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</si>
  <si>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</si>
  <si>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</si>
  <si>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</si>
  <si>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</si>
  <si>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</si>
  <si>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</si>
  <si>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</si>
  <si>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</si>
  <si>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</si>
  <si>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</si>
  <si>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</si>
  <si>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</si>
  <si>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</si>
  <si>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</si>
  <si>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</si>
  <si>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</si>
  <si>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</si>
  <si>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</si>
  <si>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</si>
  <si>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</si>
  <si>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</si>
  <si>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</si>
  <si>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</si>
  <si>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</si>
  <si>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</si>
  <si>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</si>
  <si>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</si>
  <si>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</si>
  <si>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</si>
  <si>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</si>
  <si>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</si>
  <si>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</si>
  <si>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</si>
  <si>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</si>
  <si>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</si>
  <si>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</si>
  <si>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</si>
  <si>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</si>
  <si>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</si>
  <si>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</si>
  <si>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</si>
  <si>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</si>
  <si>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</si>
  <si>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</si>
  <si>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</si>
  <si>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</si>
  <si>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</si>
  <si>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</si>
  <si>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</si>
  <si>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</si>
  <si>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</si>
  <si>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</si>
  <si>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</si>
  <si>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</si>
  <si>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</si>
  <si>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</si>
  <si>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</si>
  <si>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</si>
  <si>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</si>
  <si>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</si>
  <si>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</si>
  <si>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</si>
  <si>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</si>
  <si>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</si>
  <si>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</si>
  <si>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</si>
  <si>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</si>
  <si>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</si>
  <si>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</si>
  <si>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</si>
  <si>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</si>
  <si>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</si>
  <si>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</si>
  <si>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</si>
  <si>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</si>
  <si>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</si>
  <si>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</si>
  <si>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</si>
  <si>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</si>
  <si>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</si>
  <si>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</si>
  <si>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</si>
  <si>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</si>
  <si>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</si>
  <si>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</si>
  <si>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</si>
  <si>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</si>
  <si>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</si>
  <si>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</si>
  <si>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</si>
  <si>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</si>
  <si>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</si>
  <si>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</si>
  <si>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</si>
  <si>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</si>
  <si>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</si>
  <si>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</si>
  <si>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</si>
  <si>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</si>
  <si>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</si>
  <si>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</si>
  <si>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</si>
  <si>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</si>
  <si>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</si>
  <si>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</si>
  <si>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</si>
  <si>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</si>
  <si>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</si>
  <si>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</si>
  <si>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</si>
  <si>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</si>
  <si>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</si>
  <si>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</si>
  <si>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</si>
  <si>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</si>
  <si>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</si>
  <si>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</si>
  <si>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</si>
  <si>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</si>
  <si>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</si>
  <si>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</si>
  <si>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</si>
  <si>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</si>
  <si>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</si>
  <si>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</si>
  <si>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</si>
  <si>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</si>
  <si>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</si>
  <si>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</si>
  <si>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</si>
  <si>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</si>
  <si>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</si>
  <si>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</si>
  <si>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</si>
  <si>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</si>
  <si>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</si>
  <si>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</si>
  <si>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</si>
  <si>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</si>
  <si>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</si>
  <si>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</si>
  <si>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</si>
  <si>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</si>
  <si>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</si>
  <si>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</si>
  <si>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</si>
  <si>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</si>
  <si>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</si>
  <si>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</si>
  <si>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</si>
  <si>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</si>
  <si>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</si>
  <si>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</si>
  <si>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</si>
  <si>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</si>
  <si>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</si>
  <si>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</si>
  <si>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</si>
  <si>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</si>
  <si>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</si>
  <si>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</si>
  <si>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</si>
  <si>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</si>
  <si>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</si>
  <si>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</si>
  <si>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</si>
  <si>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</si>
  <si>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</si>
  <si>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</si>
  <si>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</si>
  <si>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</si>
  <si>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</si>
  <si>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</si>
  <si>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</si>
  <si>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</si>
  <si>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</si>
  <si>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</si>
  <si>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</si>
  <si>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</si>
  <si>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</si>
  <si>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</si>
  <si>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</si>
  <si>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</si>
  <si>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</si>
  <si>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</si>
  <si>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</si>
  <si>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</si>
  <si>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</si>
  <si>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</si>
  <si>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</si>
  <si>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</si>
  <si>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</si>
  <si>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</si>
  <si>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</si>
  <si>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</si>
  <si>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</si>
  <si>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</si>
  <si>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</si>
  <si>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</si>
  <si>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</si>
  <si>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</si>
  <si>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</si>
  <si>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</si>
  <si>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</si>
  <si>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</si>
  <si>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</si>
  <si>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</si>
  <si>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</si>
  <si>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</si>
  <si>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</si>
  <si>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</si>
  <si>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</si>
  <si>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</si>
  <si>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</si>
  <si>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</si>
  <si>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</si>
  <si>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</si>
  <si>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</si>
  <si>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</si>
  <si>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</si>
  <si>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</si>
  <si>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</si>
  <si>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</si>
  <si>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</si>
  <si>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</si>
  <si>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</si>
  <si>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</si>
  <si>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</si>
  <si>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</si>
  <si>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</si>
  <si>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</si>
  <si>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</si>
  <si>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</si>
  <si>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</si>
  <si>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</si>
  <si>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</si>
  <si>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</si>
  <si>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</si>
  <si>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</si>
  <si>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</si>
  <si>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</si>
  <si>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</si>
  <si>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</si>
  <si>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</si>
  <si>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</si>
  <si>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</si>
  <si>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</si>
  <si>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</si>
  <si>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</si>
  <si>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</si>
  <si>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</si>
  <si>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</si>
  <si>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</si>
  <si>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</si>
  <si>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</si>
  <si>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</si>
  <si>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</si>
  <si>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</si>
  <si>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</si>
  <si>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</si>
  <si>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</si>
  <si>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</si>
  <si>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</si>
  <si>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</si>
  <si>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</si>
  <si>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</si>
  <si>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</si>
  <si>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</si>
  <si>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</si>
  <si>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</si>
  <si>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</si>
  <si>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</si>
  <si>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</si>
  <si>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</si>
  <si>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</si>
  <si>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</si>
  <si>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</si>
  <si>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</si>
  <si>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</si>
  <si>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</si>
  <si>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</si>
  <si>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</si>
  <si>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</si>
  <si>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</si>
  <si>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</si>
  <si>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</si>
  <si>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</si>
  <si>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</si>
  <si>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</si>
  <si>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</si>
  <si>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</si>
  <si>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</si>
  <si>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</si>
  <si>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</si>
  <si>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</si>
  <si>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</si>
  <si>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</si>
  <si>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</si>
  <si>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</si>
  <si>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</si>
  <si>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</si>
  <si>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</si>
  <si>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</si>
  <si>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</si>
  <si>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</si>
  <si>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</si>
  <si>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</si>
  <si>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</si>
  <si>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</si>
  <si>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</si>
  <si>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</si>
  <si>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</si>
  <si>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</si>
  <si>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</si>
  <si>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</si>
  <si>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</si>
  <si>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</si>
  <si>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</si>
  <si>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</si>
  <si>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</si>
  <si>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</si>
  <si>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</si>
  <si>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</si>
  <si>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</si>
  <si>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</si>
  <si>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</si>
  <si>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</si>
  <si>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</si>
  <si>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</si>
  <si>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</si>
  <si>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</si>
  <si>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</si>
  <si>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</si>
  <si>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</si>
  <si>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</si>
  <si>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</si>
  <si>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</si>
  <si>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</si>
  <si>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</si>
  <si>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</si>
  <si>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</si>
  <si>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</si>
  <si>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</si>
  <si>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</si>
  <si>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</si>
  <si>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</si>
  <si>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</si>
  <si>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</si>
  <si>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</si>
  <si>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</si>
  <si>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</si>
  <si>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</si>
  <si>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</si>
  <si>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</si>
  <si>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</si>
  <si>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</si>
  <si>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</si>
  <si>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</si>
  <si>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</si>
  <si>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</si>
  <si>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</si>
  <si>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</si>
  <si>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</si>
  <si>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</si>
  <si>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</si>
  <si>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</si>
  <si>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</si>
  <si>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</si>
  <si>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</si>
  <si>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</si>
  <si>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</si>
  <si>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</si>
  <si>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</si>
  <si>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</si>
  <si>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</si>
  <si>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</si>
  <si>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</si>
  <si>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</si>
  <si>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</si>
  <si>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</si>
  <si>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</si>
  <si>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</si>
  <si>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</si>
  <si>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</si>
  <si>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</si>
  <si>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</si>
  <si>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</si>
  <si>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</si>
  <si>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</si>
  <si>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</si>
  <si>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</si>
  <si>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</si>
  <si>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</si>
  <si>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</si>
  <si>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</si>
  <si>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</si>
  <si>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</si>
  <si>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</si>
  <si>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</si>
  <si>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</si>
  <si>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</si>
  <si>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</si>
  <si>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</si>
  <si>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</si>
  <si>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</si>
  <si>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</si>
  <si>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</si>
  <si>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</si>
  <si>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</si>
  <si>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</si>
  <si>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</si>
  <si>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</si>
  <si>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</si>
  <si>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</si>
  <si>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</si>
  <si>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</si>
  <si>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</si>
  <si>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</si>
  <si>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</si>
  <si>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</si>
  <si>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</si>
  <si>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</si>
  <si>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</si>
  <si>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</si>
  <si>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</si>
  <si>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</si>
  <si>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</si>
  <si>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</si>
  <si>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</si>
  <si>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</si>
  <si>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</si>
  <si>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</si>
  <si>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</si>
  <si>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</si>
  <si>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</si>
  <si>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</si>
  <si>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</si>
  <si>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</si>
  <si>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</si>
  <si>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</si>
  <si>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</si>
  <si>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</si>
  <si>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</si>
  <si>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</si>
  <si>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</si>
  <si>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</si>
  <si>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</si>
  <si>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</si>
  <si>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</si>
  <si>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</si>
  <si>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</si>
  <si>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</si>
  <si>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</si>
  <si>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</si>
  <si>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</si>
  <si>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</si>
  <si>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</si>
  <si>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</si>
  <si>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</si>
  <si>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</si>
  <si>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</si>
  <si>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</si>
  <si>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</si>
  <si>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</si>
  <si>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</si>
  <si>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</si>
  <si>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</si>
  <si>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</si>
  <si>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</si>
  <si>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</si>
  <si>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</si>
  <si>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</si>
  <si>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</si>
  <si>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</si>
  <si>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</si>
  <si>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</si>
  <si>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</si>
  <si>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</si>
  <si>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</si>
  <si>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</si>
  <si>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</si>
  <si>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</si>
  <si>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</si>
  <si>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</si>
  <si>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</si>
  <si>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</si>
  <si>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</si>
  <si>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</si>
  <si>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</si>
  <si>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</si>
  <si>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</si>
  <si>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</si>
  <si>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</si>
  <si>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</si>
  <si>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</si>
  <si>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</si>
  <si>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</si>
  <si>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</si>
  <si>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</si>
  <si>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</si>
  <si>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</si>
  <si>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</si>
  <si>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</si>
  <si>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</si>
  <si>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</si>
  <si>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</si>
  <si>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</si>
  <si>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</si>
  <si>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</si>
  <si>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</si>
  <si>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</si>
  <si>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</si>
  <si>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</si>
  <si>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</si>
  <si>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</si>
  <si>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</si>
  <si>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</si>
  <si>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</si>
  <si>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</si>
  <si>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</si>
  <si>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</si>
  <si>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</si>
  <si>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</si>
  <si>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</si>
  <si>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</si>
  <si>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</si>
  <si>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</si>
  <si>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</si>
  <si>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</si>
  <si>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</si>
  <si>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</si>
  <si>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</si>
  <si>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</si>
  <si>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</si>
  <si>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</si>
  <si>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</si>
  <si>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</si>
  <si>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</si>
  <si>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</si>
  <si>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</si>
  <si>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</si>
  <si>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</si>
  <si>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</si>
  <si>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</si>
  <si>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</si>
  <si>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</si>
  <si>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</si>
  <si>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</si>
  <si>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</si>
  <si>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</si>
  <si>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</si>
  <si>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</si>
  <si>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</si>
  <si>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</si>
  <si>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</si>
  <si>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</si>
  <si>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</si>
  <si>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</si>
  <si>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</si>
  <si>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</si>
  <si>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</si>
  <si>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</si>
  <si>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</si>
  <si>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</si>
  <si>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</si>
  <si>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</si>
  <si>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</si>
  <si>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</si>
  <si>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</si>
  <si>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</si>
  <si>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</si>
  <si>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</si>
  <si>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</si>
  <si>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</si>
  <si>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</si>
  <si>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</si>
  <si>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</si>
  <si>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</si>
  <si>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</si>
  <si>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</si>
  <si>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</si>
  <si>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</si>
  <si>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</si>
  <si>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</si>
  <si>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</si>
  <si>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</si>
  <si>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</si>
  <si>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</si>
  <si>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</si>
  <si>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</si>
  <si>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</si>
  <si>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</si>
  <si>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</si>
  <si>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</si>
  <si>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</si>
  <si>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</si>
  <si>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</si>
  <si>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</si>
  <si>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</si>
  <si>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</si>
  <si>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</si>
  <si>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</si>
  <si>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</si>
  <si>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</si>
  <si>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</si>
  <si>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</si>
  <si>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</si>
  <si>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</si>
  <si>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</si>
  <si>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</si>
  <si>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</si>
  <si>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</si>
  <si>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</si>
  <si>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</si>
  <si>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</si>
  <si>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</si>
  <si>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</si>
  <si>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</si>
  <si>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</si>
  <si>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</si>
  <si>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</si>
  <si>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</si>
  <si>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</si>
  <si>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</si>
  <si>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</si>
  <si>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</si>
  <si>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</si>
  <si>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</si>
  <si>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</si>
  <si>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</si>
  <si>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</si>
  <si>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</si>
  <si>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</si>
  <si>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</si>
  <si>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</si>
  <si>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</si>
  <si>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</si>
  <si>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</si>
  <si>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</si>
  <si>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</si>
  <si>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</si>
  <si>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</si>
  <si>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</si>
  <si>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</si>
  <si>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</si>
  <si>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</si>
  <si>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</si>
  <si>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</si>
  <si>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</si>
  <si>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</si>
  <si>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</si>
  <si>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</si>
  <si>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</si>
  <si>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</si>
  <si>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</si>
  <si>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</si>
  <si>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</si>
  <si>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</si>
  <si>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</si>
  <si>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</si>
  <si>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</si>
  <si>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</si>
  <si>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</si>
  <si>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</si>
  <si>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</si>
  <si>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</si>
  <si>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</si>
  <si>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</si>
  <si>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</si>
  <si>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</si>
  <si>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</si>
  <si>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</si>
  <si>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</si>
  <si>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</si>
  <si>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</si>
  <si>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</si>
  <si>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</si>
  <si>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</si>
  <si>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</si>
  <si>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</si>
  <si>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</si>
  <si>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</si>
  <si>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</si>
  <si>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</si>
  <si>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</si>
  <si>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</si>
  <si>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</si>
  <si>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</si>
  <si>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</si>
  <si>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</si>
  <si>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</si>
  <si>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</si>
  <si>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</si>
  <si>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</si>
  <si>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</si>
  <si>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</si>
  <si>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</si>
  <si>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</si>
  <si>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</si>
  <si>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</si>
  <si>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</si>
  <si>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</si>
  <si>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</si>
  <si>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</si>
  <si>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</si>
  <si>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</si>
  <si>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</si>
  <si>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</si>
  <si>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</si>
  <si>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</si>
  <si>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</si>
  <si>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</si>
  <si>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</si>
  <si>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</si>
  <si>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</si>
  <si>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</si>
  <si>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</si>
  <si>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</si>
  <si>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</si>
  <si>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</si>
  <si>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</si>
  <si>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</si>
  <si>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</si>
  <si>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</si>
  <si>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</si>
  <si>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</si>
  <si>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</si>
  <si>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</si>
  <si>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</si>
  <si>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</si>
  <si>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</si>
  <si>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</si>
  <si>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</si>
  <si>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</si>
  <si>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</si>
  <si>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</si>
  <si>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</si>
  <si>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</si>
  <si>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</si>
  <si>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</si>
  <si>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</si>
  <si>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</si>
  <si>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</si>
  <si>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</si>
  <si>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</si>
  <si>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</si>
  <si>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</si>
  <si>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</si>
  <si>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</si>
  <si>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</si>
  <si>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</si>
  <si>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</si>
  <si>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</si>
  <si>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</si>
  <si>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</si>
  <si>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</si>
  <si>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</si>
  <si>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</si>
  <si>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</si>
  <si>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</si>
  <si>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</si>
  <si>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</si>
  <si>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</si>
  <si>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</si>
  <si>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</si>
  <si>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</si>
  <si>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</si>
  <si>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</si>
  <si>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</si>
  <si>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</si>
  <si>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</si>
  <si>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</si>
  <si>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</si>
  <si>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</si>
  <si>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</si>
  <si>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</si>
  <si>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</si>
  <si>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</si>
  <si>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</si>
  <si>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</si>
  <si>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</si>
  <si>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</si>
  <si>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</si>
  <si>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</si>
  <si>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</si>
  <si>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</si>
  <si>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</si>
  <si>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</si>
  <si>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</si>
  <si>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</si>
  <si>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</si>
  <si>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</si>
  <si>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</si>
  <si>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</si>
  <si>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</si>
  <si>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</si>
  <si>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</si>
  <si>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</si>
  <si>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</si>
  <si>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</si>
  <si>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</si>
  <si>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</si>
  <si>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</si>
  <si>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</si>
  <si>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</si>
  <si>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</si>
  <si>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</si>
  <si>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</si>
  <si>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</si>
  <si>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</si>
  <si>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</si>
  <si>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</si>
  <si>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</si>
  <si>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</si>
  <si>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</si>
  <si>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</si>
  <si>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</si>
  <si>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</si>
  <si>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</si>
  <si>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</si>
  <si>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</si>
  <si>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</si>
  <si>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</si>
  <si>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</si>
  <si>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</si>
  <si>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</si>
  <si>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</si>
  <si>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</si>
  <si>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</si>
  <si>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</si>
  <si>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</si>
  <si>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</si>
  <si>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</si>
  <si>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</si>
  <si>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</si>
  <si>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</si>
  <si>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</si>
  <si>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</si>
  <si>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</si>
  <si>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</si>
  <si>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</si>
  <si>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</si>
  <si>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</si>
  <si>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</si>
  <si>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</si>
  <si>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</si>
  <si>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</si>
  <si>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</si>
  <si>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</si>
  <si>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</si>
  <si>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</si>
  <si>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</si>
  <si>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</si>
  <si>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</si>
  <si>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</si>
  <si>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</si>
  <si>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</si>
  <si>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</si>
  <si>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</si>
  <si>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</si>
  <si>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</si>
  <si>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</si>
  <si>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</si>
  <si>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</si>
  <si>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</si>
  <si>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</si>
  <si>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</si>
  <si>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</si>
  <si>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</si>
  <si>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</si>
  <si>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</si>
  <si>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</si>
  <si>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</si>
  <si>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</si>
  <si>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</si>
  <si>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</si>
  <si>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</si>
  <si>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</si>
  <si>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</si>
  <si>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</si>
  <si>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</si>
  <si>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</si>
  <si>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</si>
  <si>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</si>
  <si>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</si>
  <si>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</si>
  <si>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</si>
  <si>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</si>
  <si>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</si>
  <si>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</si>
  <si>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</si>
  <si>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</si>
  <si>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</si>
  <si>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</si>
  <si>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</si>
  <si>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</si>
  <si>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</si>
  <si>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</si>
  <si>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</si>
  <si>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</si>
  <si>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</si>
  <si>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</si>
  <si>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</si>
  <si>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</si>
  <si>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</si>
  <si>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</si>
  <si>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</si>
  <si>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</si>
  <si>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</si>
  <si>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</si>
  <si>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</si>
  <si>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</si>
  <si>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</si>
  <si>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</si>
  <si>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</si>
  <si>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</si>
  <si>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</si>
  <si>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</si>
  <si>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</si>
  <si>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</si>
  <si>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</si>
  <si>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</si>
  <si>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</si>
  <si>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</si>
  <si>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</si>
  <si>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</si>
  <si>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</si>
  <si>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</si>
  <si>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</si>
  <si>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</si>
  <si>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</si>
  <si>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</si>
  <si>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</si>
  <si>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</si>
  <si>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</si>
  <si>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</si>
  <si>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</si>
  <si>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</si>
  <si>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</si>
  <si>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</si>
  <si>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</si>
  <si>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</si>
  <si>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</si>
  <si>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</si>
  <si>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</si>
  <si>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</si>
  <si>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</si>
  <si>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</si>
  <si>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</si>
  <si>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</si>
  <si>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</si>
  <si>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</si>
  <si>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</si>
  <si>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</si>
  <si>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</si>
  <si>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</si>
  <si>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</si>
  <si>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</si>
  <si>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</si>
  <si>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</si>
  <si>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</si>
  <si>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</si>
  <si>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</si>
  <si>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</si>
  <si>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</si>
  <si>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</si>
  <si>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</si>
  <si>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</si>
  <si>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</si>
  <si>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</si>
  <si>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</si>
  <si>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</si>
  <si>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</si>
  <si>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</si>
  <si>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</si>
  <si>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</si>
  <si>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</si>
  <si>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</si>
  <si>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</si>
  <si>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</si>
  <si>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</si>
  <si>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</si>
  <si>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</si>
  <si>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</si>
  <si>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</si>
  <si>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</si>
  <si>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</si>
  <si>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</si>
  <si>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</si>
  <si>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</si>
  <si>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</si>
  <si>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</si>
  <si>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</si>
  <si>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</si>
  <si>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</si>
  <si>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</si>
  <si>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</si>
  <si>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</si>
  <si>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</si>
  <si>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</si>
  <si>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</si>
  <si>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</si>
  <si>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</si>
  <si>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</si>
  <si>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</si>
  <si>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</si>
  <si>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</si>
  <si>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</si>
  <si>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</si>
  <si>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</si>
  <si>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</si>
  <si>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</si>
  <si>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</si>
  <si>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</si>
  <si>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</si>
  <si>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</si>
  <si>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</si>
  <si>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</si>
  <si>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</si>
  <si>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</si>
  <si>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</si>
  <si>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</si>
  <si>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</si>
  <si>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</si>
  <si>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</si>
  <si>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</si>
  <si>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</si>
  <si>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</si>
  <si>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</si>
  <si>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</si>
  <si>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</si>
  <si>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</si>
  <si>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</si>
  <si>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</si>
  <si>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</si>
  <si>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</si>
  <si>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</si>
  <si>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</si>
  <si>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</si>
  <si>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</si>
  <si>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</si>
  <si>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</si>
  <si>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</si>
  <si>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</si>
  <si>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</si>
  <si>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</si>
  <si>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</si>
  <si>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</si>
  <si>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</si>
  <si>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</si>
  <si>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</si>
  <si>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</si>
  <si>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</si>
  <si>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</si>
  <si>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</si>
  <si>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</si>
  <si>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</si>
  <si>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</si>
  <si>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</si>
  <si>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</si>
  <si>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</si>
  <si>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</si>
  <si>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</si>
  <si>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</si>
  <si>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</si>
  <si>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</si>
  <si>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</si>
  <si>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</si>
  <si>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</si>
  <si>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</si>
  <si>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</si>
  <si>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</si>
  <si>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</si>
  <si>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</si>
  <si>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</si>
  <si>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</si>
  <si>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</si>
  <si>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</si>
  <si>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</si>
  <si>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</si>
  <si>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</si>
  <si>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</si>
  <si>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</si>
  <si>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</si>
  <si>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</si>
  <si>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</si>
  <si>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</si>
  <si>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</si>
  <si>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</si>
  <si>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</si>
  <si>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</si>
  <si>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</si>
  <si>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</si>
  <si>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</si>
  <si>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</si>
  <si>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</si>
  <si>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</si>
  <si>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</si>
  <si>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</si>
  <si>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</si>
  <si>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</si>
  <si>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</si>
  <si>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</si>
  <si>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</si>
  <si>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</si>
  <si>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</si>
  <si>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</si>
  <si>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</si>
  <si>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</si>
  <si>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</si>
  <si>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</si>
  <si>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</si>
  <si>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</si>
  <si>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</si>
  <si>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</si>
  <si>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</si>
  <si>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</si>
  <si>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</si>
  <si>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</si>
  <si>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</si>
  <si>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</si>
  <si>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</si>
  <si>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</si>
  <si>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</si>
  <si>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</si>
  <si>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</si>
  <si>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</si>
  <si>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</si>
  <si>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</si>
  <si>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</si>
  <si>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</si>
  <si>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</si>
  <si>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</si>
  <si>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</si>
  <si>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</si>
  <si>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</si>
  <si>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</si>
  <si>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</si>
  <si>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</si>
  <si>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</si>
  <si>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</si>
  <si>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</si>
  <si>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</si>
  <si>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</si>
  <si>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</si>
  <si>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</si>
  <si>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</si>
  <si>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</si>
  <si>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</si>
  <si>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</si>
  <si>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</si>
  <si>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</si>
  <si>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</si>
  <si>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</si>
  <si>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</si>
  <si>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</si>
  <si>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</si>
  <si>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</si>
  <si>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</si>
  <si>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</si>
  <si>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</si>
  <si>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</si>
  <si>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</si>
  <si>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</si>
  <si>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</si>
  <si>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</si>
  <si>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</si>
  <si>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</si>
  <si>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</si>
  <si>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</si>
  <si>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</si>
  <si>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</si>
  <si>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</si>
  <si>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</si>
  <si>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</si>
  <si>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</si>
  <si>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</si>
  <si>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</si>
  <si>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</si>
  <si>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</si>
  <si>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</si>
  <si>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</si>
  <si>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</si>
  <si>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</si>
  <si>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</si>
  <si>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</si>
  <si>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</si>
  <si>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</si>
  <si>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</si>
  <si>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</si>
  <si>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</si>
  <si>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</si>
  <si>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</si>
  <si>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</si>
  <si>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</si>
  <si>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</si>
  <si>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</si>
  <si>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</si>
  <si>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</si>
  <si>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</si>
  <si>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</si>
  <si>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</si>
  <si>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</si>
  <si>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</si>
  <si>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</si>
  <si>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</si>
  <si>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</si>
  <si>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</si>
  <si>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</si>
  <si>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</si>
  <si>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</si>
  <si>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</si>
  <si>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</si>
  <si>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</si>
  <si>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</si>
  <si>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</si>
  <si>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</si>
  <si>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</si>
  <si>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</si>
  <si>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</si>
  <si>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</si>
  <si>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</si>
  <si>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</si>
  <si>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</si>
  <si>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</si>
  <si>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</si>
  <si>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</si>
  <si>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</si>
  <si>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</si>
  <si>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</si>
  <si>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</si>
  <si>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</si>
  <si>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</si>
  <si>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</si>
  <si>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</si>
  <si>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</si>
  <si>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</si>
  <si>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</si>
  <si>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</si>
  <si>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</si>
  <si>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</si>
  <si>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</si>
  <si>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</si>
  <si>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</si>
  <si>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</si>
  <si>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</si>
  <si>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</si>
  <si>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</si>
  <si>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</si>
  <si>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</si>
  <si>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</si>
  <si>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</si>
  <si>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</si>
  <si>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</si>
  <si>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</si>
  <si>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</si>
  <si>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</si>
  <si>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</si>
  <si>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</si>
  <si>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</si>
  <si>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</si>
  <si>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</si>
  <si>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</si>
  <si>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</si>
  <si>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</si>
  <si>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</si>
  <si>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</si>
  <si>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</si>
  <si>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</si>
  <si>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</si>
  <si>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</si>
  <si>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</si>
  <si>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</si>
  <si>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</si>
  <si>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</si>
  <si>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</si>
  <si>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</si>
  <si>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</si>
  <si>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</si>
  <si>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</si>
  <si>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</si>
  <si>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</si>
  <si>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</si>
  <si>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</si>
  <si>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</si>
  <si>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</si>
  <si>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</si>
  <si>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</si>
  <si>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</si>
  <si>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</si>
  <si>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</si>
  <si>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</si>
  <si>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</si>
  <si>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</si>
  <si>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</si>
  <si>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</si>
  <si>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</si>
  <si>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</si>
  <si>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</si>
  <si>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</si>
  <si>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</si>
  <si>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</si>
  <si>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</si>
  <si>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</si>
  <si>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</si>
  <si>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</si>
  <si>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</si>
  <si>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</si>
  <si>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</si>
  <si>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</si>
  <si>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</si>
  <si>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</si>
  <si>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</si>
  <si>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</si>
  <si>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</si>
  <si>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</si>
  <si>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</si>
  <si>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</si>
  <si>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</si>
  <si>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</si>
  <si>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</si>
  <si>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</si>
  <si>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</si>
  <si>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</si>
  <si>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</si>
  <si>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</si>
  <si>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</si>
  <si>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</si>
  <si>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</si>
  <si>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</si>
  <si>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</si>
  <si>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</si>
  <si>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</si>
  <si>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</si>
  <si>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</si>
  <si>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</si>
  <si>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</si>
  <si>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</si>
  <si>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</si>
  <si>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</si>
  <si>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</si>
  <si>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</si>
  <si>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</si>
  <si>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</si>
  <si>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</si>
  <si>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</si>
  <si>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</si>
  <si>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</si>
  <si>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</si>
  <si>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</si>
  <si>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</si>
  <si>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</si>
  <si>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</si>
  <si>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</si>
  <si>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</si>
  <si>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</si>
  <si>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</si>
  <si>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</si>
  <si>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</si>
  <si>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</si>
  <si>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</si>
  <si>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</si>
  <si>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</si>
  <si>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</si>
  <si>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</si>
  <si>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</si>
  <si>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</si>
  <si>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</si>
  <si>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</si>
  <si>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</si>
  <si>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</si>
  <si>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</si>
  <si>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</si>
  <si>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</si>
  <si>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</si>
  <si>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</si>
  <si>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</si>
  <si>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</si>
  <si>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</si>
  <si>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</si>
  <si>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</si>
  <si>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</si>
  <si>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</si>
  <si>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</si>
  <si>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</si>
  <si>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</si>
  <si>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</si>
  <si>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</si>
  <si>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</si>
  <si>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</si>
  <si>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</si>
  <si>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</si>
  <si>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</si>
  <si>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</si>
  <si>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</si>
  <si>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</si>
  <si>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</si>
  <si>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11:22/prod.</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</si>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</sst>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S321" activePane="bottomRight" state="frozen"/>
      <selection pane="bottomRight" activeCell="BB325" sqref="BB325"/>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c r="BN332" s="18"/>
      <c r="BO332" s="173"/>
      <c r="BP332" s="22"/>
      <c r="BQ332" s="13" t="str">
        <f>IF(AND(BR332&lt;1,BS332&lt;1),"Produção e Intervalo",IF(BR332&lt;1,"Intervalo",IF(BS332&lt;1,"Produção","Aderente")))</f>
        <v>Produção e Intervalo</v>
      </c>
      <c r="BR332" s="23">
        <f>IF(OR(B332="",F332=""),"*",AY332/P332)</f>
        <v>0.30555555555555536</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1905</v>
      </c>
      <c r="BK333" s="21" t="s">
        <v>1905</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1906</v>
      </c>
      <c r="I334" s="149" t="s">
        <v>456</v>
      </c>
      <c r="J334" s="42">
        <v>78</v>
      </c>
      <c r="K334" s="42">
        <v>176</v>
      </c>
      <c r="L334" s="89">
        <v>228</v>
      </c>
      <c r="M334" s="16" t="s">
        <v>1907</v>
      </c>
      <c r="N334" s="231" t="s">
        <v>1908</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1909</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1910</v>
      </c>
      <c r="BK334" s="22" t="s">
        <v>1911</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0</v>
      </c>
      <c r="BI335" s="21"/>
      <c r="BJ335" s="21" t="s">
        <v>1912</v>
      </c>
      <c r="BK335" s="21" t="s">
        <v>1913</v>
      </c>
      <c r="BL335" s="20"/>
      <c r="BM335" s="18" t="s">
        <v>983</v>
      </c>
      <c r="BN335" s="18" t="s">
        <v>1007</v>
      </c>
      <c r="BO335" s="173" t="s">
        <v>1007</v>
      </c>
      <c r="BP335" s="21" t="s">
        <v>1913</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1914</v>
      </c>
      <c r="BK336" s="21" t="s">
        <v>1915</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1916</v>
      </c>
      <c r="N337" s="231" t="s">
        <v>1917</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1918</v>
      </c>
      <c r="W337" s="183" t="s">
        <v>1919</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1920</v>
      </c>
      <c r="BK337" s="21" t="s">
        <v>1921</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1922</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1923</v>
      </c>
      <c r="N339" s="231" t="s">
        <v>1924</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1925</v>
      </c>
      <c r="BL339" s="20"/>
      <c r="BM339" s="18" t="s">
        <v>977</v>
      </c>
      <c r="BN339" s="18" t="s">
        <v>1006</v>
      </c>
      <c r="BO339" s="173" t="s">
        <v>1058</v>
      </c>
      <c r="BP339" s="21" t="s">
        <v>1925</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1926</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1927</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1928</v>
      </c>
      <c r="X350" s="14" t="s">
        <v>957</v>
      </c>
      <c r="Y350" s="166"/>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1927</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1929</v>
      </c>
      <c r="W351" s="43" t="s">
        <v>1930</v>
      </c>
      <c r="X351" s="14" t="s">
        <v>957</v>
      </c>
      <c r="Y351" s="166"/>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1931</v>
      </c>
      <c r="N354" s="231" t="s">
        <v>1932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1933</v>
      </c>
      <c r="X354" s="56" t="s">
        <v>957</v>
      </c>
      <c r="Y354" s="166"/>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1934</v>
      </c>
      <c r="N355" s="231" t="s">
        <v>1935</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1936</v>
      </c>
      <c r="W355" s="183" t="s">
        <v>1937</v>
      </c>
      <c r="X355" s="56" t="s">
        <v>957</v>
      </c>
      <c r="Y355" s="166"/>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1938</v>
      </c>
      <c r="D5" s="369"/>
      <c r="E5" s="369"/>
      <c r="F5" s="369"/>
      <c r="G5" s="369"/>
      <c r="H5" s="369"/>
      <c r="I5" s="369"/>
      <c r="J5" s="370"/>
      <c r="K5" s="371" t="s">
        <v>1939</v>
      </c>
      <c r="L5" s="372"/>
      <c r="M5" s="372"/>
      <c r="N5" s="372"/>
      <c r="O5" s="373" t="s">
        <v>1940</v>
      </c>
      <c r="P5" s="374"/>
      <c r="Q5" s="375"/>
    </row>
    <row r="6" spans="1:17" s="99" customFormat="1" ht="15.75" customHeight="1">
      <c r="A6" s="93" t="s">
        <v>1941</v>
      </c>
      <c r="B6" s="100" t="s">
        <v>1942</v>
      </c>
      <c r="C6" s="101" t="s">
        <v>1163</v>
      </c>
      <c r="D6" s="102" t="s">
        <v>1164</v>
      </c>
      <c r="E6" s="101" t="s">
        <v>1943</v>
      </c>
      <c r="F6" s="101" t="s">
        <v>1154</v>
      </c>
      <c r="G6" s="101" t="s">
        <v>1158</v>
      </c>
      <c r="H6" s="160" t="s">
        <v>628</v>
      </c>
      <c r="I6" s="137" t="s">
        <v>1159</v>
      </c>
      <c r="J6" s="137" t="s">
        <v>1160</v>
      </c>
      <c r="K6" s="145" t="s">
        <v>1154</v>
      </c>
      <c r="L6" s="145" t="s">
        <v>1944</v>
      </c>
      <c r="M6" s="145" t="s">
        <v>628</v>
      </c>
      <c r="N6" s="146" t="s">
        <v>1158</v>
      </c>
      <c r="O6" s="283" t="s">
        <v>1201</v>
      </c>
      <c r="P6" s="164"/>
      <c r="Q6" s="203" t="s">
        <v>1945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K1" workbookViewId="0">
      <selection activeCell="B339" sqref="B339:U353"/>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1946</v>
      </c>
      <c r="W1" s="381"/>
      <c r="X1" s="381"/>
      <c r="Y1" s="110"/>
    </row>
    <row r="2" spans="1:25" s="106" customFormat="1" ht="11.25" customHeight="1">
      <c r="A2" s="111" t="s">
        <v>1947</v>
      </c>
      <c r="B2" s="111" t="s">
        <v>1942</v>
      </c>
      <c r="C2" s="111" t="s">
        <v>605</v>
      </c>
      <c r="D2" s="112" t="s">
        <v>1163</v>
      </c>
      <c r="E2" s="112" t="s">
        <v>1164</v>
      </c>
      <c r="F2" s="112" t="s">
        <v>1941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1948</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hidden="1">
      <c r="A348" s="115" t="str">
        <f>IF(FN_MC!Y351="","*",FN_MC!Y351)</f>
        <v>*</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hidden="1">
      <c r="A351" s="115" t="str">
        <f>IF(FN_MC!Y354="","*",FN_MC!Y354)</f>
        <v>*</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1949</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1950</v>
      </c>
      <c r="C2" s="101" t="s">
        <v>1148</v>
      </c>
      <c r="D2" s="101" t="s">
        <v>1150</v>
      </c>
      <c r="E2" s="101" t="s">
        <v>1951</v>
      </c>
      <c r="F2" s="101" t="s">
        <v>1952</v>
      </c>
      <c r="G2" s="101" t="s">
        <v>1953</v>
      </c>
      <c r="H2" s="101" t="s">
        <v>1954</v>
      </c>
      <c r="I2" s="101" t="s">
        <v>1955</v>
      </c>
      <c r="J2" s="101" t="s">
        <v>1956</v>
      </c>
      <c r="K2" s="137" t="s">
        <v>1957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2025-10-27T18:15:07Z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