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609" documentId="8_{B6337239-1A00-434D-AAD0-422EA1FEB5AE}" xr6:coauthVersionLast="47" xr6:coauthVersionMax="47" xr10:uidLastSave="{24B71197-EBDD-4B38-8BB7-650A6BFDF491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7" i="1" l="1"/>
  <c r="C107" i="1"/>
  <c r="G107" i="1"/>
  <c r="M107" i="1" a="1"/>
  <c r="M107" i="1"/>
  <c r="N107" i="1" a="1"/>
  <c r="N107" i="1"/>
  <c r="R107" i="1"/>
  <c r="S107" i="1" a="1"/>
  <c r="S107" i="1"/>
  <c r="T107" i="1" a="1"/>
  <c r="T107" i="1"/>
  <c r="U107" i="1"/>
  <c r="AI107" i="1"/>
  <c r="AJ107" i="1"/>
  <c r="AK107" i="1"/>
  <c r="AL107" i="1"/>
  <c r="AM107" i="1"/>
  <c r="AN107" i="1"/>
  <c r="AO107" i="1"/>
  <c r="AP107" i="1"/>
  <c r="AQ107" i="1"/>
  <c r="AY107" i="1"/>
  <c r="BB107" i="1"/>
  <c r="BC107" i="1" a="1"/>
  <c r="BC107" i="1"/>
  <c r="BD107" i="1" a="1"/>
  <c r="BD107" i="1"/>
  <c r="BE107" i="1"/>
  <c r="BF107" i="1"/>
  <c r="BR107" i="1"/>
  <c r="BS107" i="1"/>
  <c r="H110" i="1" a="1"/>
  <c r="H110" i="1" s="1"/>
  <c r="H109" i="1" a="1"/>
  <c r="H109" i="1" s="1"/>
  <c r="H103" i="1" a="1"/>
  <c r="H103" i="1" s="1"/>
  <c r="H102" i="1" a="1"/>
  <c r="H102" i="1" s="1"/>
  <c r="M77" i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D78" i="16"/>
  <c r="E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8" i="16"/>
  <c r="L78" i="16"/>
  <c r="L79" i="16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0" i="16" s="1"/>
  <c r="N42" i="1" a="1"/>
  <c r="N42" i="1"/>
  <c r="L40" i="16" s="1"/>
  <c r="R42" i="1"/>
  <c r="S42" i="1" a="1"/>
  <c r="S42" i="1"/>
  <c r="D40" i="16" s="1"/>
  <c r="T42" i="1" a="1"/>
  <c r="T42" i="1"/>
  <c r="E40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1" i="16" s="1"/>
  <c r="N43" i="1" a="1"/>
  <c r="N43" i="1"/>
  <c r="L41" i="16" s="1"/>
  <c r="R43" i="1"/>
  <c r="R41" i="16" s="1"/>
  <c r="S43" i="1" a="1"/>
  <c r="S43" i="1"/>
  <c r="D41" i="16" s="1"/>
  <c r="T43" i="1" a="1"/>
  <c r="T43" i="1"/>
  <c r="E41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3" i="16" s="1"/>
  <c r="S45" i="1" a="1"/>
  <c r="S45" i="1"/>
  <c r="D43" i="16" s="1"/>
  <c r="T45" i="1" a="1"/>
  <c r="T45" i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/>
  <c r="D48" i="16" s="1"/>
  <c r="T50" i="1" a="1"/>
  <c r="T50" i="1"/>
  <c r="E48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9" i="16" s="1"/>
  <c r="N51" i="1" a="1"/>
  <c r="N51" i="1"/>
  <c r="L49" i="16" s="1"/>
  <c r="R51" i="1"/>
  <c r="R49" i="16" s="1"/>
  <c r="S51" i="1" a="1"/>
  <c r="S51" i="1"/>
  <c r="D49" i="16" s="1"/>
  <c r="T51" i="1" a="1"/>
  <c r="T51" i="1"/>
  <c r="E49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50" i="16" s="1"/>
  <c r="N52" i="1" a="1"/>
  <c r="N52" i="1"/>
  <c r="L50" i="16" s="1"/>
  <c r="R52" i="1"/>
  <c r="S52" i="1" a="1"/>
  <c r="S52" i="1"/>
  <c r="D50" i="16" s="1"/>
  <c r="T52" i="1" a="1"/>
  <c r="T52" i="1"/>
  <c r="E50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1" i="16" s="1"/>
  <c r="N53" i="1" a="1"/>
  <c r="N53" i="1"/>
  <c r="L51" i="16" s="1"/>
  <c r="R53" i="1"/>
  <c r="S53" i="1" a="1"/>
  <c r="S53" i="1"/>
  <c r="D51" i="16" s="1"/>
  <c r="T53" i="1" a="1"/>
  <c r="T53" i="1"/>
  <c r="E51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2" i="16" s="1"/>
  <c r="N54" i="1" a="1"/>
  <c r="N54" i="1"/>
  <c r="L52" i="16" s="1"/>
  <c r="R54" i="1"/>
  <c r="S54" i="1" a="1"/>
  <c r="S54" i="1"/>
  <c r="D52" i="16" s="1"/>
  <c r="T54" i="1" a="1"/>
  <c r="T54" i="1"/>
  <c r="E52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3" i="16" s="1"/>
  <c r="R55" i="1"/>
  <c r="R53" i="16" s="1"/>
  <c r="S55" i="1" a="1"/>
  <c r="S55" i="1"/>
  <c r="D53" i="16" s="1"/>
  <c r="T55" i="1" a="1"/>
  <c r="T55" i="1"/>
  <c r="E53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/>
  <c r="L58" i="16" s="1"/>
  <c r="R60" i="1"/>
  <c r="R58" i="16" s="1"/>
  <c r="S60" i="1" a="1"/>
  <c r="S60" i="1"/>
  <c r="D58" i="16" s="1"/>
  <c r="T60" i="1" a="1"/>
  <c r="T60" i="1" s="1"/>
  <c r="E58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 s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2" i="16" s="1"/>
  <c r="N64" i="1" a="1"/>
  <c r="N64" i="1" s="1"/>
  <c r="R64" i="1"/>
  <c r="S64" i="1" a="1"/>
  <c r="S64" i="1" s="1"/>
  <c r="D62" i="16" s="1"/>
  <c r="T64" i="1" a="1"/>
  <c r="T64" i="1"/>
  <c r="E62" i="16" s="1"/>
  <c r="AI64" i="1"/>
  <c r="AJ64" i="1"/>
  <c r="AK64" i="1"/>
  <c r="K83" i="11" s="1"/>
  <c r="AL64" i="1"/>
  <c r="AM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R64" i="16" s="1"/>
  <c r="S66" i="1" a="1"/>
  <c r="S66" i="1" s="1"/>
  <c r="D64" i="16" s="1"/>
  <c r="T66" i="1" a="1"/>
  <c r="T66" i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R70" i="1"/>
  <c r="R68" i="16" s="1"/>
  <c r="S70" i="1" a="1"/>
  <c r="S70" i="1" s="1"/>
  <c r="D68" i="16" s="1"/>
  <c r="T70" i="1" a="1"/>
  <c r="T70" i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R74" i="1"/>
  <c r="R72" i="16" s="1"/>
  <c r="S74" i="1" a="1"/>
  <c r="S74" i="1" s="1"/>
  <c r="D72" i="16" s="1"/>
  <c r="T74" i="1" a="1"/>
  <c r="T74" i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K75" i="16"/>
  <c r="L75" i="16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6" i="16"/>
  <c r="L76" i="16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K77" i="16"/>
  <c r="L77" i="16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K79" i="16"/>
  <c r="R80" i="1"/>
  <c r="R79" i="16" s="1"/>
  <c r="S80" i="1" a="1"/>
  <c r="S80" i="1" s="1"/>
  <c r="D79" i="16" s="1"/>
  <c r="T80" i="1" a="1"/>
  <c r="T80" i="1" s="1"/>
  <c r="E79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80" i="16" s="1"/>
  <c r="N81" i="1" a="1"/>
  <c r="N81" i="1" s="1"/>
  <c r="L80" i="16" s="1"/>
  <c r="R81" i="1"/>
  <c r="R80" i="16" s="1"/>
  <c r="S81" i="1" a="1"/>
  <c r="S81" i="1" s="1"/>
  <c r="D80" i="16" s="1"/>
  <c r="T81" i="1" a="1"/>
  <c r="T81" i="1" s="1"/>
  <c r="E80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1" i="16" s="1"/>
  <c r="N82" i="1" a="1"/>
  <c r="N82" i="1" s="1"/>
  <c r="L81" i="16" s="1"/>
  <c r="R82" i="1"/>
  <c r="R81" i="16" s="1"/>
  <c r="S82" i="1" a="1"/>
  <c r="S82" i="1" s="1"/>
  <c r="D81" i="16" s="1"/>
  <c r="T82" i="1" a="1"/>
  <c r="T82" i="1" s="1"/>
  <c r="E81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2" i="16" s="1"/>
  <c r="N83" i="1" a="1"/>
  <c r="N83" i="1" s="1"/>
  <c r="L82" i="16" s="1"/>
  <c r="R83" i="1"/>
  <c r="R82" i="16" s="1"/>
  <c r="S83" i="1" a="1"/>
  <c r="S83" i="1" s="1"/>
  <c r="D82" i="16" s="1"/>
  <c r="T83" i="1" a="1"/>
  <c r="T83" i="1" s="1"/>
  <c r="E82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3" i="16" s="1"/>
  <c r="N84" i="1" a="1"/>
  <c r="N84" i="1" s="1"/>
  <c r="L83" i="16" s="1"/>
  <c r="R84" i="1"/>
  <c r="R83" i="16" s="1"/>
  <c r="S84" i="1" a="1"/>
  <c r="S84" i="1" s="1"/>
  <c r="D83" i="16" s="1"/>
  <c r="T84" i="1" a="1"/>
  <c r="T84" i="1" s="1"/>
  <c r="E83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4" i="16" s="1"/>
  <c r="N85" i="1" a="1"/>
  <c r="N85" i="1" s="1"/>
  <c r="L84" i="16" s="1"/>
  <c r="R85" i="1"/>
  <c r="R84" i="16" s="1"/>
  <c r="S85" i="1" a="1"/>
  <c r="S85" i="1" s="1"/>
  <c r="D84" i="16" s="1"/>
  <c r="T85" i="1" a="1"/>
  <c r="T85" i="1" s="1"/>
  <c r="E84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5" i="16" s="1"/>
  <c r="N86" i="1" a="1"/>
  <c r="N86" i="1" s="1"/>
  <c r="L85" i="16" s="1"/>
  <c r="R86" i="1"/>
  <c r="S86" i="1" a="1"/>
  <c r="S86" i="1" s="1"/>
  <c r="D85" i="16" s="1"/>
  <c r="T86" i="1" a="1"/>
  <c r="T86" i="1" s="1"/>
  <c r="E85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6" i="16" s="1"/>
  <c r="L86" i="16"/>
  <c r="R87" i="1"/>
  <c r="R86" i="16" s="1"/>
  <c r="S87" i="1" a="1"/>
  <c r="S87" i="1" s="1"/>
  <c r="D86" i="16" s="1"/>
  <c r="T87" i="1" a="1"/>
  <c r="T87" i="1" s="1"/>
  <c r="E86" i="16" s="1"/>
  <c r="AI87" i="1"/>
  <c r="BB87" i="1" s="1"/>
  <c r="AJ87" i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7" i="16" s="1"/>
  <c r="N88" i="1" a="1"/>
  <c r="N88" i="1" s="1"/>
  <c r="L87" i="16" s="1"/>
  <c r="R88" i="1"/>
  <c r="R87" i="16" s="1"/>
  <c r="S88" i="1" a="1"/>
  <c r="S88" i="1" s="1"/>
  <c r="D87" i="16" s="1"/>
  <c r="T88" i="1" a="1"/>
  <c r="T88" i="1" s="1"/>
  <c r="E87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8" i="16" s="1"/>
  <c r="N89" i="1" a="1"/>
  <c r="N89" i="1" s="1"/>
  <c r="L88" i="16" s="1"/>
  <c r="R89" i="1"/>
  <c r="S89" i="1" a="1"/>
  <c r="S89" i="1" s="1"/>
  <c r="D88" i="16" s="1"/>
  <c r="T89" i="1" a="1"/>
  <c r="T89" i="1" s="1"/>
  <c r="E88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9" i="16" s="1"/>
  <c r="N90" i="1" a="1"/>
  <c r="N90" i="1" s="1"/>
  <c r="L89" i="16" s="1"/>
  <c r="R90" i="1"/>
  <c r="S90" i="1" a="1"/>
  <c r="S90" i="1" s="1"/>
  <c r="D89" i="16" s="1"/>
  <c r="T90" i="1" a="1"/>
  <c r="T90" i="1" s="1"/>
  <c r="E89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90" i="16" s="1"/>
  <c r="N91" i="1" a="1"/>
  <c r="N91" i="1" s="1"/>
  <c r="L90" i="16" s="1"/>
  <c r="R91" i="1"/>
  <c r="S91" i="1" a="1"/>
  <c r="S91" i="1" s="1"/>
  <c r="D90" i="16" s="1"/>
  <c r="T91" i="1" a="1"/>
  <c r="T91" i="1" s="1"/>
  <c r="E90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1" i="16" s="1"/>
  <c r="N92" i="1" a="1"/>
  <c r="N92" i="1" s="1"/>
  <c r="L91" i="16" s="1"/>
  <c r="R92" i="1"/>
  <c r="R91" i="16" s="1"/>
  <c r="S92" i="1" a="1"/>
  <c r="S92" i="1" s="1"/>
  <c r="D91" i="16" s="1"/>
  <c r="T92" i="1" a="1"/>
  <c r="T92" i="1" s="1"/>
  <c r="E91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2" i="16" s="1"/>
  <c r="N93" i="1" a="1"/>
  <c r="N93" i="1" s="1"/>
  <c r="L92" i="16" s="1"/>
  <c r="R93" i="1"/>
  <c r="S93" i="1" a="1"/>
  <c r="S93" i="1" s="1"/>
  <c r="D92" i="16" s="1"/>
  <c r="T93" i="1" a="1"/>
  <c r="T93" i="1" s="1"/>
  <c r="E92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3" i="16" s="1"/>
  <c r="N94" i="1" a="1"/>
  <c r="N94" i="1" s="1"/>
  <c r="L93" i="16" s="1"/>
  <c r="R94" i="1"/>
  <c r="R93" i="16" s="1"/>
  <c r="S94" i="1" a="1"/>
  <c r="S94" i="1" s="1"/>
  <c r="D93" i="16" s="1"/>
  <c r="T94" i="1" a="1"/>
  <c r="T94" i="1" s="1"/>
  <c r="E93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4" i="16" s="1"/>
  <c r="N95" i="1" a="1"/>
  <c r="N95" i="1" s="1"/>
  <c r="L94" i="16" s="1"/>
  <c r="R95" i="1"/>
  <c r="S95" i="1" a="1"/>
  <c r="S95" i="1" s="1"/>
  <c r="D94" i="16" s="1"/>
  <c r="T95" i="1" a="1"/>
  <c r="T95" i="1" s="1"/>
  <c r="E94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5" i="16" s="1"/>
  <c r="N96" i="1" a="1"/>
  <c r="N96" i="1" s="1"/>
  <c r="L95" i="16" s="1"/>
  <c r="R96" i="1"/>
  <c r="R95" i="16" s="1"/>
  <c r="S96" i="1" a="1"/>
  <c r="S96" i="1" s="1"/>
  <c r="D95" i="16" s="1"/>
  <c r="T96" i="1" a="1"/>
  <c r="T96" i="1" s="1"/>
  <c r="E95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6" i="16" s="1"/>
  <c r="N97" i="1" a="1"/>
  <c r="N97" i="1" s="1"/>
  <c r="L96" i="16" s="1"/>
  <c r="R97" i="1"/>
  <c r="R96" i="16" s="1"/>
  <c r="S97" i="1" a="1"/>
  <c r="S97" i="1" s="1"/>
  <c r="D96" i="16" s="1"/>
  <c r="T97" i="1" a="1"/>
  <c r="T97" i="1" s="1"/>
  <c r="E96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7" i="16" s="1"/>
  <c r="N98" i="1" a="1"/>
  <c r="N98" i="1" s="1"/>
  <c r="L97" i="16" s="1"/>
  <c r="R98" i="1"/>
  <c r="R97" i="16" s="1"/>
  <c r="S98" i="1" a="1"/>
  <c r="S98" i="1" s="1"/>
  <c r="D97" i="16" s="1"/>
  <c r="T98" i="1" a="1"/>
  <c r="T98" i="1" s="1"/>
  <c r="E97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8" i="16" s="1"/>
  <c r="N99" i="1" a="1"/>
  <c r="N99" i="1" s="1"/>
  <c r="L98" i="16" s="1"/>
  <c r="R99" i="1"/>
  <c r="R98" i="16" s="1"/>
  <c r="S99" i="1" a="1"/>
  <c r="S99" i="1" s="1"/>
  <c r="D98" i="16" s="1"/>
  <c r="T99" i="1" a="1"/>
  <c r="T99" i="1" s="1"/>
  <c r="E98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9" i="16" s="1"/>
  <c r="N100" i="1" a="1"/>
  <c r="N100" i="1" s="1"/>
  <c r="L99" i="16" s="1"/>
  <c r="R100" i="1"/>
  <c r="R99" i="16" s="1"/>
  <c r="S100" i="1" a="1"/>
  <c r="S100" i="1" s="1"/>
  <c r="D99" i="16" s="1"/>
  <c r="T100" i="1" a="1"/>
  <c r="T100" i="1" s="1"/>
  <c r="E99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00" i="16" s="1"/>
  <c r="N101" i="1" a="1"/>
  <c r="N101" i="1" s="1"/>
  <c r="L100" i="16" s="1"/>
  <c r="R101" i="1"/>
  <c r="R100" i="16" s="1"/>
  <c r="S101" i="1" a="1"/>
  <c r="S101" i="1" s="1"/>
  <c r="D100" i="16" s="1"/>
  <c r="T101" i="1" a="1"/>
  <c r="T101" i="1" s="1"/>
  <c r="E100" i="16" s="1"/>
  <c r="AI101" i="1"/>
  <c r="BB101" i="1" s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1" i="16" s="1"/>
  <c r="N102" i="1" a="1"/>
  <c r="N102" i="1" s="1"/>
  <c r="L101" i="16" s="1"/>
  <c r="R102" i="1"/>
  <c r="R101" i="16" s="1"/>
  <c r="S102" i="1" a="1"/>
  <c r="S102" i="1" s="1"/>
  <c r="D101" i="16" s="1"/>
  <c r="T102" i="1" a="1"/>
  <c r="T102" i="1" s="1"/>
  <c r="E101" i="16" s="1"/>
  <c r="AI102" i="1"/>
  <c r="BB102" i="1" s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2" i="16" s="1"/>
  <c r="L102" i="16"/>
  <c r="R103" i="1"/>
  <c r="R102" i="16" s="1"/>
  <c r="S103" i="1" a="1"/>
  <c r="S103" i="1" s="1"/>
  <c r="D102" i="16" s="1"/>
  <c r="T103" i="1" a="1"/>
  <c r="T103" i="1" s="1"/>
  <c r="E102" i="16" s="1"/>
  <c r="AI103" i="1"/>
  <c r="BB103" i="1" s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K103" i="16"/>
  <c r="L103" i="16"/>
  <c r="R104" i="1"/>
  <c r="R103" i="16" s="1"/>
  <c r="S104" i="1" a="1"/>
  <c r="S104" i="1" s="1"/>
  <c r="D103" i="16" s="1"/>
  <c r="T104" i="1" a="1"/>
  <c r="T104" i="1" s="1"/>
  <c r="E103" i="16" s="1"/>
  <c r="AI104" i="1"/>
  <c r="BB104" i="1" s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4" i="16" s="1"/>
  <c r="N105" i="1" a="1"/>
  <c r="N105" i="1" s="1"/>
  <c r="L104" i="16" s="1"/>
  <c r="R105" i="1"/>
  <c r="R104" i="16" s="1"/>
  <c r="S105" i="1" a="1"/>
  <c r="S105" i="1" s="1"/>
  <c r="D104" i="16" s="1"/>
  <c r="T105" i="1" a="1"/>
  <c r="T105" i="1" s="1"/>
  <c r="E104" i="16" s="1"/>
  <c r="AI105" i="1"/>
  <c r="BB105" i="1" s="1"/>
  <c r="AK105" i="1"/>
  <c r="K129" i="11" s="1"/>
  <c r="AL105" i="1"/>
  <c r="AO105" i="1"/>
  <c r="BE105" i="1" s="1"/>
  <c r="AP105" i="1"/>
  <c r="M129" i="11" s="1"/>
  <c r="BC105" i="1" a="1"/>
  <c r="BC105" i="1" s="1"/>
  <c r="BF105" i="1"/>
  <c r="BR105" i="1"/>
  <c r="BS105" i="1"/>
  <c r="BT105" i="1"/>
  <c r="A106" i="1"/>
  <c r="C106" i="1"/>
  <c r="G106" i="1"/>
  <c r="K105" i="16"/>
  <c r="L105" i="16"/>
  <c r="R106" i="1"/>
  <c r="R105" i="16" s="1"/>
  <c r="S106" i="1" a="1"/>
  <c r="S106" i="1" s="1"/>
  <c r="D105" i="16" s="1"/>
  <c r="T106" i="1" a="1"/>
  <c r="T106" i="1" s="1"/>
  <c r="E105" i="16" s="1"/>
  <c r="AI106" i="1"/>
  <c r="BB106" i="1" s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8" i="1"/>
  <c r="C108" i="1"/>
  <c r="G108" i="1"/>
  <c r="M108" i="1" a="1"/>
  <c r="M108" i="1" s="1"/>
  <c r="K106" i="16" s="1"/>
  <c r="N108" i="1" a="1"/>
  <c r="N108" i="1" s="1"/>
  <c r="L106" i="16" s="1"/>
  <c r="R108" i="1"/>
  <c r="R106" i="16" s="1"/>
  <c r="S108" i="1" a="1"/>
  <c r="S108" i="1" s="1"/>
  <c r="D106" i="16" s="1"/>
  <c r="T108" i="1" a="1"/>
  <c r="T108" i="1" s="1"/>
  <c r="E106" i="16" s="1"/>
  <c r="AI108" i="1"/>
  <c r="BB108" i="1" s="1"/>
  <c r="AK108" i="1"/>
  <c r="K131" i="11" s="1"/>
  <c r="AL108" i="1"/>
  <c r="AO108" i="1"/>
  <c r="BE108" i="1" s="1"/>
  <c r="AP108" i="1"/>
  <c r="M131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2" i="11" s="1"/>
  <c r="AL109" i="1"/>
  <c r="AO109" i="1"/>
  <c r="BE109" i="1" s="1"/>
  <c r="AP109" i="1"/>
  <c r="M132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3" i="11" s="1"/>
  <c r="AL110" i="1"/>
  <c r="AO110" i="1"/>
  <c r="BE110" i="1" s="1"/>
  <c r="AP110" i="1"/>
  <c r="M133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K111" i="1"/>
  <c r="K134" i="11" s="1"/>
  <c r="AL111" i="1"/>
  <c r="AO111" i="1"/>
  <c r="BE111" i="1" s="1"/>
  <c r="AP111" i="1"/>
  <c r="M13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J112" i="1"/>
  <c r="AK112" i="1"/>
  <c r="K135" i="11" s="1"/>
  <c r="AL112" i="1"/>
  <c r="AO112" i="1"/>
  <c r="BE112" i="1" s="1"/>
  <c r="AP112" i="1"/>
  <c r="M135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J113" i="1"/>
  <c r="AK113" i="1"/>
  <c r="K136" i="11" s="1"/>
  <c r="AL113" i="1"/>
  <c r="AO113" i="1"/>
  <c r="BE113" i="1" s="1"/>
  <c r="AP113" i="1"/>
  <c r="M13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7" i="11" s="1"/>
  <c r="AL114" i="1"/>
  <c r="AO114" i="1"/>
  <c r="BE114" i="1" s="1"/>
  <c r="AP114" i="1"/>
  <c r="M13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K115" i="1"/>
  <c r="K138" i="11" s="1"/>
  <c r="AL115" i="1"/>
  <c r="AO115" i="1"/>
  <c r="BE115" i="1" s="1"/>
  <c r="AP115" i="1"/>
  <c r="M138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J116" i="1"/>
  <c r="AK116" i="1"/>
  <c r="K139" i="11" s="1"/>
  <c r="AL116" i="1"/>
  <c r="AO116" i="1"/>
  <c r="BE116" i="1" s="1"/>
  <c r="AP116" i="1"/>
  <c r="M139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K117" i="1"/>
  <c r="K140" i="11" s="1"/>
  <c r="AL117" i="1"/>
  <c r="AO117" i="1"/>
  <c r="BE117" i="1" s="1"/>
  <c r="AP117" i="1"/>
  <c r="M140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J118" i="1"/>
  <c r="AK118" i="1"/>
  <c r="K141" i="11" s="1"/>
  <c r="AL118" i="1"/>
  <c r="AO118" i="1"/>
  <c r="BE118" i="1" s="1"/>
  <c r="AP118" i="1"/>
  <c r="M141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K119" i="1"/>
  <c r="K142" i="11" s="1"/>
  <c r="AL119" i="1"/>
  <c r="AO119" i="1"/>
  <c r="BE119" i="1" s="1"/>
  <c r="AP119" i="1"/>
  <c r="M142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J120" i="1"/>
  <c r="AK120" i="1"/>
  <c r="K143" i="11" s="1"/>
  <c r="AL120" i="1"/>
  <c r="AO120" i="1"/>
  <c r="BE120" i="1" s="1"/>
  <c r="AP120" i="1"/>
  <c r="M143" i="11" s="1"/>
  <c r="AQ120" i="1"/>
  <c r="BC120" i="1" a="1"/>
  <c r="BC120" i="1" s="1"/>
  <c r="BF120" i="1"/>
  <c r="BR120" i="1"/>
  <c r="BS120" i="1"/>
  <c r="BT120" i="1"/>
  <c r="A121" i="1"/>
  <c r="C121" i="1"/>
  <c r="K119" i="16"/>
  <c r="L119" i="16"/>
  <c r="D119" i="16"/>
  <c r="E119" i="16"/>
  <c r="AI121" i="1"/>
  <c r="BB121" i="1" s="1"/>
  <c r="AJ121" i="1"/>
  <c r="AK121" i="1"/>
  <c r="K144" i="11" s="1"/>
  <c r="AL121" i="1"/>
  <c r="AO121" i="1"/>
  <c r="BE121" i="1" s="1"/>
  <c r="AP121" i="1"/>
  <c r="M144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0" i="16" s="1"/>
  <c r="N122" i="1" a="1"/>
  <c r="N122" i="1" s="1"/>
  <c r="L120" i="16" s="1"/>
  <c r="R122" i="1"/>
  <c r="S122" i="1" a="1"/>
  <c r="S122" i="1" s="1"/>
  <c r="D120" i="16" s="1"/>
  <c r="T122" i="1" a="1"/>
  <c r="T122" i="1" s="1"/>
  <c r="E120" i="16" s="1"/>
  <c r="AI122" i="1"/>
  <c r="BB122" i="1" s="1"/>
  <c r="AJ122" i="1"/>
  <c r="AK122" i="1"/>
  <c r="K145" i="11" s="1"/>
  <c r="AL122" i="1"/>
  <c r="AO122" i="1"/>
  <c r="BE122" i="1" s="1"/>
  <c r="AP122" i="1"/>
  <c r="M145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J124" i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J126" i="1"/>
  <c r="AK126" i="1"/>
  <c r="K149" i="11" s="1"/>
  <c r="AL126" i="1"/>
  <c r="AO126" i="1"/>
  <c r="BE126" i="1" s="1"/>
  <c r="AP126" i="1"/>
  <c r="M149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K127" i="1"/>
  <c r="K150" i="11" s="1"/>
  <c r="AL127" i="1"/>
  <c r="AO127" i="1"/>
  <c r="BE127" i="1" s="1"/>
  <c r="AP127" i="1"/>
  <c r="M150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J128" i="1"/>
  <c r="AK128" i="1"/>
  <c r="K151" i="11" s="1"/>
  <c r="AL128" i="1"/>
  <c r="AO128" i="1"/>
  <c r="BE128" i="1" s="1"/>
  <c r="AP128" i="1"/>
  <c r="M151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J129" i="1"/>
  <c r="AK129" i="1"/>
  <c r="K152" i="11" s="1"/>
  <c r="AL129" i="1"/>
  <c r="AO129" i="1"/>
  <c r="BE129" i="1" s="1"/>
  <c r="AP129" i="1"/>
  <c r="M152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8" i="16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0" i="16" s="1"/>
  <c r="N132" i="1" a="1"/>
  <c r="N132" i="1" s="1"/>
  <c r="L130" i="16" s="1"/>
  <c r="R132" i="1"/>
  <c r="S132" i="1" a="1"/>
  <c r="S132" i="1" s="1"/>
  <c r="D130" i="16" s="1"/>
  <c r="T132" i="1" a="1"/>
  <c r="T132" i="1" s="1"/>
  <c r="E130" i="16" s="1"/>
  <c r="AI132" i="1"/>
  <c r="BB132" i="1" s="1"/>
  <c r="AJ132" i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1" i="16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2" i="16" s="1"/>
  <c r="N134" i="1" a="1"/>
  <c r="N134" i="1" s="1"/>
  <c r="L132" i="16" s="1"/>
  <c r="R134" i="1"/>
  <c r="S134" i="1" a="1"/>
  <c r="S134" i="1" s="1"/>
  <c r="D132" i="16" s="1"/>
  <c r="T134" i="1" a="1"/>
  <c r="T134" i="1" s="1"/>
  <c r="E132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3" i="16" s="1"/>
  <c r="N135" i="1" a="1"/>
  <c r="N135" i="1" s="1"/>
  <c r="L133" i="16" s="1"/>
  <c r="R135" i="1"/>
  <c r="S135" i="1" a="1"/>
  <c r="S135" i="1" s="1"/>
  <c r="D133" i="16" s="1"/>
  <c r="T135" i="1" a="1"/>
  <c r="T135" i="1" s="1"/>
  <c r="E133" i="16" s="1"/>
  <c r="AI135" i="1"/>
  <c r="BB135" i="1" s="1"/>
  <c r="AJ135" i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59" i="11" s="1"/>
  <c r="AL136" i="1"/>
  <c r="AO136" i="1"/>
  <c r="BE136" i="1" s="1"/>
  <c r="AP136" i="1"/>
  <c r="M159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J137" i="1"/>
  <c r="AK137" i="1"/>
  <c r="K160" i="11" s="1"/>
  <c r="AL137" i="1"/>
  <c r="AO137" i="1"/>
  <c r="BE137" i="1" s="1"/>
  <c r="AP137" i="1"/>
  <c r="M160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8" i="16" s="1"/>
  <c r="N140" i="1" a="1"/>
  <c r="N140" i="1" s="1"/>
  <c r="L138" i="16" s="1"/>
  <c r="R140" i="1"/>
  <c r="S140" i="1" a="1"/>
  <c r="S140" i="1" s="1"/>
  <c r="D138" i="16" s="1"/>
  <c r="T140" i="1" a="1"/>
  <c r="T140" i="1" s="1"/>
  <c r="E138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9" i="16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2" i="16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4" i="16" s="1"/>
  <c r="N146" i="1" a="1"/>
  <c r="N146" i="1" s="1"/>
  <c r="L144" i="16" s="1"/>
  <c r="R146" i="1"/>
  <c r="S146" i="1" a="1"/>
  <c r="S146" i="1" s="1"/>
  <c r="D144" i="16" s="1"/>
  <c r="T146" i="1" a="1"/>
  <c r="T146" i="1" s="1"/>
  <c r="E144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7" i="16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8" i="16" s="1"/>
  <c r="N150" i="1" a="1"/>
  <c r="N150" i="1" s="1"/>
  <c r="L148" i="16" s="1"/>
  <c r="R150" i="1"/>
  <c r="S150" i="1" a="1"/>
  <c r="S150" i="1" s="1"/>
  <c r="D148" i="16" s="1"/>
  <c r="T150" i="1" a="1"/>
  <c r="T150" i="1" s="1"/>
  <c r="E148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7" i="16" s="1"/>
  <c r="N159" i="1" a="1"/>
  <c r="N159" i="1" s="1"/>
  <c r="L157" i="16" s="1"/>
  <c r="R159" i="1"/>
  <c r="S159" i="1" a="1"/>
  <c r="S159" i="1" s="1"/>
  <c r="D157" i="16" s="1"/>
  <c r="T159" i="1" a="1"/>
  <c r="T159" i="1" s="1"/>
  <c r="E157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202" i="11" s="1"/>
  <c r="AL179" i="1"/>
  <c r="AM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09" i="11" s="1"/>
  <c r="AL186" i="1"/>
  <c r="AO186" i="1"/>
  <c r="BE186" i="1" s="1"/>
  <c r="AP186" i="1"/>
  <c r="M209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12" i="11" s="1"/>
  <c r="AL189" i="1"/>
  <c r="AO189" i="1"/>
  <c r="BE189" i="1" s="1"/>
  <c r="AP189" i="1"/>
  <c r="M212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13" i="11" s="1"/>
  <c r="AL190" i="1"/>
  <c r="AO190" i="1"/>
  <c r="BE190" i="1" s="1"/>
  <c r="AP190" i="1"/>
  <c r="M213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5" i="11" s="1"/>
  <c r="AL192" i="1"/>
  <c r="AO192" i="1"/>
  <c r="BE192" i="1" s="1"/>
  <c r="AP192" i="1"/>
  <c r="M215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6" i="11" s="1"/>
  <c r="AL193" i="1"/>
  <c r="AO193" i="1"/>
  <c r="BE193" i="1" s="1"/>
  <c r="AP193" i="1"/>
  <c r="M216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8" i="11" s="1"/>
  <c r="AL195" i="1"/>
  <c r="AO195" i="1"/>
  <c r="BE195" i="1" s="1"/>
  <c r="AP195" i="1"/>
  <c r="M218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19" i="11" s="1"/>
  <c r="AL196" i="1"/>
  <c r="AO196" i="1"/>
  <c r="BE196" i="1" s="1"/>
  <c r="AP196" i="1"/>
  <c r="M219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1" i="11" s="1"/>
  <c r="AL198" i="1"/>
  <c r="AO198" i="1"/>
  <c r="BE198" i="1" s="1"/>
  <c r="AP198" i="1"/>
  <c r="M221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2" i="11" s="1"/>
  <c r="AL199" i="1"/>
  <c r="AO199" i="1"/>
  <c r="BE199" i="1" s="1"/>
  <c r="AP199" i="1"/>
  <c r="M222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24" i="11" s="1"/>
  <c r="AL201" i="1"/>
  <c r="AO201" i="1"/>
  <c r="BE201" i="1" s="1"/>
  <c r="AP201" i="1"/>
  <c r="M224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25" i="11" s="1"/>
  <c r="AL202" i="1"/>
  <c r="AO202" i="1"/>
  <c r="BE202" i="1" s="1"/>
  <c r="AP202" i="1"/>
  <c r="M225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27" i="11" s="1"/>
  <c r="AL204" i="1"/>
  <c r="AO204" i="1"/>
  <c r="BE204" i="1" s="1"/>
  <c r="AP204" i="1"/>
  <c r="M227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28" i="11" s="1"/>
  <c r="AL205" i="1"/>
  <c r="AO205" i="1"/>
  <c r="BE205" i="1" s="1"/>
  <c r="AP205" i="1"/>
  <c r="M228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0" i="11" s="1"/>
  <c r="AL207" i="1"/>
  <c r="AO207" i="1"/>
  <c r="BE207" i="1" s="1"/>
  <c r="AP207" i="1"/>
  <c r="M230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1" i="11" s="1"/>
  <c r="AL208" i="1"/>
  <c r="AO208" i="1"/>
  <c r="BE208" i="1" s="1"/>
  <c r="AP208" i="1"/>
  <c r="M23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3" i="11" s="1"/>
  <c r="AL210" i="1"/>
  <c r="AO210" i="1"/>
  <c r="BE210" i="1" s="1"/>
  <c r="AP210" i="1"/>
  <c r="M23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34" i="11" s="1"/>
  <c r="AL211" i="1"/>
  <c r="AO211" i="1"/>
  <c r="BE211" i="1" s="1"/>
  <c r="AP211" i="1"/>
  <c r="M234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36" i="11" s="1"/>
  <c r="AL213" i="1"/>
  <c r="AO213" i="1"/>
  <c r="BE213" i="1" s="1"/>
  <c r="AP213" i="1"/>
  <c r="M23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37" i="11" s="1"/>
  <c r="AL214" i="1"/>
  <c r="AO214" i="1"/>
  <c r="BE214" i="1" s="1"/>
  <c r="AP214" i="1"/>
  <c r="M23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39" i="11" s="1"/>
  <c r="AL216" i="1"/>
  <c r="AO216" i="1"/>
  <c r="BE216" i="1" s="1"/>
  <c r="AP216" i="1"/>
  <c r="M23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0" i="11" s="1"/>
  <c r="AL217" i="1"/>
  <c r="AO217" i="1"/>
  <c r="BE217" i="1" s="1"/>
  <c r="AP217" i="1"/>
  <c r="M24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2" i="11" s="1"/>
  <c r="AL219" i="1"/>
  <c r="AO219" i="1"/>
  <c r="BE219" i="1" s="1"/>
  <c r="AP219" i="1"/>
  <c r="M242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3" i="11" s="1"/>
  <c r="AL220" i="1"/>
  <c r="AO220" i="1"/>
  <c r="BE220" i="1" s="1"/>
  <c r="AP220" i="1"/>
  <c r="M243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45" i="11" s="1"/>
  <c r="AL222" i="1"/>
  <c r="AO222" i="1"/>
  <c r="BE222" i="1" s="1"/>
  <c r="AP222" i="1"/>
  <c r="M245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46" i="11" s="1"/>
  <c r="AL223" i="1"/>
  <c r="AO223" i="1"/>
  <c r="BE223" i="1" s="1"/>
  <c r="AP223" i="1"/>
  <c r="M246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48" i="11" s="1"/>
  <c r="AL225" i="1"/>
  <c r="AO225" i="1"/>
  <c r="BE225" i="1" s="1"/>
  <c r="AP225" i="1"/>
  <c r="M248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49" i="11" s="1"/>
  <c r="AL226" i="1"/>
  <c r="AO226" i="1"/>
  <c r="BE226" i="1" s="1"/>
  <c r="AP226" i="1"/>
  <c r="M249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1" i="11" s="1"/>
  <c r="AL228" i="1"/>
  <c r="AO228" i="1"/>
  <c r="BE228" i="1" s="1"/>
  <c r="AP228" i="1"/>
  <c r="M251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54" i="11" s="1"/>
  <c r="AL231" i="1"/>
  <c r="AO231" i="1"/>
  <c r="BE231" i="1" s="1"/>
  <c r="AP231" i="1"/>
  <c r="M254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55" i="11" s="1"/>
  <c r="AL232" i="1"/>
  <c r="AO232" i="1"/>
  <c r="BE232" i="1" s="1"/>
  <c r="AP232" i="1"/>
  <c r="M255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58" i="11" s="1"/>
  <c r="AL235" i="1"/>
  <c r="AO235" i="1"/>
  <c r="BE235" i="1" s="1"/>
  <c r="AP235" i="1"/>
  <c r="M258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60" i="11" s="1"/>
  <c r="AL237" i="1"/>
  <c r="AO237" i="1"/>
  <c r="BE237" i="1" s="1"/>
  <c r="AP237" i="1"/>
  <c r="M260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61" i="11" s="1"/>
  <c r="AL238" i="1"/>
  <c r="AO238" i="1"/>
  <c r="BE238" i="1" s="1"/>
  <c r="AP238" i="1"/>
  <c r="M261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62" i="11" s="1"/>
  <c r="AL239" i="1"/>
  <c r="AO239" i="1"/>
  <c r="BE239" i="1" s="1"/>
  <c r="AP239" i="1"/>
  <c r="M262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64" i="11" s="1"/>
  <c r="AL241" i="1"/>
  <c r="AO241" i="1"/>
  <c r="BE241" i="1" s="1"/>
  <c r="AP241" i="1"/>
  <c r="M264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67" i="11" s="1"/>
  <c r="AL244" i="1"/>
  <c r="AO244" i="1"/>
  <c r="BE244" i="1" s="1"/>
  <c r="AP244" i="1"/>
  <c r="M267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68" i="11" s="1"/>
  <c r="AL245" i="1"/>
  <c r="AO245" i="1"/>
  <c r="BE245" i="1" s="1"/>
  <c r="AP245" i="1"/>
  <c r="M268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69" i="11" s="1"/>
  <c r="AL246" i="1"/>
  <c r="AO246" i="1"/>
  <c r="BE246" i="1" s="1"/>
  <c r="AP246" i="1"/>
  <c r="M269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71" i="11" s="1"/>
  <c r="AL248" i="1"/>
  <c r="AO248" i="1"/>
  <c r="BE248" i="1" s="1"/>
  <c r="AP248" i="1"/>
  <c r="M271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72" i="11" s="1"/>
  <c r="AL249" i="1"/>
  <c r="AO249" i="1"/>
  <c r="BE249" i="1" s="1"/>
  <c r="AP249" i="1"/>
  <c r="M272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73" i="11" s="1"/>
  <c r="AL250" i="1"/>
  <c r="AO250" i="1"/>
  <c r="BE250" i="1" s="1"/>
  <c r="AP250" i="1"/>
  <c r="M273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74" i="11" s="1"/>
  <c r="AL251" i="1"/>
  <c r="AO251" i="1"/>
  <c r="BE251" i="1" s="1"/>
  <c r="AP251" i="1"/>
  <c r="M274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75" i="11" s="1"/>
  <c r="AL252" i="1"/>
  <c r="AO252" i="1"/>
  <c r="BE252" i="1" s="1"/>
  <c r="AP252" i="1"/>
  <c r="M275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76" i="11" s="1"/>
  <c r="AL253" i="1"/>
  <c r="AO253" i="1"/>
  <c r="BE253" i="1" s="1"/>
  <c r="AP253" i="1"/>
  <c r="M276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77" i="11" s="1"/>
  <c r="AL254" i="1"/>
  <c r="AO254" i="1"/>
  <c r="BE254" i="1" s="1"/>
  <c r="AP254" i="1"/>
  <c r="M277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78" i="11" s="1"/>
  <c r="AL255" i="1"/>
  <c r="AO255" i="1"/>
  <c r="BE255" i="1" s="1"/>
  <c r="AP255" i="1"/>
  <c r="M278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79" i="11" s="1"/>
  <c r="AL256" i="1"/>
  <c r="AO256" i="1"/>
  <c r="BE256" i="1" s="1"/>
  <c r="AP256" i="1"/>
  <c r="M279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80" i="11" s="1"/>
  <c r="AL257" i="1"/>
  <c r="AO257" i="1"/>
  <c r="BE257" i="1" s="1"/>
  <c r="AP257" i="1"/>
  <c r="M280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81" i="11" s="1"/>
  <c r="AL258" i="1"/>
  <c r="AO258" i="1"/>
  <c r="BE258" i="1" s="1"/>
  <c r="AP258" i="1"/>
  <c r="M281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82" i="11" s="1"/>
  <c r="AL259" i="1"/>
  <c r="AO259" i="1"/>
  <c r="BE259" i="1" s="1"/>
  <c r="AP259" i="1"/>
  <c r="M282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83" i="11" s="1"/>
  <c r="AL260" i="1"/>
  <c r="AO260" i="1"/>
  <c r="BE260" i="1" s="1"/>
  <c r="AP260" i="1"/>
  <c r="M283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84" i="11" s="1"/>
  <c r="AL261" i="1"/>
  <c r="AO261" i="1"/>
  <c r="BE261" i="1" s="1"/>
  <c r="AP261" i="1"/>
  <c r="M284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85" i="11" s="1"/>
  <c r="AL262" i="1"/>
  <c r="AO262" i="1"/>
  <c r="BE262" i="1" s="1"/>
  <c r="AP262" i="1"/>
  <c r="M285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286" i="11" s="1"/>
  <c r="AL263" i="1"/>
  <c r="AO263" i="1"/>
  <c r="BE263" i="1" s="1"/>
  <c r="AP263" i="1"/>
  <c r="M286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287" i="11" s="1"/>
  <c r="AL264" i="1"/>
  <c r="AO264" i="1"/>
  <c r="BE264" i="1" s="1"/>
  <c r="AP264" i="1"/>
  <c r="M287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288" i="11" s="1"/>
  <c r="AL265" i="1"/>
  <c r="AO265" i="1"/>
  <c r="BE265" i="1" s="1"/>
  <c r="AP265" i="1"/>
  <c r="M288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289" i="11" s="1"/>
  <c r="AL266" i="1"/>
  <c r="AO266" i="1"/>
  <c r="BE266" i="1" s="1"/>
  <c r="AP266" i="1"/>
  <c r="M289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290" i="11" s="1"/>
  <c r="AL267" i="1"/>
  <c r="AO267" i="1"/>
  <c r="BE267" i="1" s="1"/>
  <c r="AP267" i="1"/>
  <c r="M290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291" i="11" s="1"/>
  <c r="AL268" i="1"/>
  <c r="AO268" i="1"/>
  <c r="BE268" i="1" s="1"/>
  <c r="AP268" i="1"/>
  <c r="M291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292" i="11" s="1"/>
  <c r="AL269" i="1"/>
  <c r="AO269" i="1"/>
  <c r="BE269" i="1" s="1"/>
  <c r="AP269" i="1"/>
  <c r="M292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293" i="11" s="1"/>
  <c r="AL270" i="1"/>
  <c r="AO270" i="1"/>
  <c r="BE270" i="1" s="1"/>
  <c r="AP270" i="1"/>
  <c r="M293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294" i="11" s="1"/>
  <c r="AL271" i="1"/>
  <c r="AO271" i="1"/>
  <c r="BE271" i="1" s="1"/>
  <c r="AP271" i="1"/>
  <c r="M294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295" i="11" s="1"/>
  <c r="AL272" i="1"/>
  <c r="AO272" i="1"/>
  <c r="BE272" i="1" s="1"/>
  <c r="AP272" i="1"/>
  <c r="M295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296" i="11" s="1"/>
  <c r="AL273" i="1"/>
  <c r="AO273" i="1"/>
  <c r="BE273" i="1" s="1"/>
  <c r="AP273" i="1"/>
  <c r="M296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297" i="11" s="1"/>
  <c r="AL274" i="1"/>
  <c r="AO274" i="1"/>
  <c r="BE274" i="1" s="1"/>
  <c r="AP274" i="1"/>
  <c r="M297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298" i="11" s="1"/>
  <c r="AL275" i="1"/>
  <c r="AO275" i="1"/>
  <c r="BE275" i="1" s="1"/>
  <c r="AP275" i="1"/>
  <c r="M298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299" i="11" s="1"/>
  <c r="AL276" i="1"/>
  <c r="AO276" i="1"/>
  <c r="BE276" i="1" s="1"/>
  <c r="AP276" i="1"/>
  <c r="M299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01" i="11" s="1"/>
  <c r="AL278" i="1"/>
  <c r="AO278" i="1"/>
  <c r="BE278" i="1" s="1"/>
  <c r="AP278" i="1"/>
  <c r="M301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02" i="11" s="1"/>
  <c r="AL279" i="1"/>
  <c r="AO279" i="1"/>
  <c r="BE279" i="1" s="1"/>
  <c r="AP279" i="1"/>
  <c r="M302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04" i="11" s="1"/>
  <c r="AL281" i="1"/>
  <c r="AO281" i="1"/>
  <c r="BE281" i="1" s="1"/>
  <c r="AP281" i="1"/>
  <c r="M304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05" i="11" s="1"/>
  <c r="AL282" i="1"/>
  <c r="AO282" i="1"/>
  <c r="BE282" i="1" s="1"/>
  <c r="AP282" i="1"/>
  <c r="M305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07" i="11" s="1"/>
  <c r="AL284" i="1"/>
  <c r="AO284" i="1"/>
  <c r="BE284" i="1" s="1"/>
  <c r="AP284" i="1"/>
  <c r="M307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08" i="11" s="1"/>
  <c r="AL285" i="1"/>
  <c r="AO285" i="1"/>
  <c r="BE285" i="1" s="1"/>
  <c r="AP285" i="1"/>
  <c r="M308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10" i="11" s="1"/>
  <c r="AL287" i="1"/>
  <c r="AO287" i="1"/>
  <c r="BE287" i="1" s="1"/>
  <c r="AP287" i="1"/>
  <c r="M310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13" i="11" s="1"/>
  <c r="AL290" i="1"/>
  <c r="AO290" i="1"/>
  <c r="BE290" i="1" s="1"/>
  <c r="AP290" i="1"/>
  <c r="M313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16" i="11" s="1"/>
  <c r="AL293" i="1"/>
  <c r="AO293" i="1"/>
  <c r="BE293" i="1" s="1"/>
  <c r="AP293" i="1"/>
  <c r="M316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17" i="11" s="1"/>
  <c r="AL294" i="1"/>
  <c r="AO294" i="1"/>
  <c r="BE294" i="1" s="1"/>
  <c r="AP294" i="1"/>
  <c r="M317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18" i="11" s="1"/>
  <c r="AL295" i="1"/>
  <c r="AO295" i="1"/>
  <c r="BE295" i="1" s="1"/>
  <c r="AP295" i="1"/>
  <c r="M318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19" i="11" s="1"/>
  <c r="AL296" i="1"/>
  <c r="AO296" i="1"/>
  <c r="BE296" i="1" s="1"/>
  <c r="AP296" i="1"/>
  <c r="M319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20" i="11" s="1"/>
  <c r="AL297" i="1"/>
  <c r="AO297" i="1"/>
  <c r="BE297" i="1" s="1"/>
  <c r="AP297" i="1"/>
  <c r="M320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21" i="11" s="1"/>
  <c r="AL298" i="1"/>
  <c r="AO298" i="1"/>
  <c r="BE298" i="1" s="1"/>
  <c r="AP298" i="1"/>
  <c r="M321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22" i="11" s="1"/>
  <c r="AL299" i="1"/>
  <c r="AO299" i="1"/>
  <c r="BE299" i="1" s="1"/>
  <c r="AP299" i="1"/>
  <c r="M322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23" i="11" s="1"/>
  <c r="AL300" i="1"/>
  <c r="AO300" i="1"/>
  <c r="BE300" i="1" s="1"/>
  <c r="AP300" i="1"/>
  <c r="M323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24" i="11" s="1"/>
  <c r="AL301" i="1"/>
  <c r="AO301" i="1"/>
  <c r="BE301" i="1" s="1"/>
  <c r="AP301" i="1"/>
  <c r="M324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25" i="11" s="1"/>
  <c r="AL302" i="1"/>
  <c r="AO302" i="1"/>
  <c r="BE302" i="1" s="1"/>
  <c r="AP302" i="1"/>
  <c r="M325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26" i="11" s="1"/>
  <c r="AL303" i="1"/>
  <c r="AO303" i="1"/>
  <c r="BE303" i="1" s="1"/>
  <c r="AP303" i="1"/>
  <c r="M326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27" i="11" s="1"/>
  <c r="AL304" i="1"/>
  <c r="AO304" i="1"/>
  <c r="BE304" i="1" s="1"/>
  <c r="AP304" i="1"/>
  <c r="M327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28" i="11" s="1"/>
  <c r="AL305" i="1"/>
  <c r="AO305" i="1"/>
  <c r="BE305" i="1" s="1"/>
  <c r="AP305" i="1"/>
  <c r="M328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29" i="11" s="1"/>
  <c r="AL306" i="1"/>
  <c r="AO306" i="1"/>
  <c r="BE306" i="1" s="1"/>
  <c r="AP306" i="1"/>
  <c r="M329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30" i="11" s="1"/>
  <c r="AL307" i="1"/>
  <c r="AO307" i="1"/>
  <c r="BE307" i="1" s="1"/>
  <c r="AP307" i="1"/>
  <c r="M330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31" i="11" s="1"/>
  <c r="AL308" i="1"/>
  <c r="AO308" i="1"/>
  <c r="BE308" i="1" s="1"/>
  <c r="AP308" i="1"/>
  <c r="M331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32" i="11" s="1"/>
  <c r="AL309" i="1"/>
  <c r="AO309" i="1"/>
  <c r="BE309" i="1" s="1"/>
  <c r="AP309" i="1"/>
  <c r="M332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33" i="11" s="1"/>
  <c r="AL310" i="1"/>
  <c r="AO310" i="1"/>
  <c r="BE310" i="1" s="1"/>
  <c r="AP310" i="1"/>
  <c r="M333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34" i="11" s="1"/>
  <c r="AL311" i="1"/>
  <c r="AO311" i="1"/>
  <c r="BE311" i="1" s="1"/>
  <c r="AP311" i="1"/>
  <c r="M334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36" i="11" s="1"/>
  <c r="AL313" i="1"/>
  <c r="AO313" i="1"/>
  <c r="BE313" i="1" s="1"/>
  <c r="AP313" i="1"/>
  <c r="M336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37" i="11" s="1"/>
  <c r="AL314" i="1"/>
  <c r="AO314" i="1"/>
  <c r="BE314" i="1" s="1"/>
  <c r="AP314" i="1"/>
  <c r="M337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39" i="11" s="1"/>
  <c r="AL316" i="1"/>
  <c r="AO316" i="1"/>
  <c r="BE316" i="1" s="1"/>
  <c r="AP316" i="1"/>
  <c r="M339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40" i="11" s="1"/>
  <c r="AL317" i="1"/>
  <c r="AO317" i="1"/>
  <c r="BE317" i="1" s="1"/>
  <c r="AP317" i="1"/>
  <c r="M340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42" i="11" s="1"/>
  <c r="AL319" i="1"/>
  <c r="AO319" i="1"/>
  <c r="BE319" i="1" s="1"/>
  <c r="AP319" i="1"/>
  <c r="M342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43" i="11" s="1"/>
  <c r="AL320" i="1"/>
  <c r="AO320" i="1"/>
  <c r="BE320" i="1" s="1"/>
  <c r="AP320" i="1"/>
  <c r="M343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46" i="11" s="1"/>
  <c r="AL323" i="1"/>
  <c r="AO323" i="1"/>
  <c r="BE323" i="1" s="1"/>
  <c r="AP323" i="1"/>
  <c r="M346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48" i="11" s="1"/>
  <c r="AL325" i="1"/>
  <c r="AO325" i="1"/>
  <c r="BE325" i="1" s="1"/>
  <c r="AP325" i="1"/>
  <c r="M34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50" i="11" s="1"/>
  <c r="AL327" i="1"/>
  <c r="AO327" i="1"/>
  <c r="BE327" i="1" s="1"/>
  <c r="AP327" i="1"/>
  <c r="M35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51" i="11" s="1"/>
  <c r="AL328" i="1"/>
  <c r="AO328" i="1"/>
  <c r="BE328" i="1" s="1"/>
  <c r="AP328" i="1"/>
  <c r="M35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53" i="11" s="1"/>
  <c r="AL330" i="1"/>
  <c r="AO330" i="1"/>
  <c r="BE330" i="1" s="1"/>
  <c r="AP330" i="1"/>
  <c r="M35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54" i="11" s="1"/>
  <c r="AL331" i="1"/>
  <c r="AO331" i="1"/>
  <c r="BE331" i="1" s="1"/>
  <c r="AP331" i="1"/>
  <c r="M35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57" i="11" s="1"/>
  <c r="AL334" i="1"/>
  <c r="AO334" i="1"/>
  <c r="BE334" i="1" s="1"/>
  <c r="AP334" i="1"/>
  <c r="M35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59" i="11" s="1"/>
  <c r="AL336" i="1"/>
  <c r="AO336" i="1"/>
  <c r="BE336" i="1" s="1"/>
  <c r="AP336" i="1"/>
  <c r="M35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60" i="11" s="1"/>
  <c r="AL337" i="1"/>
  <c r="AO337" i="1"/>
  <c r="BE337" i="1" s="1"/>
  <c r="AP337" i="1"/>
  <c r="M36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62" i="11" s="1"/>
  <c r="AL339" i="1"/>
  <c r="AO339" i="1"/>
  <c r="BE339" i="1" s="1"/>
  <c r="AP339" i="1"/>
  <c r="M36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63" i="11" s="1"/>
  <c r="AL340" i="1"/>
  <c r="AO340" i="1"/>
  <c r="BE340" i="1" s="1"/>
  <c r="AP340" i="1"/>
  <c r="M36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65" i="11" s="1"/>
  <c r="AL342" i="1"/>
  <c r="AO342" i="1"/>
  <c r="BE342" i="1" s="1"/>
  <c r="AP342" i="1"/>
  <c r="M36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66" i="11" s="1"/>
  <c r="AL343" i="1"/>
  <c r="AO343" i="1"/>
  <c r="BE343" i="1" s="1"/>
  <c r="AP343" i="1"/>
  <c r="M36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68" i="11" s="1"/>
  <c r="AL345" i="1"/>
  <c r="AO345" i="1"/>
  <c r="BE345" i="1" s="1"/>
  <c r="AP345" i="1"/>
  <c r="M36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69" i="11" s="1"/>
  <c r="AL346" i="1"/>
  <c r="AO346" i="1"/>
  <c r="BE346" i="1" s="1"/>
  <c r="AP346" i="1"/>
  <c r="M36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71" i="11" s="1"/>
  <c r="AL348" i="1"/>
  <c r="AO348" i="1"/>
  <c r="BE348" i="1" s="1"/>
  <c r="AP348" i="1"/>
  <c r="M37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72" i="11" s="1"/>
  <c r="AL349" i="1"/>
  <c r="AO349" i="1"/>
  <c r="BE349" i="1" s="1"/>
  <c r="AP349" i="1"/>
  <c r="M37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74" i="11" s="1"/>
  <c r="AL351" i="1"/>
  <c r="AO351" i="1"/>
  <c r="BE351" i="1" s="1"/>
  <c r="AP351" i="1"/>
  <c r="M37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75" i="11" s="1"/>
  <c r="AL352" i="1"/>
  <c r="AO352" i="1"/>
  <c r="BE352" i="1" s="1"/>
  <c r="AP352" i="1"/>
  <c r="M37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77" i="11" s="1"/>
  <c r="AL354" i="1"/>
  <c r="AO354" i="1"/>
  <c r="BE354" i="1" s="1"/>
  <c r="AP354" i="1"/>
  <c r="M37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78" i="11" s="1"/>
  <c r="AL355" i="1"/>
  <c r="AO355" i="1"/>
  <c r="BE355" i="1" s="1"/>
  <c r="AP355" i="1"/>
  <c r="M37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80" i="11" s="1"/>
  <c r="AL357" i="1"/>
  <c r="AO357" i="1"/>
  <c r="BE357" i="1" s="1"/>
  <c r="AP357" i="1"/>
  <c r="M38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81" i="11" s="1"/>
  <c r="AL358" i="1"/>
  <c r="AO358" i="1"/>
  <c r="BE358" i="1" s="1"/>
  <c r="AP358" i="1"/>
  <c r="M38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84" i="11" s="1"/>
  <c r="AL361" i="1"/>
  <c r="AO361" i="1"/>
  <c r="BE361" i="1" s="1"/>
  <c r="AP361" i="1"/>
  <c r="M38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85" i="11" s="1"/>
  <c r="AL362" i="1"/>
  <c r="AO362" i="1"/>
  <c r="BE362" i="1" s="1"/>
  <c r="AP362" i="1"/>
  <c r="M38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387" i="11" s="1"/>
  <c r="AL364" i="1"/>
  <c r="AO364" i="1"/>
  <c r="BE364" i="1" s="1"/>
  <c r="AP364" i="1"/>
  <c r="M38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392" i="11" s="1"/>
  <c r="AL369" i="1"/>
  <c r="AO369" i="1"/>
  <c r="BE369" i="1" s="1"/>
  <c r="AP369" i="1"/>
  <c r="M39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393" i="11" s="1"/>
  <c r="AL370" i="1"/>
  <c r="AO370" i="1"/>
  <c r="BE370" i="1" s="1"/>
  <c r="AP370" i="1"/>
  <c r="M39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394" i="11" s="1"/>
  <c r="AL371" i="1"/>
  <c r="AO371" i="1"/>
  <c r="BE371" i="1" s="1"/>
  <c r="AP371" i="1"/>
  <c r="M39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397" i="11" s="1"/>
  <c r="AL374" i="1"/>
  <c r="AO374" i="1"/>
  <c r="BE374" i="1" s="1"/>
  <c r="AP374" i="1"/>
  <c r="M39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00" i="11" s="1"/>
  <c r="AL377" i="1"/>
  <c r="AO377" i="1"/>
  <c r="BE377" i="1" s="1"/>
  <c r="AP377" i="1"/>
  <c r="M40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01" i="11" s="1"/>
  <c r="AL378" i="1"/>
  <c r="AO378" i="1"/>
  <c r="BE378" i="1" s="1"/>
  <c r="AP378" i="1"/>
  <c r="M40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02" i="11" s="1"/>
  <c r="AL379" i="1"/>
  <c r="AO379" i="1"/>
  <c r="BE379" i="1" s="1"/>
  <c r="AP379" i="1"/>
  <c r="M40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03" i="11" s="1"/>
  <c r="AL380" i="1"/>
  <c r="AO380" i="1"/>
  <c r="BE380" i="1" s="1"/>
  <c r="AP380" i="1"/>
  <c r="M40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04" i="11" s="1"/>
  <c r="AL381" i="1"/>
  <c r="AO381" i="1"/>
  <c r="BE381" i="1" s="1"/>
  <c r="AP381" i="1"/>
  <c r="M40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05" i="11" s="1"/>
  <c r="AL382" i="1"/>
  <c r="AO382" i="1"/>
  <c r="BE382" i="1" s="1"/>
  <c r="AP382" i="1"/>
  <c r="M40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06" i="11" s="1"/>
  <c r="AL383" i="1"/>
  <c r="AO383" i="1"/>
  <c r="BE383" i="1" s="1"/>
  <c r="AP383" i="1"/>
  <c r="M40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07" i="11" s="1"/>
  <c r="AL384" i="1"/>
  <c r="AO384" i="1"/>
  <c r="BE384" i="1" s="1"/>
  <c r="AP384" i="1"/>
  <c r="M40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08" i="11" s="1"/>
  <c r="AL385" i="1"/>
  <c r="AO385" i="1"/>
  <c r="BE385" i="1" s="1"/>
  <c r="AP385" i="1"/>
  <c r="M40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09" i="11" s="1"/>
  <c r="AL386" i="1"/>
  <c r="AO386" i="1"/>
  <c r="BE386" i="1" s="1"/>
  <c r="AP386" i="1"/>
  <c r="M40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10" i="11" s="1"/>
  <c r="AL387" i="1"/>
  <c r="AO387" i="1"/>
  <c r="BE387" i="1" s="1"/>
  <c r="AP387" i="1"/>
  <c r="M41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11" i="11" s="1"/>
  <c r="AL388" i="1"/>
  <c r="AO388" i="1"/>
  <c r="BE388" i="1" s="1"/>
  <c r="AP388" i="1"/>
  <c r="M41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12" i="11" s="1"/>
  <c r="AL389" i="1"/>
  <c r="AO389" i="1"/>
  <c r="BE389" i="1" s="1"/>
  <c r="AP389" i="1"/>
  <c r="M41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13" i="11" s="1"/>
  <c r="AL390" i="1"/>
  <c r="AO390" i="1"/>
  <c r="BE390" i="1" s="1"/>
  <c r="AP390" i="1"/>
  <c r="M41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14" i="11" s="1"/>
  <c r="AL391" i="1"/>
  <c r="AO391" i="1"/>
  <c r="BE391" i="1" s="1"/>
  <c r="AP391" i="1"/>
  <c r="M41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15" i="11" s="1"/>
  <c r="AL392" i="1"/>
  <c r="AO392" i="1"/>
  <c r="BE392" i="1" s="1"/>
  <c r="AP392" i="1"/>
  <c r="M41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16" i="11" s="1"/>
  <c r="AL393" i="1"/>
  <c r="AO393" i="1"/>
  <c r="BE393" i="1" s="1"/>
  <c r="AP393" i="1"/>
  <c r="M41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17" i="11" s="1"/>
  <c r="AL394" i="1"/>
  <c r="AO394" i="1"/>
  <c r="BE394" i="1" s="1"/>
  <c r="AP394" i="1"/>
  <c r="M41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18" i="11" s="1"/>
  <c r="AL395" i="1"/>
  <c r="AO395" i="1"/>
  <c r="BE395" i="1" s="1"/>
  <c r="AP395" i="1"/>
  <c r="M41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19" i="11" s="1"/>
  <c r="AL396" i="1"/>
  <c r="AO396" i="1"/>
  <c r="BE396" i="1" s="1"/>
  <c r="AP396" i="1"/>
  <c r="M41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20" i="11" s="1"/>
  <c r="AL397" i="1"/>
  <c r="AO397" i="1"/>
  <c r="BE397" i="1" s="1"/>
  <c r="AP397" i="1"/>
  <c r="M42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21" i="11" s="1"/>
  <c r="AL398" i="1"/>
  <c r="AO398" i="1"/>
  <c r="BE398" i="1" s="1"/>
  <c r="AP398" i="1"/>
  <c r="M42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22" i="11" s="1"/>
  <c r="AL399" i="1"/>
  <c r="AO399" i="1"/>
  <c r="BE399" i="1" s="1"/>
  <c r="AP399" i="1"/>
  <c r="M42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23" i="11" s="1"/>
  <c r="AL400" i="1"/>
  <c r="AO400" i="1"/>
  <c r="BE400" i="1" s="1"/>
  <c r="AP400" i="1"/>
  <c r="M42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24" i="11" s="1"/>
  <c r="AL401" i="1"/>
  <c r="AO401" i="1"/>
  <c r="BE401" i="1" s="1"/>
  <c r="AP401" i="1"/>
  <c r="M42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25" i="11" s="1"/>
  <c r="AL402" i="1"/>
  <c r="AO402" i="1"/>
  <c r="BE402" i="1" s="1"/>
  <c r="AP402" i="1"/>
  <c r="M42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26" i="11" s="1"/>
  <c r="AL403" i="1"/>
  <c r="AO403" i="1"/>
  <c r="BE403" i="1" s="1"/>
  <c r="AP403" i="1"/>
  <c r="M42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27" i="11" s="1"/>
  <c r="AL404" i="1"/>
  <c r="AO404" i="1"/>
  <c r="BE404" i="1" s="1"/>
  <c r="AP404" i="1"/>
  <c r="M42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29" i="11" s="1"/>
  <c r="AL406" i="1"/>
  <c r="AO406" i="1"/>
  <c r="BE406" i="1" s="1"/>
  <c r="AP406" i="1"/>
  <c r="M42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30" i="11" s="1"/>
  <c r="AL407" i="1"/>
  <c r="AO407" i="1"/>
  <c r="BE407" i="1" s="1"/>
  <c r="AP407" i="1"/>
  <c r="M43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32" i="11" s="1"/>
  <c r="AL409" i="1"/>
  <c r="AO409" i="1"/>
  <c r="BE409" i="1" s="1"/>
  <c r="AP409" i="1"/>
  <c r="M43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33" i="11" s="1"/>
  <c r="AL410" i="1"/>
  <c r="AO410" i="1"/>
  <c r="BE410" i="1" s="1"/>
  <c r="AP410" i="1"/>
  <c r="M43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35" i="11" s="1"/>
  <c r="AL412" i="1"/>
  <c r="AO412" i="1"/>
  <c r="BE412" i="1" s="1"/>
  <c r="AP412" i="1"/>
  <c r="M43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36" i="11" s="1"/>
  <c r="AL413" i="1"/>
  <c r="AO413" i="1"/>
  <c r="BE413" i="1" s="1"/>
  <c r="AP413" i="1"/>
  <c r="M43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38" i="11" s="1"/>
  <c r="AL415" i="1"/>
  <c r="AO415" i="1"/>
  <c r="BE415" i="1" s="1"/>
  <c r="AP415" i="1"/>
  <c r="M43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39" i="11" s="1"/>
  <c r="AL416" i="1"/>
  <c r="AO416" i="1"/>
  <c r="BE416" i="1" s="1"/>
  <c r="AP416" i="1"/>
  <c r="M43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40" i="11" s="1"/>
  <c r="AL417" i="1"/>
  <c r="AO417" i="1"/>
  <c r="BE417" i="1" s="1"/>
  <c r="AP417" i="1"/>
  <c r="M44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41" i="11" s="1"/>
  <c r="AL418" i="1"/>
  <c r="AO418" i="1"/>
  <c r="BE418" i="1" s="1"/>
  <c r="AP418" i="1"/>
  <c r="M44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42" i="11" s="1"/>
  <c r="AL419" i="1"/>
  <c r="AO419" i="1"/>
  <c r="BE419" i="1" s="1"/>
  <c r="AP419" i="1"/>
  <c r="M44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44" i="11" s="1"/>
  <c r="AL421" i="1"/>
  <c r="AO421" i="1"/>
  <c r="BE421" i="1" s="1"/>
  <c r="AP421" i="1"/>
  <c r="M44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45" i="11" s="1"/>
  <c r="AL422" i="1"/>
  <c r="AO422" i="1"/>
  <c r="BE422" i="1" s="1"/>
  <c r="AP422" i="1"/>
  <c r="M44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48" i="11" s="1"/>
  <c r="AL425" i="1"/>
  <c r="AO425" i="1"/>
  <c r="BE425" i="1" s="1"/>
  <c r="AP425" i="1"/>
  <c r="M44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50" i="11" s="1"/>
  <c r="AL427" i="1"/>
  <c r="AO427" i="1"/>
  <c r="BE427" i="1" s="1"/>
  <c r="AP427" i="1"/>
  <c r="M45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51" i="11" s="1"/>
  <c r="AL428" i="1"/>
  <c r="AO428" i="1"/>
  <c r="BE428" i="1" s="1"/>
  <c r="AP428" i="1"/>
  <c r="M45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52" i="11" s="1"/>
  <c r="AL429" i="1"/>
  <c r="AO429" i="1"/>
  <c r="BE429" i="1" s="1"/>
  <c r="AP429" i="1"/>
  <c r="M45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53" i="11" s="1"/>
  <c r="AL430" i="1"/>
  <c r="AO430" i="1"/>
  <c r="BE430" i="1" s="1"/>
  <c r="AP430" i="1"/>
  <c r="M45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54" i="11" s="1"/>
  <c r="AL431" i="1"/>
  <c r="AO431" i="1"/>
  <c r="BE431" i="1" s="1"/>
  <c r="AP431" i="1"/>
  <c r="M45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55" i="11" s="1"/>
  <c r="AL432" i="1"/>
  <c r="AO432" i="1"/>
  <c r="BE432" i="1" s="1"/>
  <c r="AP432" i="1"/>
  <c r="M45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56" i="11" s="1"/>
  <c r="AL433" i="1"/>
  <c r="AO433" i="1"/>
  <c r="BE433" i="1" s="1"/>
  <c r="AP433" i="1"/>
  <c r="M45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57" i="11" s="1"/>
  <c r="AL434" i="1"/>
  <c r="AO434" i="1"/>
  <c r="BE434" i="1" s="1"/>
  <c r="AP434" i="1"/>
  <c r="M45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58" i="11" s="1"/>
  <c r="AL435" i="1"/>
  <c r="AO435" i="1"/>
  <c r="BE435" i="1" s="1"/>
  <c r="AP435" i="1"/>
  <c r="M45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59" i="11" s="1"/>
  <c r="AL436" i="1"/>
  <c r="AO436" i="1"/>
  <c r="BE436" i="1" s="1"/>
  <c r="AP436" i="1"/>
  <c r="M45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60" i="11" s="1"/>
  <c r="AL437" i="1"/>
  <c r="AO437" i="1"/>
  <c r="BE437" i="1" s="1"/>
  <c r="AP437" i="1"/>
  <c r="M46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61" i="11" s="1"/>
  <c r="AL438" i="1"/>
  <c r="AO438" i="1"/>
  <c r="BE438" i="1" s="1"/>
  <c r="AP438" i="1"/>
  <c r="M46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62" i="11" s="1"/>
  <c r="AL439" i="1"/>
  <c r="AO439" i="1"/>
  <c r="BE439" i="1" s="1"/>
  <c r="AP439" i="1"/>
  <c r="M46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63" i="11" s="1"/>
  <c r="AL440" i="1"/>
  <c r="AO440" i="1"/>
  <c r="BE440" i="1" s="1"/>
  <c r="AP440" i="1"/>
  <c r="M46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64" i="11" s="1"/>
  <c r="AL441" i="1"/>
  <c r="AO441" i="1"/>
  <c r="BE441" i="1" s="1"/>
  <c r="AP441" i="1"/>
  <c r="M46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65" i="11" s="1"/>
  <c r="AL442" i="1"/>
  <c r="AO442" i="1"/>
  <c r="BE442" i="1" s="1"/>
  <c r="AP442" i="1"/>
  <c r="M46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67" i="11" s="1"/>
  <c r="AL444" i="1"/>
  <c r="AO444" i="1"/>
  <c r="BE444" i="1" s="1"/>
  <c r="AP444" i="1"/>
  <c r="M46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68" i="11" s="1"/>
  <c r="AL445" i="1"/>
  <c r="AO445" i="1"/>
  <c r="BE445" i="1" s="1"/>
  <c r="AP445" i="1"/>
  <c r="M46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70" i="11" s="1"/>
  <c r="AL447" i="1"/>
  <c r="AO447" i="1"/>
  <c r="BE447" i="1" s="1"/>
  <c r="AP447" i="1"/>
  <c r="M47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71" i="11" s="1"/>
  <c r="AL448" i="1"/>
  <c r="AO448" i="1"/>
  <c r="BE448" i="1" s="1"/>
  <c r="AP448" i="1"/>
  <c r="M47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72" i="11" s="1"/>
  <c r="AL449" i="1"/>
  <c r="AO449" i="1"/>
  <c r="BE449" i="1" s="1"/>
  <c r="AP449" i="1"/>
  <c r="M47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73" i="11" s="1"/>
  <c r="AL450" i="1"/>
  <c r="AO450" i="1"/>
  <c r="BE450" i="1" s="1"/>
  <c r="AP450" i="1"/>
  <c r="M47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74" i="11" s="1"/>
  <c r="AL451" i="1"/>
  <c r="AO451" i="1"/>
  <c r="BE451" i="1" s="1"/>
  <c r="AP451" i="1"/>
  <c r="M47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75" i="11" s="1"/>
  <c r="AL452" i="1"/>
  <c r="AO452" i="1"/>
  <c r="BE452" i="1" s="1"/>
  <c r="AP452" i="1"/>
  <c r="M47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76" i="11" s="1"/>
  <c r="AL453" i="1"/>
  <c r="AO453" i="1"/>
  <c r="BE453" i="1" s="1"/>
  <c r="AP453" i="1"/>
  <c r="M47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77" i="11" s="1"/>
  <c r="AL454" i="1"/>
  <c r="AO454" i="1"/>
  <c r="BE454" i="1" s="1"/>
  <c r="AP454" i="1"/>
  <c r="M47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78" i="11" s="1"/>
  <c r="AL455" i="1"/>
  <c r="AO455" i="1"/>
  <c r="BE455" i="1" s="1"/>
  <c r="AP455" i="1"/>
  <c r="M47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79" i="11" s="1"/>
  <c r="AL456" i="1"/>
  <c r="AO456" i="1"/>
  <c r="BE456" i="1" s="1"/>
  <c r="AP456" i="1"/>
  <c r="M47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80" i="11" s="1"/>
  <c r="AL457" i="1"/>
  <c r="AO457" i="1"/>
  <c r="BE457" i="1" s="1"/>
  <c r="AP457" i="1"/>
  <c r="M48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81" i="11" s="1"/>
  <c r="AL458" i="1"/>
  <c r="AO458" i="1"/>
  <c r="BE458" i="1" s="1"/>
  <c r="AP458" i="1"/>
  <c r="M48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82" i="11" s="1"/>
  <c r="AL459" i="1"/>
  <c r="AO459" i="1"/>
  <c r="BE459" i="1" s="1"/>
  <c r="AP459" i="1"/>
  <c r="M48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83" i="11" s="1"/>
  <c r="AL460" i="1"/>
  <c r="AO460" i="1"/>
  <c r="BE460" i="1" s="1"/>
  <c r="AP460" i="1"/>
  <c r="M48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84" i="11" s="1"/>
  <c r="AL461" i="1"/>
  <c r="AO461" i="1"/>
  <c r="BE461" i="1" s="1"/>
  <c r="AP461" i="1"/>
  <c r="M48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85" i="11" s="1"/>
  <c r="AL462" i="1"/>
  <c r="AO462" i="1"/>
  <c r="BE462" i="1" s="1"/>
  <c r="AP462" i="1"/>
  <c r="M48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486" i="11" s="1"/>
  <c r="AL463" i="1"/>
  <c r="AO463" i="1"/>
  <c r="BE463" i="1" s="1"/>
  <c r="AP463" i="1"/>
  <c r="M48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487" i="11" s="1"/>
  <c r="AL464" i="1"/>
  <c r="AO464" i="1"/>
  <c r="BE464" i="1" s="1"/>
  <c r="AP464" i="1"/>
  <c r="M48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488" i="11" s="1"/>
  <c r="AL465" i="1"/>
  <c r="AO465" i="1"/>
  <c r="BE465" i="1" s="1"/>
  <c r="AP465" i="1"/>
  <c r="M48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489" i="11" s="1"/>
  <c r="AL466" i="1"/>
  <c r="AO466" i="1"/>
  <c r="BE466" i="1" s="1"/>
  <c r="AP466" i="1"/>
  <c r="M48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491" i="11" s="1"/>
  <c r="AL468" i="1"/>
  <c r="AO468" i="1"/>
  <c r="BE468" i="1" s="1"/>
  <c r="AP468" i="1"/>
  <c r="M49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492" i="11" s="1"/>
  <c r="AL469" i="1"/>
  <c r="AO469" i="1"/>
  <c r="BE469" i="1" s="1"/>
  <c r="AP469" i="1"/>
  <c r="M49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494" i="11" s="1"/>
  <c r="AL471" i="1"/>
  <c r="AO471" i="1"/>
  <c r="BE471" i="1" s="1"/>
  <c r="AP471" i="1"/>
  <c r="M49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495" i="11" s="1"/>
  <c r="AL472" i="1"/>
  <c r="AO472" i="1"/>
  <c r="BE472" i="1" s="1"/>
  <c r="AP472" i="1"/>
  <c r="M49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496" i="11" s="1"/>
  <c r="AL473" i="1"/>
  <c r="AO473" i="1"/>
  <c r="BE473" i="1" s="1"/>
  <c r="AP473" i="1"/>
  <c r="M49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498" i="11" s="1"/>
  <c r="AL475" i="1"/>
  <c r="AO475" i="1"/>
  <c r="BE475" i="1" s="1"/>
  <c r="AP475" i="1"/>
  <c r="M49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00" i="11" s="1"/>
  <c r="AL477" i="1"/>
  <c r="AO477" i="1"/>
  <c r="BE477" i="1" s="1"/>
  <c r="AP477" i="1"/>
  <c r="M50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01" i="11" s="1"/>
  <c r="AL478" i="1"/>
  <c r="AO478" i="1"/>
  <c r="BE478" i="1" s="1"/>
  <c r="AP478" i="1"/>
  <c r="M50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04" i="11" s="1"/>
  <c r="AL481" i="1"/>
  <c r="AO481" i="1"/>
  <c r="BE481" i="1" s="1"/>
  <c r="AP481" i="1"/>
  <c r="M50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06" i="11" s="1"/>
  <c r="AL483" i="1"/>
  <c r="AO483" i="1"/>
  <c r="BE483" i="1" s="1"/>
  <c r="AP483" i="1"/>
  <c r="M50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07" i="11" s="1"/>
  <c r="AL484" i="1"/>
  <c r="AO484" i="1"/>
  <c r="BE484" i="1" s="1"/>
  <c r="AP484" i="1"/>
  <c r="M50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08" i="11" s="1"/>
  <c r="AL485" i="1"/>
  <c r="AO485" i="1"/>
  <c r="BE485" i="1" s="1"/>
  <c r="AP485" i="1"/>
  <c r="M50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10" i="11" s="1"/>
  <c r="AL487" i="1"/>
  <c r="AO487" i="1"/>
  <c r="BE487" i="1" s="1"/>
  <c r="AP487" i="1"/>
  <c r="M51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12" i="11" s="1"/>
  <c r="AL489" i="1"/>
  <c r="AO489" i="1"/>
  <c r="BE489" i="1" s="1"/>
  <c r="AP489" i="1"/>
  <c r="M51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13" i="11" s="1"/>
  <c r="AL490" i="1"/>
  <c r="AO490" i="1"/>
  <c r="BE490" i="1" s="1"/>
  <c r="AP490" i="1"/>
  <c r="M51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15" i="11" s="1"/>
  <c r="AL492" i="1"/>
  <c r="AO492" i="1"/>
  <c r="BE492" i="1" s="1"/>
  <c r="AP492" i="1"/>
  <c r="M51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16" i="11" s="1"/>
  <c r="AL493" i="1"/>
  <c r="AO493" i="1"/>
  <c r="BE493" i="1" s="1"/>
  <c r="AP493" i="1"/>
  <c r="M51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18" i="11" s="1"/>
  <c r="AL495" i="1"/>
  <c r="AO495" i="1"/>
  <c r="BE495" i="1" s="1"/>
  <c r="AP495" i="1"/>
  <c r="M51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19" i="11" s="1"/>
  <c r="AL496" i="1"/>
  <c r="AO496" i="1"/>
  <c r="BE496" i="1" s="1"/>
  <c r="AP496" i="1"/>
  <c r="M51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22" i="11" s="1"/>
  <c r="AL499" i="1"/>
  <c r="AO499" i="1"/>
  <c r="BE499" i="1" s="1"/>
  <c r="AP499" i="1"/>
  <c r="M52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23" i="11" s="1"/>
  <c r="AL500" i="1"/>
  <c r="AO500" i="1"/>
  <c r="BE500" i="1" s="1"/>
  <c r="AP500" i="1"/>
  <c r="M52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24" i="11" s="1"/>
  <c r="AL501" i="1"/>
  <c r="AO501" i="1"/>
  <c r="BE501" i="1" s="1"/>
  <c r="AP501" i="1"/>
  <c r="M52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25" i="11" s="1"/>
  <c r="AL502" i="1"/>
  <c r="AO502" i="1"/>
  <c r="BE502" i="1" s="1"/>
  <c r="AP502" i="1"/>
  <c r="M52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27" i="11" s="1"/>
  <c r="AL504" i="1"/>
  <c r="AO504" i="1"/>
  <c r="BE504" i="1" s="1"/>
  <c r="AP504" i="1"/>
  <c r="M52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28" i="11" s="1"/>
  <c r="AL505" i="1"/>
  <c r="AO505" i="1"/>
  <c r="BE505" i="1" s="1"/>
  <c r="AP505" i="1"/>
  <c r="M52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30" i="11" s="1"/>
  <c r="AL507" i="1"/>
  <c r="AO507" i="1"/>
  <c r="BE507" i="1" s="1"/>
  <c r="AP507" i="1"/>
  <c r="M53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31" i="11" s="1"/>
  <c r="AL508" i="1"/>
  <c r="AO508" i="1"/>
  <c r="BE508" i="1" s="1"/>
  <c r="AP508" i="1"/>
  <c r="M53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33" i="11" s="1"/>
  <c r="AL510" i="1"/>
  <c r="AO510" i="1"/>
  <c r="BE510" i="1" s="1"/>
  <c r="AP510" i="1"/>
  <c r="M53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34" i="11" s="1"/>
  <c r="AL511" i="1"/>
  <c r="AO511" i="1"/>
  <c r="BE511" i="1" s="1"/>
  <c r="AP511" i="1"/>
  <c r="M53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35" i="11" s="1"/>
  <c r="AL512" i="1"/>
  <c r="AO512" i="1"/>
  <c r="BE512" i="1" s="1"/>
  <c r="AP512" i="1"/>
  <c r="M53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36" i="11" s="1"/>
  <c r="AL513" i="1"/>
  <c r="AO513" i="1"/>
  <c r="BE513" i="1" s="1"/>
  <c r="AP513" i="1"/>
  <c r="M53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39" i="11" s="1"/>
  <c r="AL516" i="1"/>
  <c r="AO516" i="1"/>
  <c r="BE516" i="1" s="1"/>
  <c r="AP516" i="1"/>
  <c r="M53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42" i="11" s="1"/>
  <c r="AL519" i="1"/>
  <c r="AO519" i="1"/>
  <c r="BE519" i="1" s="1"/>
  <c r="AP519" i="1"/>
  <c r="M54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45" i="11" s="1"/>
  <c r="AL522" i="1"/>
  <c r="AO522" i="1"/>
  <c r="BE522" i="1" s="1"/>
  <c r="AP522" i="1"/>
  <c r="M54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46" i="11" s="1"/>
  <c r="AL523" i="1"/>
  <c r="AO523" i="1"/>
  <c r="BE523" i="1" s="1"/>
  <c r="AP523" i="1"/>
  <c r="M54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47" i="11" s="1"/>
  <c r="AL524" i="1"/>
  <c r="AO524" i="1"/>
  <c r="BE524" i="1" s="1"/>
  <c r="AP524" i="1"/>
  <c r="M54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48" i="11" s="1"/>
  <c r="AL525" i="1"/>
  <c r="AO525" i="1"/>
  <c r="BE525" i="1" s="1"/>
  <c r="AP525" i="1"/>
  <c r="M54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50" i="11" s="1"/>
  <c r="AL527" i="1"/>
  <c r="AO527" i="1"/>
  <c r="BE527" i="1" s="1"/>
  <c r="AP527" i="1"/>
  <c r="M55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51" i="11" s="1"/>
  <c r="AL528" i="1"/>
  <c r="AO528" i="1"/>
  <c r="BE528" i="1" s="1"/>
  <c r="AP528" i="1"/>
  <c r="M55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53" i="11" s="1"/>
  <c r="AL530" i="1"/>
  <c r="AO530" i="1"/>
  <c r="BE530" i="1" s="1"/>
  <c r="AP530" i="1"/>
  <c r="M55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54" i="11" s="1"/>
  <c r="AL531" i="1"/>
  <c r="AO531" i="1"/>
  <c r="BE531" i="1" s="1"/>
  <c r="AP531" i="1"/>
  <c r="M55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56" i="11" s="1"/>
  <c r="AL533" i="1"/>
  <c r="AO533" i="1"/>
  <c r="BE533" i="1" s="1"/>
  <c r="AP533" i="1"/>
  <c r="M55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57" i="11" s="1"/>
  <c r="AL534" i="1"/>
  <c r="AO534" i="1"/>
  <c r="BE534" i="1" s="1"/>
  <c r="AP534" i="1"/>
  <c r="M55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60" i="11" s="1"/>
  <c r="AL537" i="1"/>
  <c r="AO537" i="1"/>
  <c r="BE537" i="1" s="1"/>
  <c r="AP537" i="1"/>
  <c r="M56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61" i="11" s="1"/>
  <c r="AL538" i="1"/>
  <c r="AO538" i="1"/>
  <c r="BE538" i="1" s="1"/>
  <c r="AP538" i="1"/>
  <c r="M56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62" i="11" s="1"/>
  <c r="AL539" i="1"/>
  <c r="AO539" i="1"/>
  <c r="BE539" i="1" s="1"/>
  <c r="AP539" i="1"/>
  <c r="M56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63" i="11" s="1"/>
  <c r="AL540" i="1"/>
  <c r="AO540" i="1"/>
  <c r="BE540" i="1" s="1"/>
  <c r="AP540" i="1"/>
  <c r="M56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65" i="11" s="1"/>
  <c r="AL542" i="1"/>
  <c r="AO542" i="1"/>
  <c r="BE542" i="1" s="1"/>
  <c r="AP542" i="1"/>
  <c r="M56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66" i="11" s="1"/>
  <c r="AL543" i="1"/>
  <c r="AO543" i="1"/>
  <c r="BE543" i="1" s="1"/>
  <c r="AP543" i="1"/>
  <c r="M56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68" i="11" s="1"/>
  <c r="AL545" i="1"/>
  <c r="AO545" i="1"/>
  <c r="BE545" i="1" s="1"/>
  <c r="AP545" i="1"/>
  <c r="M56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69" i="11" s="1"/>
  <c r="AL546" i="1"/>
  <c r="AO546" i="1"/>
  <c r="BE546" i="1" s="1"/>
  <c r="AP546" i="1"/>
  <c r="M56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74" i="11" s="1"/>
  <c r="AL551" i="1"/>
  <c r="AO551" i="1"/>
  <c r="BE551" i="1" s="1"/>
  <c r="AP551" i="1"/>
  <c r="M57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75" i="11" s="1"/>
  <c r="AL552" i="1"/>
  <c r="AO552" i="1"/>
  <c r="BE552" i="1" s="1"/>
  <c r="AP552" i="1"/>
  <c r="M57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77" i="11" s="1"/>
  <c r="AL554" i="1"/>
  <c r="AO554" i="1"/>
  <c r="BE554" i="1" s="1"/>
  <c r="AP554" i="1"/>
  <c r="M57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79" i="11" s="1"/>
  <c r="AL556" i="1"/>
  <c r="AO556" i="1"/>
  <c r="BE556" i="1" s="1"/>
  <c r="AP556" i="1"/>
  <c r="M57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82" i="11" s="1"/>
  <c r="AL559" i="1"/>
  <c r="AO559" i="1"/>
  <c r="BE559" i="1" s="1"/>
  <c r="AP559" i="1"/>
  <c r="M58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83" i="11" s="1"/>
  <c r="AL560" i="1"/>
  <c r="AO560" i="1"/>
  <c r="BE560" i="1" s="1"/>
  <c r="AP560" i="1"/>
  <c r="M58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84" i="11" s="1"/>
  <c r="AL561" i="1"/>
  <c r="AO561" i="1"/>
  <c r="BE561" i="1" s="1"/>
  <c r="AP561" i="1"/>
  <c r="M58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85" i="11" s="1"/>
  <c r="AL562" i="1"/>
  <c r="AO562" i="1"/>
  <c r="BE562" i="1" s="1"/>
  <c r="AP562" i="1"/>
  <c r="M58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586" i="11" s="1"/>
  <c r="AL563" i="1"/>
  <c r="AO563" i="1"/>
  <c r="BE563" i="1" s="1"/>
  <c r="AP563" i="1"/>
  <c r="M58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587" i="11" s="1"/>
  <c r="AL564" i="1"/>
  <c r="AO564" i="1"/>
  <c r="BE564" i="1" s="1"/>
  <c r="AP564" i="1"/>
  <c r="M58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589" i="11" s="1"/>
  <c r="AL566" i="1"/>
  <c r="AO566" i="1"/>
  <c r="BE566" i="1" s="1"/>
  <c r="AP566" i="1"/>
  <c r="M58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590" i="11" s="1"/>
  <c r="AL567" i="1"/>
  <c r="AO567" i="1"/>
  <c r="BE567" i="1" s="1"/>
  <c r="AP567" i="1"/>
  <c r="M59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592" i="11" s="1"/>
  <c r="AL569" i="1"/>
  <c r="AO569" i="1"/>
  <c r="BE569" i="1" s="1"/>
  <c r="AP569" i="1"/>
  <c r="M59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593" i="11" s="1"/>
  <c r="AL570" i="1"/>
  <c r="AO570" i="1"/>
  <c r="BE570" i="1" s="1"/>
  <c r="AP570" i="1"/>
  <c r="M59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595" i="11" s="1"/>
  <c r="AL572" i="1"/>
  <c r="AO572" i="1"/>
  <c r="BE572" i="1" s="1"/>
  <c r="AP572" i="1"/>
  <c r="M59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596" i="11" s="1"/>
  <c r="AL573" i="1"/>
  <c r="AO573" i="1"/>
  <c r="BE573" i="1" s="1"/>
  <c r="AP573" i="1"/>
  <c r="M59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598" i="11" s="1"/>
  <c r="AL575" i="1"/>
  <c r="AO575" i="1"/>
  <c r="BE575" i="1" s="1"/>
  <c r="AP575" i="1"/>
  <c r="M59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599" i="11" s="1"/>
  <c r="AL576" i="1"/>
  <c r="AO576" i="1"/>
  <c r="BE576" i="1" s="1"/>
  <c r="AP576" i="1"/>
  <c r="M59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01" i="11" s="1"/>
  <c r="AL578" i="1"/>
  <c r="AO578" i="1"/>
  <c r="BE578" i="1" s="1"/>
  <c r="AP578" i="1"/>
  <c r="M60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02" i="11" s="1"/>
  <c r="AL579" i="1"/>
  <c r="AO579" i="1"/>
  <c r="BE579" i="1" s="1"/>
  <c r="AP579" i="1"/>
  <c r="M60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04" i="11" s="1"/>
  <c r="AL581" i="1"/>
  <c r="AO581" i="1"/>
  <c r="BE581" i="1" s="1"/>
  <c r="AP581" i="1"/>
  <c r="M60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05" i="11" s="1"/>
  <c r="AL582" i="1"/>
  <c r="AO582" i="1"/>
  <c r="BE582" i="1" s="1"/>
  <c r="AP582" i="1"/>
  <c r="M60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07" i="11" s="1"/>
  <c r="AL584" i="1"/>
  <c r="AO584" i="1"/>
  <c r="BE584" i="1" s="1"/>
  <c r="AP584" i="1"/>
  <c r="M60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08" i="11" s="1"/>
  <c r="AL585" i="1"/>
  <c r="AO585" i="1"/>
  <c r="BE585" i="1" s="1"/>
  <c r="AP585" i="1"/>
  <c r="M60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10" i="11" s="1"/>
  <c r="AL587" i="1"/>
  <c r="AO587" i="1"/>
  <c r="BE587" i="1" s="1"/>
  <c r="AP587" i="1"/>
  <c r="M61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11" i="11" s="1"/>
  <c r="AL588" i="1"/>
  <c r="AO588" i="1"/>
  <c r="BE588" i="1" s="1"/>
  <c r="AP588" i="1"/>
  <c r="M61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13" i="11" s="1"/>
  <c r="AL590" i="1"/>
  <c r="AO590" i="1"/>
  <c r="BE590" i="1" s="1"/>
  <c r="AP590" i="1"/>
  <c r="M61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14" i="11" s="1"/>
  <c r="AL591" i="1"/>
  <c r="AO591" i="1"/>
  <c r="BE591" i="1" s="1"/>
  <c r="AP591" i="1"/>
  <c r="M61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16" i="11" s="1"/>
  <c r="AL593" i="1"/>
  <c r="AO593" i="1"/>
  <c r="BE593" i="1" s="1"/>
  <c r="AP593" i="1"/>
  <c r="M61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17" i="11" s="1"/>
  <c r="AL594" i="1"/>
  <c r="AO594" i="1"/>
  <c r="BE594" i="1" s="1"/>
  <c r="AP594" i="1"/>
  <c r="M61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19" i="11" s="1"/>
  <c r="AL596" i="1"/>
  <c r="AO596" i="1"/>
  <c r="BE596" i="1" s="1"/>
  <c r="AP596" i="1"/>
  <c r="M61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20" i="11" s="1"/>
  <c r="AL597" i="1"/>
  <c r="AO597" i="1"/>
  <c r="BE597" i="1" s="1"/>
  <c r="AP597" i="1"/>
  <c r="M62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22" i="11" s="1"/>
  <c r="AL599" i="1"/>
  <c r="AO599" i="1"/>
  <c r="BE599" i="1" s="1"/>
  <c r="AP599" i="1"/>
  <c r="M62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23" i="11" s="1"/>
  <c r="AL600" i="1"/>
  <c r="AO600" i="1"/>
  <c r="BE600" i="1" s="1"/>
  <c r="AP600" i="1"/>
  <c r="M62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26" i="11" s="1"/>
  <c r="AL603" i="1"/>
  <c r="AO603" i="1"/>
  <c r="BE603" i="1" s="1"/>
  <c r="AP603" i="1"/>
  <c r="M62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28" i="11" s="1"/>
  <c r="AL605" i="1"/>
  <c r="AO605" i="1"/>
  <c r="BE605" i="1" s="1"/>
  <c r="AP605" i="1"/>
  <c r="M62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29" i="11" s="1"/>
  <c r="AL606" i="1"/>
  <c r="AO606" i="1"/>
  <c r="BE606" i="1" s="1"/>
  <c r="AP606" i="1"/>
  <c r="M62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32" i="11" s="1"/>
  <c r="AL609" i="1"/>
  <c r="AO609" i="1"/>
  <c r="BE609" i="1" s="1"/>
  <c r="AP609" i="1"/>
  <c r="M63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35" i="11" s="1"/>
  <c r="AL612" i="1"/>
  <c r="AO612" i="1"/>
  <c r="BE612" i="1" s="1"/>
  <c r="AP612" i="1"/>
  <c r="M63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38" i="11" s="1"/>
  <c r="AL615" i="1"/>
  <c r="AO615" i="1"/>
  <c r="BE615" i="1" s="1"/>
  <c r="AP615" i="1"/>
  <c r="M63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40" i="11" s="1"/>
  <c r="AL617" i="1"/>
  <c r="AO617" i="1"/>
  <c r="BE617" i="1" s="1"/>
  <c r="AP617" i="1"/>
  <c r="M64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41" i="11" s="1"/>
  <c r="AL618" i="1"/>
  <c r="AO618" i="1"/>
  <c r="BE618" i="1" s="1"/>
  <c r="AP618" i="1"/>
  <c r="M64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44" i="11" s="1"/>
  <c r="AL621" i="1"/>
  <c r="AO621" i="1"/>
  <c r="BE621" i="1" s="1"/>
  <c r="AP621" i="1"/>
  <c r="M64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47" i="11" s="1"/>
  <c r="AL624" i="1"/>
  <c r="AO624" i="1"/>
  <c r="BE624" i="1" s="1"/>
  <c r="AP624" i="1"/>
  <c r="M64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49" i="11" s="1"/>
  <c r="AL626" i="1"/>
  <c r="AO626" i="1"/>
  <c r="BE626" i="1" s="1"/>
  <c r="AP626" i="1"/>
  <c r="M64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51" i="11" s="1"/>
  <c r="AL628" i="1"/>
  <c r="AO628" i="1"/>
  <c r="BE628" i="1" s="1"/>
  <c r="AP628" i="1"/>
  <c r="M65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53" i="11" s="1"/>
  <c r="AL630" i="1"/>
  <c r="AO630" i="1"/>
  <c r="BE630" i="1" s="1"/>
  <c r="AP630" i="1"/>
  <c r="M65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56" i="11" s="1"/>
  <c r="AL633" i="1"/>
  <c r="AO633" i="1"/>
  <c r="BE633" i="1" s="1"/>
  <c r="AP633" i="1"/>
  <c r="M65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57" i="11" s="1"/>
  <c r="AL634" i="1"/>
  <c r="AO634" i="1"/>
  <c r="BE634" i="1" s="1"/>
  <c r="AP634" i="1"/>
  <c r="M65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58" i="11" s="1"/>
  <c r="AL635" i="1"/>
  <c r="AO635" i="1"/>
  <c r="BE635" i="1" s="1"/>
  <c r="AP635" i="1"/>
  <c r="M65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59" i="11" s="1"/>
  <c r="AL636" i="1"/>
  <c r="AO636" i="1"/>
  <c r="BE636" i="1" s="1"/>
  <c r="AP636" i="1"/>
  <c r="M65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62" i="11" s="1"/>
  <c r="AL639" i="1"/>
  <c r="AO639" i="1"/>
  <c r="BE639" i="1" s="1"/>
  <c r="AP639" i="1"/>
  <c r="M66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65" i="11" s="1"/>
  <c r="AL642" i="1"/>
  <c r="AO642" i="1"/>
  <c r="BE642" i="1" s="1"/>
  <c r="AP642" i="1"/>
  <c r="M66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68" i="11" s="1"/>
  <c r="AL645" i="1"/>
  <c r="AO645" i="1"/>
  <c r="BE645" i="1" s="1"/>
  <c r="AP645" i="1"/>
  <c r="M66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69" i="11" s="1"/>
  <c r="AL646" i="1"/>
  <c r="AO646" i="1"/>
  <c r="BE646" i="1" s="1"/>
  <c r="AP646" i="1"/>
  <c r="M66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71" i="11" s="1"/>
  <c r="AL648" i="1"/>
  <c r="AO648" i="1"/>
  <c r="BE648" i="1" s="1"/>
  <c r="AP648" i="1"/>
  <c r="M67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74" i="11" s="1"/>
  <c r="AL651" i="1"/>
  <c r="AO651" i="1"/>
  <c r="BE651" i="1" s="1"/>
  <c r="AP651" i="1"/>
  <c r="M67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76" i="11" s="1"/>
  <c r="AL653" i="1"/>
  <c r="AO653" i="1"/>
  <c r="BE653" i="1" s="1"/>
  <c r="AP653" i="1"/>
  <c r="M67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77" i="11" s="1"/>
  <c r="AL654" i="1"/>
  <c r="AO654" i="1"/>
  <c r="BE654" i="1" s="1"/>
  <c r="AP654" i="1"/>
  <c r="M67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79" i="11" s="1"/>
  <c r="AL656" i="1"/>
  <c r="AO656" i="1"/>
  <c r="BE656" i="1" s="1"/>
  <c r="AP656" i="1"/>
  <c r="M67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80" i="11" s="1"/>
  <c r="AL657" i="1"/>
  <c r="AO657" i="1"/>
  <c r="BE657" i="1" s="1"/>
  <c r="AP657" i="1"/>
  <c r="M68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83" i="11" s="1"/>
  <c r="AL660" i="1"/>
  <c r="AO660" i="1"/>
  <c r="BE660" i="1" s="1"/>
  <c r="AP660" i="1"/>
  <c r="M68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85" i="11" s="1"/>
  <c r="AL662" i="1"/>
  <c r="AO662" i="1"/>
  <c r="BE662" i="1" s="1"/>
  <c r="AP662" i="1"/>
  <c r="M68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686" i="11" s="1"/>
  <c r="AL663" i="1"/>
  <c r="AO663" i="1"/>
  <c r="BE663" i="1" s="1"/>
  <c r="AP663" i="1"/>
  <c r="M68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689" i="11" s="1"/>
  <c r="AL666" i="1"/>
  <c r="AO666" i="1"/>
  <c r="BE666" i="1" s="1"/>
  <c r="AP666" i="1"/>
  <c r="M68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691" i="11" s="1"/>
  <c r="AL668" i="1"/>
  <c r="AO668" i="1"/>
  <c r="BE668" i="1" s="1"/>
  <c r="AP668" i="1"/>
  <c r="M69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692" i="11" s="1"/>
  <c r="AL669" i="1"/>
  <c r="AO669" i="1"/>
  <c r="BE669" i="1" s="1"/>
  <c r="AP669" i="1"/>
  <c r="M69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694" i="11" s="1"/>
  <c r="AL671" i="1"/>
  <c r="AO671" i="1"/>
  <c r="BE671" i="1" s="1"/>
  <c r="AP671" i="1"/>
  <c r="M69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695" i="11" s="1"/>
  <c r="AL672" i="1"/>
  <c r="AO672" i="1"/>
  <c r="BE672" i="1" s="1"/>
  <c r="AP672" i="1"/>
  <c r="M69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696" i="11" s="1"/>
  <c r="AL673" i="1"/>
  <c r="AO673" i="1"/>
  <c r="BE673" i="1" s="1"/>
  <c r="AP673" i="1"/>
  <c r="M69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697" i="11" s="1"/>
  <c r="AL674" i="1"/>
  <c r="AO674" i="1"/>
  <c r="BE674" i="1" s="1"/>
  <c r="AP674" i="1"/>
  <c r="M69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698" i="11" s="1"/>
  <c r="AL675" i="1"/>
  <c r="AO675" i="1"/>
  <c r="BE675" i="1" s="1"/>
  <c r="AP675" i="1"/>
  <c r="M69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03" i="11" s="1"/>
  <c r="AL680" i="1"/>
  <c r="AO680" i="1"/>
  <c r="BE680" i="1" s="1"/>
  <c r="AP680" i="1"/>
  <c r="M70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05" i="11" s="1"/>
  <c r="AL682" i="1"/>
  <c r="AO682" i="1"/>
  <c r="BE682" i="1" s="1"/>
  <c r="AP682" i="1"/>
  <c r="M70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06" i="11" s="1"/>
  <c r="AL683" i="1"/>
  <c r="AO683" i="1"/>
  <c r="BE683" i="1" s="1"/>
  <c r="AP683" i="1"/>
  <c r="M70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07" i="11" s="1"/>
  <c r="AL684" i="1"/>
  <c r="AO684" i="1"/>
  <c r="BE684" i="1" s="1"/>
  <c r="AP684" i="1"/>
  <c r="M70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08" i="11" s="1"/>
  <c r="AL685" i="1"/>
  <c r="AO685" i="1"/>
  <c r="BE685" i="1" s="1"/>
  <c r="AP685" i="1"/>
  <c r="M70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10" i="11" s="1"/>
  <c r="AL687" i="1"/>
  <c r="AO687" i="1"/>
  <c r="BE687" i="1" s="1"/>
  <c r="AP687" i="1"/>
  <c r="M71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12" i="11" s="1"/>
  <c r="AL689" i="1"/>
  <c r="AO689" i="1"/>
  <c r="BE689" i="1" s="1"/>
  <c r="AP689" i="1"/>
  <c r="M71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13" i="11" s="1"/>
  <c r="AL690" i="1"/>
  <c r="AO690" i="1"/>
  <c r="BE690" i="1" s="1"/>
  <c r="AP690" i="1"/>
  <c r="M71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15" i="11" s="1"/>
  <c r="AL692" i="1"/>
  <c r="AO692" i="1"/>
  <c r="BE692" i="1" s="1"/>
  <c r="AP692" i="1"/>
  <c r="M71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16" i="11" s="1"/>
  <c r="AL693" i="1"/>
  <c r="AO693" i="1"/>
  <c r="BE693" i="1" s="1"/>
  <c r="AP693" i="1"/>
  <c r="M71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18" i="11" s="1"/>
  <c r="AL695" i="1"/>
  <c r="AO695" i="1"/>
  <c r="BE695" i="1" s="1"/>
  <c r="AP695" i="1"/>
  <c r="M71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19" i="11" s="1"/>
  <c r="AL696" i="1"/>
  <c r="AO696" i="1"/>
  <c r="BE696" i="1" s="1"/>
  <c r="AP696" i="1"/>
  <c r="M71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20" i="11" s="1"/>
  <c r="AL697" i="1"/>
  <c r="AO697" i="1"/>
  <c r="BE697" i="1" s="1"/>
  <c r="AP697" i="1"/>
  <c r="M72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21" i="11" s="1"/>
  <c r="AL698" i="1"/>
  <c r="AO698" i="1"/>
  <c r="BE698" i="1" s="1"/>
  <c r="AP698" i="1"/>
  <c r="M72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22" i="11" s="1"/>
  <c r="AL699" i="1"/>
  <c r="AO699" i="1"/>
  <c r="BE699" i="1" s="1"/>
  <c r="AP699" i="1"/>
  <c r="M72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23" i="11" s="1"/>
  <c r="AL700" i="1"/>
  <c r="AO700" i="1"/>
  <c r="BE700" i="1" s="1"/>
  <c r="AP700" i="1"/>
  <c r="M72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24" i="11" s="1"/>
  <c r="AL701" i="1"/>
  <c r="AO701" i="1"/>
  <c r="BE701" i="1" s="1"/>
  <c r="AP701" i="1"/>
  <c r="M72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25" i="11" s="1"/>
  <c r="AL702" i="1"/>
  <c r="AO702" i="1"/>
  <c r="BE702" i="1" s="1"/>
  <c r="AP702" i="1"/>
  <c r="M72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30" i="11" s="1"/>
  <c r="AL707" i="1"/>
  <c r="AO707" i="1"/>
  <c r="BE707" i="1" s="1"/>
  <c r="AP707" i="1"/>
  <c r="M73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32" i="11" s="1"/>
  <c r="AL709" i="1"/>
  <c r="AO709" i="1"/>
  <c r="BE709" i="1" s="1"/>
  <c r="AP709" i="1"/>
  <c r="M73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33" i="11" s="1"/>
  <c r="AL710" i="1"/>
  <c r="AO710" i="1"/>
  <c r="BE710" i="1" s="1"/>
  <c r="AP710" i="1"/>
  <c r="M73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34" i="11" s="1"/>
  <c r="AL711" i="1"/>
  <c r="AO711" i="1"/>
  <c r="BE711" i="1" s="1"/>
  <c r="AP711" i="1"/>
  <c r="M73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36" i="11" s="1"/>
  <c r="AL713" i="1"/>
  <c r="AO713" i="1"/>
  <c r="BE713" i="1" s="1"/>
  <c r="AP713" i="1"/>
  <c r="M73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37" i="11" s="1"/>
  <c r="AL714" i="1"/>
  <c r="AO714" i="1"/>
  <c r="BE714" i="1" s="1"/>
  <c r="AP714" i="1"/>
  <c r="M73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39" i="11" s="1"/>
  <c r="AL716" i="1"/>
  <c r="AO716" i="1"/>
  <c r="BE716" i="1" s="1"/>
  <c r="AP716" i="1"/>
  <c r="M73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40" i="11" s="1"/>
  <c r="AL717" i="1"/>
  <c r="AO717" i="1"/>
  <c r="BE717" i="1" s="1"/>
  <c r="AP717" i="1"/>
  <c r="M74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42" i="11" s="1"/>
  <c r="AL719" i="1"/>
  <c r="AO719" i="1"/>
  <c r="BE719" i="1" s="1"/>
  <c r="AP719" i="1"/>
  <c r="M74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43" i="11" s="1"/>
  <c r="AL720" i="1"/>
  <c r="AO720" i="1"/>
  <c r="BE720" i="1" s="1"/>
  <c r="AP720" i="1"/>
  <c r="M74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46" i="11" s="1"/>
  <c r="AL723" i="1"/>
  <c r="AO723" i="1"/>
  <c r="BE723" i="1" s="1"/>
  <c r="AP723" i="1"/>
  <c r="M74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48" i="11" s="1"/>
  <c r="AL725" i="1"/>
  <c r="AO725" i="1"/>
  <c r="BE725" i="1" s="1"/>
  <c r="AP725" i="1"/>
  <c r="M74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49" i="11" s="1"/>
  <c r="AL726" i="1"/>
  <c r="AO726" i="1"/>
  <c r="BE726" i="1" s="1"/>
  <c r="AP726" i="1"/>
  <c r="M74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51" i="11" s="1"/>
  <c r="AL728" i="1"/>
  <c r="AO728" i="1"/>
  <c r="BE728" i="1" s="1"/>
  <c r="AP728" i="1"/>
  <c r="M751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52" i="11" s="1"/>
  <c r="AL729" i="1"/>
  <c r="AO729" i="1"/>
  <c r="BE729" i="1" s="1"/>
  <c r="AP729" i="1"/>
  <c r="M752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54" i="11" s="1"/>
  <c r="AL731" i="1"/>
  <c r="AO731" i="1"/>
  <c r="BE731" i="1" s="1"/>
  <c r="AP731" i="1"/>
  <c r="M754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55" i="11" s="1"/>
  <c r="AL732" i="1"/>
  <c r="AO732" i="1"/>
  <c r="BE732" i="1" s="1"/>
  <c r="AP732" i="1"/>
  <c r="M755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57" i="11" s="1"/>
  <c r="AL734" i="1"/>
  <c r="AO734" i="1"/>
  <c r="BE734" i="1" s="1"/>
  <c r="AP734" i="1"/>
  <c r="M757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58" i="11" s="1"/>
  <c r="AL735" i="1"/>
  <c r="AO735" i="1"/>
  <c r="BE735" i="1" s="1"/>
  <c r="AP735" i="1"/>
  <c r="M758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59" i="11" s="1"/>
  <c r="AL736" i="1"/>
  <c r="AO736" i="1"/>
  <c r="BE736" i="1" s="1"/>
  <c r="AP736" i="1"/>
  <c r="M759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60" i="11" s="1"/>
  <c r="AL737" i="1"/>
  <c r="AO737" i="1"/>
  <c r="BE737" i="1" s="1"/>
  <c r="AP737" i="1"/>
  <c r="M760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61" i="11" s="1"/>
  <c r="AL738" i="1"/>
  <c r="AO738" i="1"/>
  <c r="BE738" i="1" s="1"/>
  <c r="AP738" i="1"/>
  <c r="M761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64" i="11" s="1"/>
  <c r="AL741" i="1"/>
  <c r="AO741" i="1"/>
  <c r="BE741" i="1" s="1"/>
  <c r="AP741" i="1"/>
  <c r="M764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67" i="11" s="1"/>
  <c r="AL744" i="1"/>
  <c r="AO744" i="1"/>
  <c r="BE744" i="1" s="1"/>
  <c r="AP744" i="1"/>
  <c r="M767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69" i="11" s="1"/>
  <c r="AL746" i="1"/>
  <c r="AO746" i="1"/>
  <c r="BE746" i="1" s="1"/>
  <c r="AP746" i="1"/>
  <c r="M769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70" i="11" s="1"/>
  <c r="AL747" i="1"/>
  <c r="AO747" i="1"/>
  <c r="BE747" i="1" s="1"/>
  <c r="AP747" i="1"/>
  <c r="M770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71" i="11" s="1"/>
  <c r="AL748" i="1"/>
  <c r="AO748" i="1"/>
  <c r="BE748" i="1" s="1"/>
  <c r="AP748" i="1"/>
  <c r="M771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73" i="11" s="1"/>
  <c r="AL750" i="1"/>
  <c r="AO750" i="1"/>
  <c r="BE750" i="1" s="1"/>
  <c r="AP750" i="1"/>
  <c r="M773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76" i="11" s="1"/>
  <c r="AL753" i="1"/>
  <c r="AO753" i="1"/>
  <c r="BE753" i="1" s="1"/>
  <c r="AP753" i="1"/>
  <c r="M776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78" i="11" s="1"/>
  <c r="AL755" i="1"/>
  <c r="AO755" i="1"/>
  <c r="BE755" i="1" s="1"/>
  <c r="AP755" i="1"/>
  <c r="M778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79" i="11" s="1"/>
  <c r="AL756" i="1"/>
  <c r="AO756" i="1"/>
  <c r="BE756" i="1" s="1"/>
  <c r="AP756" i="1"/>
  <c r="M779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82" i="11" s="1"/>
  <c r="AL759" i="1"/>
  <c r="AO759" i="1"/>
  <c r="BE759" i="1" s="1"/>
  <c r="AP759" i="1"/>
  <c r="M782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85" i="11" s="1"/>
  <c r="AL762" i="1"/>
  <c r="AO762" i="1"/>
  <c r="BE762" i="1" s="1"/>
  <c r="AP762" i="1"/>
  <c r="M785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787" i="11" s="1"/>
  <c r="AL764" i="1"/>
  <c r="AO764" i="1"/>
  <c r="BE764" i="1" s="1"/>
  <c r="AP764" i="1"/>
  <c r="M787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3" i="16" s="1"/>
  <c r="N765" i="1" a="1"/>
  <c r="N765" i="1" s="1"/>
  <c r="L763" i="16" s="1"/>
  <c r="R765" i="1"/>
  <c r="S765" i="1" a="1"/>
  <c r="S765" i="1" s="1"/>
  <c r="D763" i="16" s="1"/>
  <c r="T765" i="1" a="1"/>
  <c r="T765" i="1" s="1"/>
  <c r="E763" i="16" s="1"/>
  <c r="AI765" i="1"/>
  <c r="BB765" i="1" s="1"/>
  <c r="AJ765" i="1"/>
  <c r="AK765" i="1"/>
  <c r="K788" i="11" s="1"/>
  <c r="AL765" i="1"/>
  <c r="AO765" i="1"/>
  <c r="BE765" i="1" s="1"/>
  <c r="AP765" i="1"/>
  <c r="M788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4" i="16" s="1"/>
  <c r="N766" i="1" a="1"/>
  <c r="N766" i="1" s="1"/>
  <c r="L764" i="16" s="1"/>
  <c r="R766" i="1"/>
  <c r="S766" i="1" a="1"/>
  <c r="S766" i="1" s="1"/>
  <c r="D764" i="16" s="1"/>
  <c r="T766" i="1" a="1"/>
  <c r="T766" i="1" s="1"/>
  <c r="E764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5" i="16" s="1"/>
  <c r="N767" i="1" a="1"/>
  <c r="N767" i="1" s="1"/>
  <c r="L765" i="16" s="1"/>
  <c r="R767" i="1"/>
  <c r="S767" i="1" a="1"/>
  <c r="S767" i="1" s="1"/>
  <c r="D765" i="16" s="1"/>
  <c r="T767" i="1" a="1"/>
  <c r="T767" i="1" s="1"/>
  <c r="E765" i="16" s="1"/>
  <c r="AI767" i="1"/>
  <c r="BB767" i="1" s="1"/>
  <c r="AJ767" i="1"/>
  <c r="AK767" i="1"/>
  <c r="K790" i="11" s="1"/>
  <c r="AL767" i="1"/>
  <c r="AO767" i="1"/>
  <c r="BE767" i="1" s="1"/>
  <c r="AP767" i="1"/>
  <c r="M790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6" i="16" s="1"/>
  <c r="N768" i="1" a="1"/>
  <c r="N768" i="1" s="1"/>
  <c r="L766" i="16" s="1"/>
  <c r="R768" i="1"/>
  <c r="S768" i="1" a="1"/>
  <c r="S768" i="1" s="1"/>
  <c r="D766" i="16" s="1"/>
  <c r="T768" i="1" a="1"/>
  <c r="T768" i="1" s="1"/>
  <c r="E766" i="16" s="1"/>
  <c r="AI768" i="1"/>
  <c r="BB768" i="1" s="1"/>
  <c r="AJ768" i="1"/>
  <c r="AK768" i="1"/>
  <c r="K791" i="11" s="1"/>
  <c r="AL768" i="1"/>
  <c r="AO768" i="1"/>
  <c r="BE768" i="1" s="1"/>
  <c r="AP768" i="1"/>
  <c r="M791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7" i="16" s="1"/>
  <c r="N769" i="1" a="1"/>
  <c r="N769" i="1" s="1"/>
  <c r="L767" i="16" s="1"/>
  <c r="R769" i="1"/>
  <c r="S769" i="1" a="1"/>
  <c r="S769" i="1" s="1"/>
  <c r="D767" i="16" s="1"/>
  <c r="T769" i="1" a="1"/>
  <c r="T769" i="1" s="1"/>
  <c r="E767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8" i="16" s="1"/>
  <c r="N770" i="1" a="1"/>
  <c r="N770" i="1" s="1"/>
  <c r="L768" i="16" s="1"/>
  <c r="R770" i="1"/>
  <c r="S770" i="1" a="1"/>
  <c r="S770" i="1" s="1"/>
  <c r="D768" i="16" s="1"/>
  <c r="T770" i="1" a="1"/>
  <c r="T770" i="1" s="1"/>
  <c r="E768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9" i="16" s="1"/>
  <c r="N771" i="1" a="1"/>
  <c r="N771" i="1" s="1"/>
  <c r="L769" i="16" s="1"/>
  <c r="R771" i="1"/>
  <c r="S771" i="1" a="1"/>
  <c r="S771" i="1" s="1"/>
  <c r="D769" i="16" s="1"/>
  <c r="T771" i="1" a="1"/>
  <c r="T771" i="1" s="1"/>
  <c r="E769" i="16" s="1"/>
  <c r="AI771" i="1"/>
  <c r="BB771" i="1" s="1"/>
  <c r="AJ771" i="1"/>
  <c r="AK771" i="1"/>
  <c r="K794" i="11" s="1"/>
  <c r="AL771" i="1"/>
  <c r="AO771" i="1"/>
  <c r="BE771" i="1" s="1"/>
  <c r="AP771" i="1"/>
  <c r="M794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0" i="16" s="1"/>
  <c r="N772" i="1" a="1"/>
  <c r="N772" i="1" s="1"/>
  <c r="L770" i="16" s="1"/>
  <c r="R772" i="1"/>
  <c r="S772" i="1" a="1"/>
  <c r="S772" i="1" s="1"/>
  <c r="D770" i="16" s="1"/>
  <c r="T772" i="1" a="1"/>
  <c r="T772" i="1" s="1"/>
  <c r="E770" i="16" s="1"/>
  <c r="AI772" i="1"/>
  <c r="BB772" i="1" s="1"/>
  <c r="AJ772" i="1"/>
  <c r="AK772" i="1"/>
  <c r="K795" i="11" s="1"/>
  <c r="AL772" i="1"/>
  <c r="AO772" i="1"/>
  <c r="BE772" i="1" s="1"/>
  <c r="AP772" i="1"/>
  <c r="M795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1" i="16" s="1"/>
  <c r="N773" i="1" a="1"/>
  <c r="N773" i="1" s="1"/>
  <c r="L771" i="16" s="1"/>
  <c r="R773" i="1"/>
  <c r="S773" i="1" a="1"/>
  <c r="S773" i="1" s="1"/>
  <c r="D771" i="16" s="1"/>
  <c r="T773" i="1" a="1"/>
  <c r="T773" i="1" s="1"/>
  <c r="E771" i="16" s="1"/>
  <c r="AI773" i="1"/>
  <c r="BB773" i="1" s="1"/>
  <c r="AJ773" i="1"/>
  <c r="AK773" i="1"/>
  <c r="K796" i="11" s="1"/>
  <c r="AL773" i="1"/>
  <c r="AO773" i="1"/>
  <c r="BE773" i="1" s="1"/>
  <c r="AP773" i="1"/>
  <c r="M796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2" i="16" s="1"/>
  <c r="N774" i="1" a="1"/>
  <c r="N774" i="1" s="1"/>
  <c r="L772" i="16" s="1"/>
  <c r="R774" i="1"/>
  <c r="S774" i="1" a="1"/>
  <c r="S774" i="1" s="1"/>
  <c r="D772" i="16" s="1"/>
  <c r="T774" i="1" a="1"/>
  <c r="T774" i="1" s="1"/>
  <c r="E772" i="16" s="1"/>
  <c r="AI774" i="1"/>
  <c r="BB774" i="1" s="1"/>
  <c r="AJ774" i="1"/>
  <c r="AK774" i="1"/>
  <c r="K797" i="11" s="1"/>
  <c r="AL774" i="1"/>
  <c r="AO774" i="1"/>
  <c r="BE774" i="1" s="1"/>
  <c r="AP774" i="1"/>
  <c r="M797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3" i="16" s="1"/>
  <c r="N775" i="1" a="1"/>
  <c r="N775" i="1" s="1"/>
  <c r="L773" i="16" s="1"/>
  <c r="R775" i="1"/>
  <c r="S775" i="1" a="1"/>
  <c r="S775" i="1" s="1"/>
  <c r="D773" i="16" s="1"/>
  <c r="T775" i="1" a="1"/>
  <c r="T775" i="1" s="1"/>
  <c r="E773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4" i="16" s="1"/>
  <c r="N776" i="1" a="1"/>
  <c r="N776" i="1" s="1"/>
  <c r="L774" i="16" s="1"/>
  <c r="R776" i="1"/>
  <c r="S776" i="1" a="1"/>
  <c r="S776" i="1" s="1"/>
  <c r="D774" i="16" s="1"/>
  <c r="T776" i="1" a="1"/>
  <c r="T776" i="1" s="1"/>
  <c r="E774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5" i="16" s="1"/>
  <c r="N777" i="1" a="1"/>
  <c r="N777" i="1" s="1"/>
  <c r="L775" i="16" s="1"/>
  <c r="R777" i="1"/>
  <c r="S777" i="1" a="1"/>
  <c r="S777" i="1" s="1"/>
  <c r="D775" i="16" s="1"/>
  <c r="T777" i="1" a="1"/>
  <c r="T777" i="1" s="1"/>
  <c r="E775" i="16" s="1"/>
  <c r="AI777" i="1"/>
  <c r="BB777" i="1" s="1"/>
  <c r="AJ777" i="1"/>
  <c r="AK777" i="1"/>
  <c r="K800" i="11" s="1"/>
  <c r="AL777" i="1"/>
  <c r="AO777" i="1"/>
  <c r="BE777" i="1" s="1"/>
  <c r="AP777" i="1"/>
  <c r="M800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6" i="16" s="1"/>
  <c r="N778" i="1" a="1"/>
  <c r="N778" i="1" s="1"/>
  <c r="L776" i="16" s="1"/>
  <c r="R778" i="1"/>
  <c r="S778" i="1" a="1"/>
  <c r="S778" i="1" s="1"/>
  <c r="D776" i="16" s="1"/>
  <c r="T778" i="1" a="1"/>
  <c r="T778" i="1" s="1"/>
  <c r="E776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11" i="1" l="1"/>
  <c r="AJ115" i="1"/>
  <c r="AJ123" i="1"/>
  <c r="AJ125" i="1"/>
  <c r="AJ119" i="1"/>
  <c r="AJ117" i="1"/>
  <c r="AJ127" i="1"/>
  <c r="BQ107" i="1"/>
  <c r="L74" i="16"/>
  <c r="AN76" i="1"/>
  <c r="L72" i="16"/>
  <c r="AN74" i="1"/>
  <c r="L64" i="16"/>
  <c r="AN66" i="1"/>
  <c r="L63" i="16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K66" i="16"/>
  <c r="AM68" i="1"/>
  <c r="K64" i="16"/>
  <c r="AM66" i="1"/>
  <c r="L71" i="16"/>
  <c r="AN73" i="1"/>
  <c r="K63" i="16"/>
  <c r="AM65" i="1"/>
  <c r="L62" i="16"/>
  <c r="AN64" i="1"/>
  <c r="L68" i="16"/>
  <c r="AN70" i="1"/>
  <c r="AM67" i="1"/>
  <c r="BB79" i="1"/>
  <c r="BD75" i="1" a="1"/>
  <c r="BD75" i="1" s="1"/>
  <c r="BD74" i="1" a="1"/>
  <c r="BD74" i="1" s="1"/>
  <c r="BB73" i="1"/>
  <c r="AJ105" i="1"/>
  <c r="AJ103" i="1"/>
  <c r="AJ101" i="1"/>
  <c r="BD73" i="1" a="1"/>
  <c r="BD73" i="1" s="1"/>
  <c r="BD70" i="1" a="1"/>
  <c r="BD70" i="1" s="1"/>
  <c r="BD61" i="1" a="1"/>
  <c r="BD61" i="1" s="1"/>
  <c r="AJ108" i="1"/>
  <c r="BQ200" i="1"/>
  <c r="BQ197" i="1"/>
  <c r="BQ194" i="1"/>
  <c r="BQ191" i="1"/>
  <c r="BQ188" i="1"/>
  <c r="AJ109" i="1"/>
  <c r="AJ98" i="1"/>
  <c r="AJ110" i="1"/>
  <c r="AJ106" i="1"/>
  <c r="AJ94" i="1"/>
  <c r="AJ102" i="1"/>
  <c r="AJ99" i="1"/>
  <c r="AJ104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4" i="1"/>
  <c r="BD91" i="1" a="1"/>
  <c r="BD91" i="1" s="1"/>
  <c r="BQ392" i="1"/>
  <c r="BQ483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625" i="1"/>
  <c r="BQ481" i="1"/>
  <c r="BQ475" i="1"/>
  <c r="BQ463" i="1"/>
  <c r="BQ457" i="1"/>
  <c r="BQ430" i="1"/>
  <c r="BQ239" i="1"/>
  <c r="BQ236" i="1"/>
  <c r="BQ230" i="1"/>
  <c r="BQ227" i="1"/>
  <c r="BQ224" i="1"/>
  <c r="BQ221" i="1"/>
  <c r="BQ218" i="1"/>
  <c r="BQ215" i="1"/>
  <c r="BQ212" i="1"/>
  <c r="BQ209" i="1"/>
  <c r="BQ206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6" i="1" a="1"/>
  <c r="BD166" i="1" s="1"/>
  <c r="BD179" i="1" a="1"/>
  <c r="BD179" i="1" s="1"/>
  <c r="BD138" i="1" a="1"/>
  <c r="BD138" i="1" s="1"/>
  <c r="BD115" i="1" a="1"/>
  <c r="BD115" i="1" s="1"/>
  <c r="BQ754" i="1"/>
  <c r="BQ745" i="1"/>
  <c r="BQ727" i="1"/>
  <c r="BQ718" i="1"/>
  <c r="BQ664" i="1"/>
  <c r="BQ66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5" i="1"/>
  <c r="BQ391" i="1"/>
  <c r="BQ389" i="1"/>
  <c r="BQ385" i="1"/>
  <c r="BQ383" i="1"/>
  <c r="BQ376" i="1"/>
  <c r="BQ375" i="1"/>
  <c r="BQ369" i="1"/>
  <c r="BQ347" i="1"/>
  <c r="BQ321" i="1"/>
  <c r="BQ624" i="1"/>
  <c r="BQ623" i="1"/>
  <c r="BQ622" i="1"/>
  <c r="BQ619" i="1"/>
  <c r="BQ618" i="1"/>
  <c r="BQ617" i="1"/>
  <c r="BQ616" i="1"/>
  <c r="BQ594" i="1"/>
  <c r="BQ567" i="1"/>
  <c r="BQ511" i="1"/>
  <c r="BQ396" i="1"/>
  <c r="BQ395" i="1"/>
  <c r="U902" i="16"/>
  <c r="U42" i="16"/>
  <c r="U39" i="16"/>
  <c r="BQ778" i="1"/>
  <c r="BQ769" i="1"/>
  <c r="BQ566" i="1"/>
  <c r="BQ564" i="1"/>
  <c r="BQ561" i="1"/>
  <c r="BQ558" i="1"/>
  <c r="BQ549" i="1"/>
  <c r="BQ540" i="1"/>
  <c r="BQ517" i="1"/>
  <c r="BQ456" i="1"/>
  <c r="BQ454" i="1"/>
  <c r="BQ448" i="1"/>
  <c r="BQ436" i="1"/>
  <c r="BQ320" i="1"/>
  <c r="BQ317" i="1"/>
  <c r="BQ314" i="1"/>
  <c r="BQ305" i="1"/>
  <c r="BQ296" i="1"/>
  <c r="BQ742" i="1"/>
  <c r="BQ714" i="1"/>
  <c r="BQ713" i="1"/>
  <c r="BQ712" i="1"/>
  <c r="BQ708" i="1"/>
  <c r="BQ707" i="1"/>
  <c r="BQ706" i="1"/>
  <c r="BQ704" i="1"/>
  <c r="BQ703" i="1"/>
  <c r="BQ699" i="1"/>
  <c r="BQ698" i="1"/>
  <c r="BQ697" i="1"/>
  <c r="BQ687" i="1"/>
  <c r="BQ686" i="1"/>
  <c r="BQ685" i="1"/>
  <c r="BQ681" i="1"/>
  <c r="BQ680" i="1"/>
  <c r="BQ679" i="1"/>
  <c r="BQ652" i="1"/>
  <c r="BQ580" i="1"/>
  <c r="BQ571" i="1"/>
  <c r="BQ568" i="1"/>
  <c r="BQ510" i="1"/>
  <c r="BQ508" i="1"/>
  <c r="BQ502" i="1"/>
  <c r="BQ490" i="1"/>
  <c r="BQ428" i="1"/>
  <c r="BQ419" i="1"/>
  <c r="BQ410" i="1"/>
  <c r="BQ360" i="1"/>
  <c r="BQ359" i="1"/>
  <c r="BQ351" i="1"/>
  <c r="BQ350" i="1"/>
  <c r="BQ333" i="1"/>
  <c r="BQ332" i="1"/>
  <c r="BQ324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3" i="1"/>
  <c r="L606" i="11" s="1"/>
  <c r="BQ768" i="1"/>
  <c r="BQ767" i="1"/>
  <c r="BQ766" i="1"/>
  <c r="BQ762" i="1"/>
  <c r="BQ760" i="1"/>
  <c r="BQ751" i="1"/>
  <c r="BQ678" i="1"/>
  <c r="BQ677" i="1"/>
  <c r="BQ676" i="1"/>
  <c r="BQ672" i="1"/>
  <c r="BQ671" i="1"/>
  <c r="BQ670" i="1"/>
  <c r="BQ660" i="1"/>
  <c r="BQ659" i="1"/>
  <c r="BQ658" i="1"/>
  <c r="BQ655" i="1"/>
  <c r="BQ654" i="1"/>
  <c r="BQ593" i="1"/>
  <c r="BQ591" i="1"/>
  <c r="BQ588" i="1"/>
  <c r="BQ585" i="1"/>
  <c r="BQ539" i="1"/>
  <c r="BQ537" i="1"/>
  <c r="BQ536" i="1"/>
  <c r="BQ534" i="1"/>
  <c r="BQ530" i="1"/>
  <c r="BQ528" i="1"/>
  <c r="BQ525" i="1"/>
  <c r="BQ520" i="1"/>
  <c r="BQ501" i="1"/>
  <c r="BQ499" i="1"/>
  <c r="BQ498" i="1"/>
  <c r="BQ496" i="1"/>
  <c r="BQ493" i="1"/>
  <c r="BQ474" i="1"/>
  <c r="BQ472" i="1"/>
  <c r="BQ469" i="1"/>
  <c r="BQ466" i="1"/>
  <c r="BQ447" i="1"/>
  <c r="BQ445" i="1"/>
  <c r="BQ442" i="1"/>
  <c r="BQ439" i="1"/>
  <c r="BQ418" i="1"/>
  <c r="BQ416" i="1"/>
  <c r="BQ412" i="1"/>
  <c r="BQ368" i="1"/>
  <c r="BQ367" i="1"/>
  <c r="BQ365" i="1"/>
  <c r="BQ358" i="1"/>
  <c r="BQ356" i="1"/>
  <c r="BQ295" i="1"/>
  <c r="BQ293" i="1"/>
  <c r="BQ288" i="1"/>
  <c r="BQ286" i="1"/>
  <c r="BQ761" i="1"/>
  <c r="BQ772" i="1"/>
  <c r="BQ741" i="1"/>
  <c r="BQ740" i="1"/>
  <c r="BQ739" i="1"/>
  <c r="BQ735" i="1"/>
  <c r="BQ734" i="1"/>
  <c r="BQ733" i="1"/>
  <c r="BQ724" i="1"/>
  <c r="BQ691" i="1"/>
  <c r="BQ688" i="1"/>
  <c r="BQ651" i="1"/>
  <c r="BQ650" i="1"/>
  <c r="BQ649" i="1"/>
  <c r="BQ646" i="1"/>
  <c r="BQ645" i="1"/>
  <c r="BQ644" i="1"/>
  <c r="BQ643" i="1"/>
  <c r="BQ598" i="1"/>
  <c r="BQ595" i="1"/>
  <c r="BQ576" i="1"/>
  <c r="BQ553" i="1"/>
  <c r="BQ550" i="1"/>
  <c r="BQ544" i="1"/>
  <c r="BQ541" i="1"/>
  <c r="BQ516" i="1"/>
  <c r="BQ515" i="1"/>
  <c r="BQ514" i="1"/>
  <c r="BQ503" i="1"/>
  <c r="BQ489" i="1"/>
  <c r="BQ487" i="1"/>
  <c r="BQ476" i="1"/>
  <c r="BQ462" i="1"/>
  <c r="BQ460" i="1"/>
  <c r="BQ449" i="1"/>
  <c r="BQ435" i="1"/>
  <c r="BQ433" i="1"/>
  <c r="BQ422" i="1"/>
  <c r="BQ409" i="1"/>
  <c r="BQ407" i="1"/>
  <c r="BQ403" i="1"/>
  <c r="BQ401" i="1"/>
  <c r="BQ378" i="1"/>
  <c r="BQ346" i="1"/>
  <c r="BQ344" i="1"/>
  <c r="BQ340" i="1"/>
  <c r="BQ338" i="1"/>
  <c r="BQ329" i="1"/>
  <c r="BQ309" i="1"/>
  <c r="BQ306" i="1"/>
  <c r="BQ300" i="1"/>
  <c r="AM136" i="1"/>
  <c r="L159" i="11" s="1"/>
  <c r="AM135" i="1"/>
  <c r="N158" i="11" s="1"/>
  <c r="AM134" i="1"/>
  <c r="N157" i="11" s="1"/>
  <c r="AM133" i="1"/>
  <c r="L156" i="11" s="1"/>
  <c r="AM132" i="1"/>
  <c r="L155" i="11" s="1"/>
  <c r="AM131" i="1"/>
  <c r="L154" i="11" s="1"/>
  <c r="AM130" i="1"/>
  <c r="L153" i="11" s="1"/>
  <c r="AM129" i="1"/>
  <c r="L152" i="11" s="1"/>
  <c r="AM128" i="1"/>
  <c r="AM127" i="1"/>
  <c r="L150" i="11" s="1"/>
  <c r="AM126" i="1"/>
  <c r="N149" i="11" s="1"/>
  <c r="AM125" i="1"/>
  <c r="N148" i="11" s="1"/>
  <c r="AM124" i="1"/>
  <c r="L147" i="11" s="1"/>
  <c r="AM123" i="1"/>
  <c r="L146" i="11" s="1"/>
  <c r="AM122" i="1"/>
  <c r="L145" i="11" s="1"/>
  <c r="AM121" i="1"/>
  <c r="L144" i="11" s="1"/>
  <c r="AM120" i="1"/>
  <c r="N143" i="11" s="1"/>
  <c r="AM119" i="1"/>
  <c r="AM118" i="1"/>
  <c r="L141" i="11" s="1"/>
  <c r="AM117" i="1"/>
  <c r="N140" i="11" s="1"/>
  <c r="AM116" i="1"/>
  <c r="N139" i="11" s="1"/>
  <c r="AM115" i="1"/>
  <c r="L138" i="11" s="1"/>
  <c r="AM114" i="1"/>
  <c r="L137" i="11" s="1"/>
  <c r="AM113" i="1"/>
  <c r="L136" i="11" s="1"/>
  <c r="AM112" i="1"/>
  <c r="L135" i="11" s="1"/>
  <c r="AM111" i="1"/>
  <c r="L134" i="11" s="1"/>
  <c r="AM110" i="1"/>
  <c r="AM109" i="1"/>
  <c r="L132" i="11" s="1"/>
  <c r="AM108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3" i="1" a="1"/>
  <c r="BD103" i="1" s="1"/>
  <c r="BD127" i="1" a="1"/>
  <c r="BD127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3" i="1" a="1"/>
  <c r="BD583" i="1" s="1"/>
  <c r="BD117" i="1" a="1"/>
  <c r="BD117" i="1" s="1"/>
  <c r="AN97" i="1"/>
  <c r="AN94" i="1"/>
  <c r="BD105" i="1" a="1"/>
  <c r="BD105" i="1" s="1"/>
  <c r="BD96" i="1" a="1"/>
  <c r="BD96" i="1" s="1"/>
  <c r="AN96" i="1"/>
  <c r="AN98" i="1"/>
  <c r="AN100" i="1"/>
  <c r="AN99" i="1"/>
  <c r="BD108" i="1" a="1"/>
  <c r="BD108" i="1" s="1"/>
  <c r="BD121" i="1" a="1"/>
  <c r="BD121" i="1" s="1"/>
  <c r="BD111" i="1" a="1"/>
  <c r="BD111" i="1" s="1"/>
  <c r="AN102" i="1"/>
  <c r="AN105" i="1"/>
  <c r="BD104" i="1" a="1"/>
  <c r="BD104" i="1" s="1"/>
  <c r="AN103" i="1"/>
  <c r="BD101" i="1" a="1"/>
  <c r="BD101" i="1" s="1"/>
  <c r="BD109" i="1" a="1"/>
  <c r="BD109" i="1" s="1"/>
  <c r="AN104" i="1"/>
  <c r="AN101" i="1"/>
  <c r="BD118" i="1" a="1"/>
  <c r="BD118" i="1" s="1"/>
  <c r="BD112" i="1" a="1"/>
  <c r="BD112" i="1" s="1"/>
  <c r="BD124" i="1" a="1"/>
  <c r="BD124" i="1" s="1"/>
  <c r="BD114" i="1" a="1"/>
  <c r="BD114" i="1" s="1"/>
  <c r="BD130" i="1" a="1"/>
  <c r="BD130" i="1" s="1"/>
  <c r="AN118" i="1"/>
  <c r="AN114" i="1"/>
  <c r="AN111" i="1"/>
  <c r="AN108" i="1"/>
  <c r="AN117" i="1"/>
  <c r="BD116" i="1" a="1"/>
  <c r="BD116" i="1" s="1"/>
  <c r="AN115" i="1"/>
  <c r="BD113" i="1" a="1"/>
  <c r="BD113" i="1" s="1"/>
  <c r="AN112" i="1"/>
  <c r="BD110" i="1" a="1"/>
  <c r="BD110" i="1" s="1"/>
  <c r="AN109" i="1"/>
  <c r="BD106" i="1" a="1"/>
  <c r="BD106" i="1" s="1"/>
  <c r="BD135" i="1" a="1"/>
  <c r="BD135" i="1" s="1"/>
  <c r="BD132" i="1" a="1"/>
  <c r="BD132" i="1" s="1"/>
  <c r="BD129" i="1" a="1"/>
  <c r="BD129" i="1" s="1"/>
  <c r="AN116" i="1"/>
  <c r="AN113" i="1"/>
  <c r="AN110" i="1"/>
  <c r="AN106" i="1"/>
  <c r="BQ759" i="1"/>
  <c r="BQ753" i="1"/>
  <c r="BQ732" i="1"/>
  <c r="BQ726" i="1"/>
  <c r="BQ705" i="1"/>
  <c r="BQ615" i="1"/>
  <c r="BQ614" i="1"/>
  <c r="BQ613" i="1"/>
  <c r="BQ610" i="1"/>
  <c r="BQ609" i="1"/>
  <c r="BQ608" i="1"/>
  <c r="BQ607" i="1"/>
  <c r="BQ758" i="1"/>
  <c r="BQ757" i="1"/>
  <c r="BQ752" i="1"/>
  <c r="BQ731" i="1"/>
  <c r="BQ730" i="1"/>
  <c r="BQ725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42" i="1"/>
  <c r="BQ641" i="1"/>
  <c r="BQ640" i="1"/>
  <c r="BQ637" i="1"/>
  <c r="BQ636" i="1"/>
  <c r="BQ635" i="1"/>
  <c r="BQ634" i="1"/>
  <c r="BQ700" i="1"/>
  <c r="BQ673" i="1"/>
  <c r="BQ584" i="1"/>
  <c r="BQ582" i="1"/>
  <c r="BQ579" i="1"/>
  <c r="BQ557" i="1"/>
  <c r="BQ555" i="1"/>
  <c r="BQ552" i="1"/>
  <c r="BQ527" i="1"/>
  <c r="BQ471" i="1"/>
  <c r="BQ444" i="1"/>
  <c r="BQ382" i="1"/>
  <c r="BQ380" i="1"/>
  <c r="BQ364" i="1"/>
  <c r="BQ363" i="1"/>
  <c r="BQ362" i="1"/>
  <c r="BQ337" i="1"/>
  <c r="BQ335" i="1"/>
  <c r="BQ331" i="1"/>
  <c r="BQ313" i="1"/>
  <c r="BQ311" i="1"/>
  <c r="BQ308" i="1"/>
  <c r="BQ297" i="1"/>
  <c r="BQ285" i="1"/>
  <c r="BQ653" i="1"/>
  <c r="BQ633" i="1"/>
  <c r="BQ632" i="1"/>
  <c r="BQ631" i="1"/>
  <c r="BQ628" i="1"/>
  <c r="BQ627" i="1"/>
  <c r="BQ626" i="1"/>
  <c r="BQ606" i="1"/>
  <c r="BQ605" i="1"/>
  <c r="BQ603" i="1"/>
  <c r="BQ602" i="1"/>
  <c r="BQ600" i="1"/>
  <c r="BQ597" i="1"/>
  <c r="BQ589" i="1"/>
  <c r="BQ586" i="1"/>
  <c r="BQ575" i="1"/>
  <c r="BQ573" i="1"/>
  <c r="BQ570" i="1"/>
  <c r="BQ562" i="1"/>
  <c r="BQ559" i="1"/>
  <c r="BQ548" i="1"/>
  <c r="BQ546" i="1"/>
  <c r="BQ543" i="1"/>
  <c r="BQ532" i="1"/>
  <c r="BQ531" i="1"/>
  <c r="BQ519" i="1"/>
  <c r="BQ518" i="1"/>
  <c r="BQ512" i="1"/>
  <c r="BQ507" i="1"/>
  <c r="BQ505" i="1"/>
  <c r="BQ492" i="1"/>
  <c r="BQ485" i="1"/>
  <c r="BQ480" i="1"/>
  <c r="BQ478" i="1"/>
  <c r="BQ465" i="1"/>
  <c r="BQ458" i="1"/>
  <c r="BQ453" i="1"/>
  <c r="BQ451" i="1"/>
  <c r="BQ438" i="1"/>
  <c r="BQ431" i="1"/>
  <c r="BQ427" i="1"/>
  <c r="BQ425" i="1"/>
  <c r="BQ424" i="1"/>
  <c r="BQ423" i="1"/>
  <c r="BQ421" i="1"/>
  <c r="BQ414" i="1"/>
  <c r="BQ413" i="1"/>
  <c r="BQ400" i="1"/>
  <c r="BQ398" i="1"/>
  <c r="BQ394" i="1"/>
  <c r="BQ387" i="1"/>
  <c r="BQ386" i="1"/>
  <c r="BQ374" i="1"/>
  <c r="BQ373" i="1"/>
  <c r="BQ372" i="1"/>
  <c r="BQ355" i="1"/>
  <c r="BQ353" i="1"/>
  <c r="BQ349" i="1"/>
  <c r="BQ342" i="1"/>
  <c r="BQ341" i="1"/>
  <c r="BQ328" i="1"/>
  <c r="BQ326" i="1"/>
  <c r="BQ318" i="1"/>
  <c r="BQ315" i="1"/>
  <c r="BQ304" i="1"/>
  <c r="BQ302" i="1"/>
  <c r="BQ299" i="1"/>
  <c r="BQ291" i="1"/>
  <c r="BQ577" i="1"/>
  <c r="BQ523" i="1"/>
  <c r="BQ494" i="1"/>
  <c r="BQ467" i="1"/>
  <c r="BQ440" i="1"/>
  <c r="BQ405" i="1"/>
  <c r="BQ404" i="1"/>
  <c r="BQ377" i="1"/>
  <c r="BQ7" i="1"/>
  <c r="AJ6" i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0" i="1"/>
  <c r="BQ581" i="1"/>
  <c r="BQ572" i="1"/>
  <c r="BQ563" i="1"/>
  <c r="BQ554" i="1"/>
  <c r="BQ545" i="1"/>
  <c r="BQ604" i="1"/>
  <c r="BQ601" i="1"/>
  <c r="BQ596" i="1"/>
  <c r="BQ592" i="1"/>
  <c r="BQ587" i="1"/>
  <c r="BQ583" i="1"/>
  <c r="BQ578" i="1"/>
  <c r="BQ574" i="1"/>
  <c r="BQ569" i="1"/>
  <c r="BQ565" i="1"/>
  <c r="BQ560" i="1"/>
  <c r="BQ556" i="1"/>
  <c r="BQ551" i="1"/>
  <c r="BQ547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17" i="1"/>
  <c r="BQ408" i="1"/>
  <c r="BQ399" i="1"/>
  <c r="BQ390" i="1"/>
  <c r="BQ381" i="1"/>
  <c r="BQ354" i="1"/>
  <c r="BQ345" i="1"/>
  <c r="BQ336" i="1"/>
  <c r="BQ327" i="1"/>
  <c r="BQ310" i="1"/>
  <c r="BQ301" i="1"/>
  <c r="BQ292" i="1"/>
  <c r="BQ290" i="1"/>
  <c r="BQ289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5" i="1"/>
  <c r="BQ323" i="1"/>
  <c r="BQ322" i="1"/>
  <c r="BQ316" i="1"/>
  <c r="BQ312" i="1"/>
  <c r="BQ307" i="1"/>
  <c r="BQ303" i="1"/>
  <c r="BQ298" i="1"/>
  <c r="BQ294" i="1"/>
  <c r="BQ287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33" i="1" a="1"/>
  <c r="BD133" i="1" s="1"/>
  <c r="BD141" i="1" a="1"/>
  <c r="BD141" i="1" s="1"/>
  <c r="BD146" i="1" a="1"/>
  <c r="BD146" i="1" s="1"/>
  <c r="BD140" i="1" a="1"/>
  <c r="BD140" i="1" s="1"/>
  <c r="BD144" i="1" a="1"/>
  <c r="BD144" i="1" s="1"/>
  <c r="AN127" i="1"/>
  <c r="AN120" i="1"/>
  <c r="AN123" i="1"/>
  <c r="AN121" i="1"/>
  <c r="AN126" i="1"/>
  <c r="AN124" i="1"/>
  <c r="BD128" i="1" a="1"/>
  <c r="BD128" i="1" s="1"/>
  <c r="BD125" i="1" a="1"/>
  <c r="BD125" i="1" s="1"/>
  <c r="BD122" i="1" a="1"/>
  <c r="BD122" i="1" s="1"/>
  <c r="BD119" i="1" a="1"/>
  <c r="BD119" i="1" s="1"/>
  <c r="BD165" i="1" a="1"/>
  <c r="BD165" i="1" s="1"/>
  <c r="BD147" i="1" a="1"/>
  <c r="BD147" i="1" s="1"/>
  <c r="BD143" i="1" a="1"/>
  <c r="BD143" i="1" s="1"/>
  <c r="AN128" i="1"/>
  <c r="BD126" i="1" a="1"/>
  <c r="BD126" i="1" s="1"/>
  <c r="AN125" i="1"/>
  <c r="BD123" i="1" a="1"/>
  <c r="BD123" i="1" s="1"/>
  <c r="AN122" i="1"/>
  <c r="BD120" i="1" a="1"/>
  <c r="BD120" i="1" s="1"/>
  <c r="AN119" i="1"/>
  <c r="AN136" i="1"/>
  <c r="BD156" i="1" a="1"/>
  <c r="BD156" i="1" s="1"/>
  <c r="BD145" i="1" a="1"/>
  <c r="BD145" i="1" s="1"/>
  <c r="BD142" i="1" a="1"/>
  <c r="BD142" i="1" s="1"/>
  <c r="BD139" i="1" a="1"/>
  <c r="BD139" i="1" s="1"/>
  <c r="BD159" i="1" a="1"/>
  <c r="BD159" i="1" s="1"/>
  <c r="AN132" i="1"/>
  <c r="AN138" i="1"/>
  <c r="AN137" i="1"/>
  <c r="AN129" i="1"/>
  <c r="AN135" i="1"/>
  <c r="BD134" i="1" a="1"/>
  <c r="BD134" i="1" s="1"/>
  <c r="AN133" i="1"/>
  <c r="BD131" i="1" a="1"/>
  <c r="BD131" i="1" s="1"/>
  <c r="AN130" i="1"/>
  <c r="BD160" i="1" a="1"/>
  <c r="BD160" i="1" s="1"/>
  <c r="BD157" i="1" a="1"/>
  <c r="BD157" i="1" s="1"/>
  <c r="BD155" i="1" a="1"/>
  <c r="BD155" i="1" s="1"/>
  <c r="AN134" i="1"/>
  <c r="AN131" i="1"/>
  <c r="BD162" i="1" a="1"/>
  <c r="BD162" i="1" s="1"/>
  <c r="BD153" i="1" a="1"/>
  <c r="BD153" i="1" s="1"/>
  <c r="BD158" i="1" a="1"/>
  <c r="BD158" i="1" s="1"/>
  <c r="BD150" i="1" a="1"/>
  <c r="BD150" i="1" s="1"/>
  <c r="BD164" i="1" a="1"/>
  <c r="BD164" i="1" s="1"/>
  <c r="BD169" i="1" a="1"/>
  <c r="BD169" i="1" s="1"/>
  <c r="BD163" i="1" a="1"/>
  <c r="BD163" i="1" s="1"/>
  <c r="BD161" i="1" a="1"/>
  <c r="BD161" i="1" s="1"/>
  <c r="BD154" i="1" a="1"/>
  <c r="BD154" i="1" s="1"/>
  <c r="BD152" i="1" a="1"/>
  <c r="BD152" i="1" s="1"/>
  <c r="BD149" i="1" a="1"/>
  <c r="BD149" i="1" s="1"/>
  <c r="BD151" i="1" a="1"/>
  <c r="BD151" i="1" s="1"/>
  <c r="BD148" i="1" a="1"/>
  <c r="BD148" i="1" s="1"/>
  <c r="BD203" i="1" a="1"/>
  <c r="BD203" i="1" s="1"/>
  <c r="BD188" i="1" a="1"/>
  <c r="BD188" i="1" s="1"/>
  <c r="BD168" i="1" a="1"/>
  <c r="BD16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N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N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D774" i="1" a="1"/>
  <c r="BD774" i="1" s="1"/>
  <c r="BD773" i="1" a="1"/>
  <c r="BD773" i="1" s="1"/>
  <c r="BD772" i="1" a="1"/>
  <c r="BD772" i="1" s="1"/>
  <c r="BD771" i="1" a="1"/>
  <c r="BD771" i="1" s="1"/>
  <c r="BD768" i="1" a="1"/>
  <c r="BD768" i="1" s="1"/>
  <c r="BD767" i="1" a="1"/>
  <c r="BD767" i="1" s="1"/>
  <c r="BD765" i="1" a="1"/>
  <c r="BD765" i="1" s="1"/>
  <c r="BD764" i="1" a="1"/>
  <c r="BD764" i="1" s="1"/>
  <c r="BD762" i="1" a="1"/>
  <c r="BD762" i="1" s="1"/>
  <c r="BD759" i="1" a="1"/>
  <c r="BD759" i="1" s="1"/>
  <c r="BD756" i="1" a="1"/>
  <c r="BD756" i="1" s="1"/>
  <c r="BD755" i="1" a="1"/>
  <c r="BD755" i="1" s="1"/>
  <c r="BD753" i="1" a="1"/>
  <c r="BD753" i="1" s="1"/>
  <c r="BD750" i="1" a="1"/>
  <c r="BD750" i="1" s="1"/>
  <c r="BD748" i="1" a="1"/>
  <c r="BD748" i="1" s="1"/>
  <c r="BD747" i="1" a="1"/>
  <c r="BD747" i="1" s="1"/>
  <c r="BD746" i="1" a="1"/>
  <c r="BD746" i="1" s="1"/>
  <c r="BD744" i="1" a="1"/>
  <c r="BD744" i="1" s="1"/>
  <c r="BD741" i="1" a="1"/>
  <c r="BD741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1" i="1" a="1"/>
  <c r="BD711" i="1" s="1"/>
  <c r="BD710" i="1" a="1"/>
  <c r="BD710" i="1" s="1"/>
  <c r="BD709" i="1" a="1"/>
  <c r="BD709" i="1" s="1"/>
  <c r="BD707" i="1" a="1"/>
  <c r="BD707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5" i="1" a="1"/>
  <c r="BD685" i="1" s="1"/>
  <c r="BD684" i="1" a="1"/>
  <c r="BD684" i="1" s="1"/>
  <c r="BD683" i="1" a="1"/>
  <c r="BD683" i="1" s="1"/>
  <c r="BD682" i="1" a="1"/>
  <c r="BD682" i="1" s="1"/>
  <c r="BD680" i="1" a="1"/>
  <c r="BD680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48" i="1" a="1"/>
  <c r="BD648" i="1" s="1"/>
  <c r="BD646" i="1" a="1"/>
  <c r="BD646" i="1" s="1"/>
  <c r="BD645" i="1" a="1"/>
  <c r="BD645" i="1" s="1"/>
  <c r="BD642" i="1" a="1"/>
  <c r="BD642" i="1" s="1"/>
  <c r="BD639" i="1" a="1"/>
  <c r="BD639" i="1" s="1"/>
  <c r="BD636" i="1" a="1"/>
  <c r="BD636" i="1" s="1"/>
  <c r="BD635" i="1" a="1"/>
  <c r="BD635" i="1" s="1"/>
  <c r="BD634" i="1" a="1"/>
  <c r="BD634" i="1" s="1"/>
  <c r="BD633" i="1" a="1"/>
  <c r="BD633" i="1" s="1"/>
  <c r="BD630" i="1" a="1"/>
  <c r="BD630" i="1" s="1"/>
  <c r="BD628" i="1" a="1"/>
  <c r="BD628" i="1" s="1"/>
  <c r="BD626" i="1" a="1"/>
  <c r="BD626" i="1" s="1"/>
  <c r="BD624" i="1" a="1"/>
  <c r="BD624" i="1" s="1"/>
  <c r="BD621" i="1" a="1"/>
  <c r="BD621" i="1" s="1"/>
  <c r="BD618" i="1" a="1"/>
  <c r="BD618" i="1" s="1"/>
  <c r="BD617" i="1" a="1"/>
  <c r="BD617" i="1" s="1"/>
  <c r="BD615" i="1" a="1"/>
  <c r="BD615" i="1" s="1"/>
  <c r="BD612" i="1" a="1"/>
  <c r="BD612" i="1" s="1"/>
  <c r="BD609" i="1" a="1"/>
  <c r="BD609" i="1" s="1"/>
  <c r="BD606" i="1" a="1"/>
  <c r="BD606" i="1" s="1"/>
  <c r="BD605" i="1" a="1"/>
  <c r="BD605" i="1" s="1"/>
  <c r="BD603" i="1" a="1"/>
  <c r="BD603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6" i="1" a="1"/>
  <c r="BD556" i="1" s="1"/>
  <c r="BD554" i="1" a="1"/>
  <c r="BD554" i="1" s="1"/>
  <c r="BD552" i="1" a="1"/>
  <c r="BD552" i="1" s="1"/>
  <c r="BD551" i="1" a="1"/>
  <c r="BD551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8" i="1" a="1"/>
  <c r="BD538" i="1" s="1"/>
  <c r="BD537" i="1" a="1"/>
  <c r="BD537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3" i="1" a="1"/>
  <c r="BD523" i="1" s="1"/>
  <c r="BD522" i="1" a="1"/>
  <c r="BD522" i="1" s="1"/>
  <c r="BD519" i="1" a="1"/>
  <c r="BD519" i="1" s="1"/>
  <c r="BD516" i="1" a="1"/>
  <c r="BD516" i="1" s="1"/>
  <c r="BD513" i="1" a="1"/>
  <c r="BD513" i="1" s="1"/>
  <c r="BD512" i="1" a="1"/>
  <c r="BD512" i="1" s="1"/>
  <c r="BD511" i="1" a="1"/>
  <c r="BD511" i="1" s="1"/>
  <c r="BD510" i="1" a="1"/>
  <c r="BD510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500" i="1" a="1"/>
  <c r="BD500" i="1" s="1"/>
  <c r="BD499" i="1" a="1"/>
  <c r="BD499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5" i="1" a="1"/>
  <c r="BD485" i="1" s="1"/>
  <c r="BD484" i="1" a="1"/>
  <c r="BD484" i="1" s="1"/>
  <c r="BD483" i="1" a="1"/>
  <c r="BD483" i="1" s="1"/>
  <c r="BD481" i="1" a="1"/>
  <c r="BD481" i="1" s="1"/>
  <c r="BD478" i="1" a="1"/>
  <c r="BD478" i="1" s="1"/>
  <c r="BD477" i="1" a="1"/>
  <c r="BD477" i="1" s="1"/>
  <c r="BD475" i="1" a="1"/>
  <c r="BD475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5" i="1" a="1"/>
  <c r="BD445" i="1" s="1"/>
  <c r="BD444" i="1" a="1"/>
  <c r="BD444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5" i="1" a="1"/>
  <c r="BD425" i="1" s="1"/>
  <c r="BD422" i="1" a="1"/>
  <c r="BD422" i="1" s="1"/>
  <c r="BD421" i="1" a="1"/>
  <c r="BD421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4" i="1" a="1"/>
  <c r="BD374" i="1" s="1"/>
  <c r="BD371" i="1" a="1"/>
  <c r="BD371" i="1" s="1"/>
  <c r="BD370" i="1" a="1"/>
  <c r="BD370" i="1" s="1"/>
  <c r="BD369" i="1" a="1"/>
  <c r="BD369" i="1" s="1"/>
  <c r="BD364" i="1" a="1"/>
  <c r="BD364" i="1" s="1"/>
  <c r="BD362" i="1" a="1"/>
  <c r="BD362" i="1" s="1"/>
  <c r="BD361" i="1" a="1"/>
  <c r="BD361" i="1" s="1"/>
  <c r="BD358" i="1" a="1"/>
  <c r="BD358" i="1" s="1"/>
  <c r="BD357" i="1" a="1"/>
  <c r="BD357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3" i="1" a="1"/>
  <c r="BD323" i="1" s="1"/>
  <c r="BD320" i="1" a="1"/>
  <c r="BD320" i="1" s="1"/>
  <c r="BD319" i="1" a="1"/>
  <c r="BD319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0" i="1" a="1"/>
  <c r="BD290" i="1" s="1"/>
  <c r="BD287" i="1" a="1"/>
  <c r="BD287" i="1" s="1"/>
  <c r="BD285" i="1" a="1"/>
  <c r="BD285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6" i="1" a="1"/>
  <c r="BD246" i="1" s="1"/>
  <c r="BD245" i="1" a="1"/>
  <c r="BD245" i="1" s="1"/>
  <c r="BD244" i="1" a="1"/>
  <c r="BD244" i="1" s="1"/>
  <c r="BD241" i="1" a="1"/>
  <c r="BD241" i="1" s="1"/>
  <c r="BD239" i="1" a="1"/>
  <c r="BD239" i="1" s="1"/>
  <c r="BD238" i="1" a="1"/>
  <c r="BD238" i="1" s="1"/>
  <c r="BD237" i="1" a="1"/>
  <c r="BD237" i="1" s="1"/>
  <c r="BD235" i="1" a="1"/>
  <c r="BD235" i="1" s="1"/>
  <c r="BD232" i="1" a="1"/>
  <c r="BD232" i="1" s="1"/>
  <c r="BD231" i="1" a="1"/>
  <c r="BD231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6" i="1" a="1"/>
  <c r="BD186" i="1" s="1"/>
  <c r="BD137" i="1" a="1"/>
  <c r="BD137" i="1" s="1"/>
  <c r="BD136" i="1" a="1"/>
  <c r="BD136" i="1" s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5" i="11" l="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<sst xmlns="http://schemas.openxmlformats.org/spreadsheetml/2006/main" count="5490" uniqueCount="1550">
  <si>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</si>
  <si>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</si>
  <si>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</si>
  <si>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</si>
  <si>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</si>
  <si>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</si>
  <si>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</si>
  <si>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</si>
  <si>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</si>
  <si>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</si>
  <si>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</si>
  <si>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</si>
  <si>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</si>
  <si>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</si>
  <si>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</si>
  <si>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</si>
  <si>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</si>
  <si>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</si>
  <si>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</si>
  <si>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</si>
  <si>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</si>
  <si>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</si>
  <si>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</si>
  <si>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</si>
  <si>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</si>
  <si>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</si>
  <si>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</si>
  <si>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</si>
  <si>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</si>
  <si>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</si>
  <si>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</si>
  <si>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</si>
  <si>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</si>
  <si>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</si>
  <si>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</si>
  <si>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</si>
  <si>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</si>
  <si>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</si>
  <si>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</si>
  <si>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</si>
  <si>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</si>
  <si>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</si>
  <si>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</si>
  <si>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</si>
  <si>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</si>
  <si>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</si>
  <si>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</si>
  <si>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</si>
  <si>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</si>
  <si>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</si>
  <si>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</si>
  <si>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</si>
  <si>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</si>
  <si>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</si>
  <si>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</si>
  <si>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</si>
  <si>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</si>
  <si>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</si>
  <si>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</si>
  <si>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</si>
  <si>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</si>
  <si>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</si>
  <si>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</si>
  <si>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</si>
  <si>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</si>
  <si>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</si>
  <si>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</si>
  <si>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</si>
  <si>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</si>
  <si>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</si>
  <si>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</si>
  <si>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</si>
  <si>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</si>
  <si>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</si>
  <si>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</si>
  <si>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</si>
  <si>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</si>
  <si>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</si>
  <si>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</si>
  <si>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</si>
  <si>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</si>
  <si>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</si>
  <si>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</si>
  <si>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</si>
  <si>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</si>
  <si>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</si>
  <si>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</si>
  <si>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</si>
  <si>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</si>
  <si>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</si>
  <si>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</si>
  <si>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</si>
  <si>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</si>
  <si>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</si>
  <si>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</si>
  <si>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</si>
  <si>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</si>
  <si>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</si>
  <si>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</si>
  <si>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</si>
  <si>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</si>
  <si>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</si>
  <si>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</si>
  <si>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</si>
  <si>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</si>
  <si>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</si>
  <si>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</si>
  <si>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</si>
  <si>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</si>
  <si>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</si>
  <si>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</si>
  <si>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</si>
  <si>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</si>
  <si>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</si>
  <si>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</si>
  <si>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</si>
  <si>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</si>
  <si>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</si>
  <si>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</si>
  <si>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</si>
  <si>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</si>
  <si>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</si>
  <si>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</si>
  <si>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</si>
  <si>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</si>
  <si>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</si>
  <si>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</si>
  <si>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</si>
  <si>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</si>
  <si>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</si>
  <si>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</si>
  <si>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</si>
  <si>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</si>
  <si>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</si>
  <si>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</si>
  <si>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</si>
  <si>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</si>
  <si>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</si>
  <si>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</si>
  <si>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</si>
  <si>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</si>
  <si>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</si>
  <si>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</si>
  <si>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</si>
  <si>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</si>
  <si>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</si>
  <si>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</si>
  <si>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</si>
  <si>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</si>
  <si>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</si>
  <si>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</si>
  <si>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</si>
  <si>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</si>
  <si>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</si>
  <si>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</si>
  <si>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</si>
  <si>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</si>
  <si>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</si>
  <si>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</si>
  <si>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</si>
  <si>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</si>
  <si>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</si>
  <si>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</si>
  <si>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</si>
  <si>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</si>
  <si>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</si>
  <si>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</si>
  <si>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</si>
  <si>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</si>
  <si>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</si>
  <si>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</si>
  <si>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</si>
  <si>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</si>
  <si>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</si>
  <si>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</si>
  <si>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</si>
  <si>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</si>
  <si>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</si>
  <si>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</si>
  <si>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</si>
  <si>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</si>
  <si>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</si>
  <si>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</si>
  <si>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</si>
  <si>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</si>
  <si>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</si>
  <si>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</si>
  <si>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</si>
  <si>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</si>
  <si>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</si>
  <si>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</si>
  <si>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</si>
  <si>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</si>
  <si>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</si>
  <si>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</si>
  <si>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</si>
  <si>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</si>
  <si>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</si>
  <si>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</si>
  <si>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</si>
  <si>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</si>
  <si>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</si>
  <si>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</si>
  <si>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</si>
  <si>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</si>
  <si>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</si>
  <si>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</si>
  <si>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</si>
  <si>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</si>
  <si>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</si>
  <si>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</si>
  <si>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</si>
  <si>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</si>
  <si>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</si>
  <si>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</si>
  <si>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</si>
  <si>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</si>
  <si>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</si>
  <si>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</si>
  <si>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</si>
  <si>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</si>
  <si>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</si>
  <si>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</si>
  <si>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</si>
  <si>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</si>
  <si>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</si>
  <si>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</si>
  <si>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</si>
  <si>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</si>
  <si>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</si>
  <si>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</si>
  <si>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</si>
  <si>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</si>
  <si>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</si>
  <si>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</si>
  <si>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</si>
  <si>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</si>
  <si>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</si>
  <si>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</si>
  <si>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</si>
  <si>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</si>
  <si>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</si>
  <si>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</si>
  <si>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</si>
  <si>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</si>
  <si>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</si>
  <si>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</si>
  <si>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</si>
  <si>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</si>
  <si>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</si>
  <si>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</si>
  <si>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</si>
  <si>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</si>
  <si>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</si>
  <si>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</si>
  <si>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</si>
  <si>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</si>
  <si>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</si>
  <si>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</si>
  <si>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</si>
  <si>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</si>
  <si>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</si>
  <si>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</si>
  <si>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</si>
  <si>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</si>
  <si>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</si>
  <si>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</si>
  <si>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</si>
  <si>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</si>
  <si>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</si>
  <si>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</si>
  <si>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</si>
  <si>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</si>
  <si>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</si>
  <si>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</si>
  <si>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</si>
  <si>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</si>
  <si>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</si>
  <si>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</si>
  <si>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</si>
  <si>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</si>
  <si>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</si>
  <si>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</si>
  <si>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</si>
  <si>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</si>
  <si>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</si>
  <si>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</si>
  <si>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</si>
  <si>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</si>
  <si>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</si>
  <si>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</si>
  <si>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</si>
  <si>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</si>
  <si>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</si>
  <si>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</si>
  <si>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</si>
  <si>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</si>
  <si>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</si>
  <si>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</si>
  <si>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</si>
  <si>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</si>
  <si>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</si>
  <si>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</si>
  <si>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</si>
  <si>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</si>
  <si>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</si>
  <si>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</si>
  <si>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</si>
  <si>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</si>
  <si>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</si>
  <si>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</si>
  <si>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</si>
  <si>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</si>
  <si>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</si>
  <si>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</si>
  <si>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</si>
  <si>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</si>
  <si>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</si>
  <si>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</si>
  <si>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</si>
  <si>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</si>
  <si>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</si>
  <si>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</si>
  <si>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</si>
  <si>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</si>
  <si>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</si>
  <si>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</si>
  <si>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</si>
  <si>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</si>
  <si>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</si>
  <si>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</si>
  <si>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</si>
  <si>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</si>
  <si>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</si>
  <si>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</si>
  <si>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</si>
  <si>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</si>
  <si>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</si>
  <si>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</si>
  <si>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</si>
  <si>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</si>
  <si>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</si>
  <si>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</si>
  <si>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</si>
  <si>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</si>
  <si>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</si>
  <si>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</si>
  <si>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</si>
  <si>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</si>
  <si>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</si>
  <si>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</si>
  <si>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</si>
  <si>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</si>
  <si>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</si>
  <si>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</si>
  <si>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</si>
  <si>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</si>
  <si>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</si>
  <si>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</si>
  <si>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</si>
  <si>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</si>
  <si>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</si>
  <si>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</si>
  <si>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</si>
  <si>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</si>
  <si>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</si>
  <si>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</si>
  <si>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</si>
  <si>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</si>
  <si>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</si>
  <si>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</si>
  <si>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</si>
  <si>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</si>
  <si>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</si>
  <si>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</si>
  <si>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</si>
  <si>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</si>
  <si>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</si>
  <si>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</si>
  <si>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</si>
  <si>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</si>
  <si>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</si>
  <si>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</si>
  <si>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</si>
  <si>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</si>
  <si>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</si>
  <si>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</si>
  <si>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</si>
  <si>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</si>
  <si>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</si>
  <si>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</si>
  <si>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</si>
  <si>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</si>
  <si>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</si>
  <si>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</si>
  <si>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</si>
  <si>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</si>
  <si>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</si>
  <si>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</si>
  <si>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</si>
  <si>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</si>
  <si>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</si>
  <si>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</si>
  <si>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</si>
  <si>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</si>
  <si>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</si>
  <si>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</si>
  <si>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</si>
  <si>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</si>
  <si>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</si>
  <si>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</si>
  <si>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</si>
  <si>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</si>
  <si>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</si>
  <si>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</si>
  <si>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</si>
  <si>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</si>
  <si>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</si>
  <si>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</si>
  <si>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</si>
  <si>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</si>
  <si>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</si>
  <si>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</si>
  <si>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</si>
  <si>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</si>
  <si>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</si>
  <si>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</si>
  <si>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</si>
  <si>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</si>
  <si>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</si>
  <si>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</si>
  <si>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</si>
  <si>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</si>
  <si>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</si>
  <si>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</si>
  <si>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</si>
  <si>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</si>
  <si>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</si>
  <si>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</si>
  <si>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</si>
  <si>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</si>
  <si>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</si>
  <si>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</si>
  <si>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</si>
  <si>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</si>
  <si>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</si>
  <si>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</si>
  <si>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</si>
  <si>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</si>
  <si>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</si>
  <si>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</si>
  <si>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</si>
  <si>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</si>
  <si>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</si>
  <si>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</si>
  <si>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</si>
  <si>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</si>
  <si>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</si>
  <si>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</si>
  <si>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</si>
  <si>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</si>
  <si>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</si>
  <si>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</si>
  <si>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</si>
  <si>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</si>
  <si>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</si>
  <si>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</si>
  <si>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</si>
  <si>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</si>
  <si>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</si>
  <si>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</si>
  <si>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</si>
  <si>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</si>
  <si>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</si>
  <si>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</si>
  <si>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</si>
  <si>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</si>
  <si>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</si>
  <si>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</si>
  <si>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</si>
  <si>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</si>
  <si>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</si>
  <si>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</si>
  <si>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</si>
  <si>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</si>
  <si>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</si>
  <si>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</si>
  <si>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</si>
  <si>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</si>
  <si>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</si>
  <si>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</si>
  <si>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</si>
  <si>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</si>
  <si>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</si>
  <si>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</si>
  <si>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</si>
  <si>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</si>
  <si>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</si>
  <si>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</si>
  <si>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</si>
  <si>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</si>
  <si>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</si>
  <si>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</si>
  <si>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</si>
  <si>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</si>
  <si>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</si>
  <si>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</si>
  <si>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</si>
  <si>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</si>
  <si>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</si>
  <si>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</si>
  <si>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</si>
  <si>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</si>
  <si>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</si>
  <si>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</si>
  <si>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</si>
  <si>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</si>
  <si>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</si>
  <si>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</si>
  <si>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</si>
  <si>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</si>
  <si>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</si>
  <si>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</si>
  <si>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</si>
  <si>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</si>
  <si>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</si>
  <si>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</si>
  <si>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</si>
  <si>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</si>
  <si>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</si>
  <si>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</si>
  <si>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</si>
  <si>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</si>
  <si>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</si>
  <si>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</si>
  <si>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</si>
  <si>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</si>
  <si>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</si>
  <si>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</si>
  <si>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</si>
  <si>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</si>
  <si>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</si>
  <si>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</si>
  <si>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</si>
  <si>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</si>
  <si>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</si>
  <si>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</si>
  <si>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</si>
  <si>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</si>
  <si>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</si>
  <si>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</si>
  <si>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</si>
  <si>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</si>
  <si>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</si>
  <si>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</si>
  <si>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</si>
  <si>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</si>
  <si>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</si>
  <si>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</si>
  <si>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</si>
  <si>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</si>
  <si>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</si>
  <si>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</si>
  <si>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</si>
  <si>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</si>
  <si>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</si>
  <si>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</si>
  <si>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</si>
  <si>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</si>
  <si>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</si>
  <si>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</si>
  <si>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</si>
  <si>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</si>
  <si>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</si>
  <si>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</si>
  <si>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</si>
  <si>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</si>
  <si>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</si>
  <si>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</si>
  <si>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</si>
  <si>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</si>
  <si>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</si>
  <si>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</si>
  <si>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</si>
  <si>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</si>
  <si>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</si>
  <si>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</si>
  <si>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</si>
  <si>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</si>
  <si>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</si>
  <si>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</si>
  <si>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</si>
  <si>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</si>
  <si>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</si>
  <si>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</si>
  <si>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</si>
  <si>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</si>
  <si>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</si>
  <si>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</si>
  <si>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</si>
  <si>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</si>
  <si>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</si>
  <si>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</si>
  <si>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</si>
  <si>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</si>
  <si>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</si>
  <si>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</si>
  <si>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</si>
  <si>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</si>
  <si>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</si>
  <si>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</si>
  <si>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</si>
  <si>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</si>
  <si>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</si>
  <si>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</si>
  <si>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</si>
  <si>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</si>
  <si>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</si>
  <si>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</si>
  <si>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</si>
  <si>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</si>
  <si>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</si>
  <si>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</si>
  <si>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</si>
  <si>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</si>
  <si>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</si>
  <si>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</si>
  <si>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</si>
  <si>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</si>
  <si>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</si>
  <si>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</si>
  <si>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</si>
  <si>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</si>
  <si>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</si>
  <si>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</si>
  <si>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</si>
  <si>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</si>
  <si>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</si>
  <si>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</si>
  <si>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</si>
  <si>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</si>
  <si>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</si>
  <si>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</si>
  <si>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</si>
  <si>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</si>
  <si>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</si>
  <si>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</si>
  <si>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</si>
  <si>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</si>
  <si>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</si>
  <si>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</si>
  <si>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</si>
  <si>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</si>
  <si>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</si>
  <si>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</si>
  <si>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</si>
  <si>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</si>
  <si>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</si>
  <si>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</si>
  <si>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</si>
  <si>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</si>
  <si>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</si>
  <si>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</si>
  <si>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</si>
  <si>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</si>
  <si>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</si>
  <si>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</si>
  <si>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</si>
  <si>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</si>
  <si>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</si>
  <si>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</si>
  <si>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</si>
  <si>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</si>
  <si>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</si>
  <si>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</si>
  <si>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</si>
  <si>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</si>
  <si>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</si>
  <si>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</si>
  <si>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</si>
  <si>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</si>
  <si>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</si>
  <si>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</si>
  <si>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</si>
  <si>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</si>
  <si>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</si>
  <si>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</si>
  <si>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</si>
  <si>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</si>
  <si>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</si>
  <si>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</si>
  <si>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</si>
  <si>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</si>
  <si>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</si>
  <si>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</si>
  <si>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</si>
  <si>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</si>
  <si>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</si>
  <si>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</si>
  <si>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</si>
  <si>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</si>
  <si>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</si>
  <si>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</si>
  <si>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</si>
  <si>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</si>
  <si>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</si>
  <si>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</si>
  <si>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</si>
  <si>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</si>
  <si>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</si>
  <si>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</si>
  <si>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</si>
  <si>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</si>
  <si>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</si>
  <si>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</si>
  <si>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</si>
  <si>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</si>
  <si>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</si>
  <si>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</si>
  <si>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</si>
  <si>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</si>
  <si>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</si>
  <si>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</si>
  <si>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</si>
  <si>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</si>
  <si>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</si>
  <si>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</si>
  <si>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</si>
  <si>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</si>
  <si>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</si>
  <si>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</si>
  <si>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</si>
  <si>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</si>
  <si>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</si>
  <si>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</si>
  <si>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</si>
  <si>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</si>
  <si>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</si>
  <si>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</si>
  <si>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</si>
  <si>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</si>
  <si>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</si>
  <si>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</si>
  <si>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</si>
  <si>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</si>
  <si>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</si>
  <si>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</si>
  <si>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</si>
  <si>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</si>
  <si>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</si>
  <si>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</si>
  <si>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</si>
  <si>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</si>
  <si>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</si>
  <si>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</si>
  <si>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</si>
  <si>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</si>
  <si>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</si>
  <si>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</si>
  <si>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</si>
  <si>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</si>
  <si>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</si>
  <si>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</si>
  <si>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</si>
  <si>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</si>
  <si>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</si>
  <si>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</si>
  <si>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</si>
  <si>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</si>
  <si>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</si>
  <si>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</si>
  <si>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</si>
  <si>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</si>
  <si>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</si>
  <si>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</si>
  <si>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</si>
  <si>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</si>
  <si>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</si>
  <si>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</si>
  <si>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</si>
  <si>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</si>
  <si>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</si>
  <si>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</si>
  <si>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</si>
  <si>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</si>
  <si>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</si>
  <si>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</si>
  <si>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</si>
  <si>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</si>
  <si>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</si>
  <si>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</si>
  <si>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</si>
  <si>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</si>
  <si>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</si>
  <si>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</si>
  <si>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</si>
  <si>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</si>
  <si>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</si>
  <si>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</si>
  <si>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</si>
  <si>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</si>
  <si>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</si>
  <si>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</si>
  <si>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</si>
  <si>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</si>
  <si>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</si>
  <si>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</si>
  <si>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</si>
  <si>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</si>
  <si>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</si>
  <si>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</si>
  <si>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</si>
  <si>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</si>
  <si>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</si>
  <si>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</si>
  <si>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</si>
  <si>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</si>
  <si>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</si>
  <si>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</si>
  <si>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</si>
  <si>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</si>
  <si>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</si>
  <si>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</si>
  <si>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</si>
  <si>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</si>
  <si>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</si>
  <si>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</si>
  <si>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</si>
  <si>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</si>
  <si>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</si>
  <si>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</si>
  <si>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</si>
  <si>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</si>
  <si>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</si>
  <si>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</si>
  <si>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</si>
  <si>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</si>
  <si>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</si>
  <si>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</si>
  <si>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</si>
  <si>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</si>
  <si>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</si>
  <si>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</si>
  <si>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</si>
  <si>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</si>
  <si>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</si>
  <si>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</si>
  <si>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</si>
  <si>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</si>
  <si>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</si>
  <si>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</si>
  <si>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</si>
  <si>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</si>
  <si>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</si>
  <si>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</si>
  <si>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</si>
  <si>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</si>
  <si>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</si>
  <si>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</si>
  <si>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</si>
  <si>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</si>
  <si>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</si>
  <si>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</si>
  <si>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</si>
  <si>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</si>
  <si>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</si>
  <si>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</si>
  <si>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</si>
  <si>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</si>
  <si>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</si>
  <si>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</si>
  <si>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</si>
  <si>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</si>
  <si>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</si>
  <si>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</si>
  <si>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</si>
  <si>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</si>
  <si>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</si>
  <si>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</si>
  <si>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</si>
  <si>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</si>
  <si>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</si>
  <si>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</si>
  <si>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</si>
  <si>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</si>
  <si>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</si>
  <si>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</si>
  <si>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</si>
  <si>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</si>
  <si>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</si>
  <si>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</si>
  <si>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</si>
  <si>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</si>
  <si>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</si>
  <si>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</si>
  <si>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</si>
  <si>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</si>
  <si>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</si>
  <si>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</si>
  <si>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</si>
  <si>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</si>
  <si>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</si>
  <si>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</si>
  <si>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</si>
  <si>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</si>
  <si>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</si>
  <si>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</si>
  <si>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</si>
  <si>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</si>
  <si>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</si>
  <si>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</si>
  <si>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</si>
  <si>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</si>
  <si>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</si>
  <si>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</si>
  <si>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</si>
  <si>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</si>
  <si>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</si>
  <si>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</si>
  <si>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</si>
  <si>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</si>
  <si>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</si>
  <si>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</si>
  <si>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</si>
  <si>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</si>
  <si>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</si>
  <si>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</si>
  <si>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</si>
  <si>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</si>
  <si>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</si>
  <si>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</si>
  <si>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</si>
  <si>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</si>
  <si>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</si>
  <si>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</si>
  <si>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</si>
  <si>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</si>
  <si>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</si>
  <si>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</si>
  <si>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</si>
  <si>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</si>
  <si>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</si>
  <si>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</si>
  <si>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</si>
  <si>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</si>
  <si>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</si>
  <si>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</si>
  <si>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</si>
  <si>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</si>
  <si>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</si>
  <si>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</si>
  <si>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</si>
  <si>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</si>
  <si>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</si>
  <si>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</si>
  <si>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</si>
  <si>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</si>
  <si>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</si>
  <si>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</si>
  <si>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</si>
  <si>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</si>
  <si>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</si>
  <si>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</si>
  <si>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</si>
  <si>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</si>
  <si>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</si>
  <si>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</si>
  <si>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</si>
  <si>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</si>
  <si>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</si>
  <si>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</si>
  <si>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</si>
  <si>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</si>
  <si>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</si>
  <si>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</si>
  <si>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</si>
  <si>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</si>
  <si>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</si>
  <si>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</si>
  <si>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</si>
  <si>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</si>
  <si>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</si>
  <si>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</si>
  <si>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</si>
  <si>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</si>
  <si>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</si>
  <si>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</si>
  <si>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</si>
  <si>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</si>
  <si>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</si>
  <si>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</si>
  <si>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</si>
  <si>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</si>
  <si>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</si>
  <si>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</si>
  <si>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</si>
  <si>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</si>
  <si>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</si>
  <si>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</si>
  <si>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</si>
  <si>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</si>
  <si>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</si>
  <si>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</si>
  <si>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</si>
  <si>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</si>
  <si>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</si>
  <si>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</si>
  <si>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</si>
  <si>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</si>
  <si>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</si>
  <si>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</si>
  <si>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</si>
  <si>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</si>
  <si>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</si>
  <si>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</si>
  <si>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</si>
  <si>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</si>
  <si>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</si>
  <si>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</si>
  <si>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</si>
  <si>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</si>
  <si>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</si>
  <si>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</si>
  <si>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</si>
  <si>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</si>
  <si>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</si>
  <si>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</si>
  <si>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</si>
  <si>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</si>
  <si>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</si>
  <si>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</si>
  <si>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</si>
  <si>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</si>
  <si>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</si>
  <si>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</si>
  <si>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</si>
  <si>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</si>
  <si>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</si>
  <si>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</si>
  <si>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</si>
  <si>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</si>
  <si>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</si>
  <si>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</si>
  <si>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</si>
  <si>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</si>
  <si>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</si>
  <si>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</si>
  <si>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</si>
  <si>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</si>
  <si>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</si>
  <si>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</si>
  <si>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</si>
  <si>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</si>
  <si>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</si>
  <si>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</si>
  <si>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</si>
  <si>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</si>
  <si>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</si>
  <si>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</si>
  <si>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</si>
  <si>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</si>
  <si>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</si>
  <si>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</si>
  <si>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</si>
  <si>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</si>
  <si>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</si>
  <si>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</si>
  <si>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</si>
  <si>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</si>
  <si>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</si>
  <si>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</si>
  <si>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</si>
  <si>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</si>
  <si>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</si>
  <si>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</si>
  <si>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</si>
  <si>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</si>
  <si>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</si>
  <si>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</si>
  <si>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</si>
  <si>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</si>
  <si>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</si>
  <si>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</si>
  <si>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</si>
  <si>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</si>
  <si>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</si>
  <si>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</si>
  <si>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</si>
  <si>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</si>
  <si>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</si>
  <si>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</si>
  <si>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</si>
  <si>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</si>
  <si>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</si>
  <si>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</si>
  <si>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</si>
  <si>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</si>
  <si>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</si>
  <si>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</si>
  <si>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</si>
  <si>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</si>
  <si>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</si>
  <si>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</si>
  <si>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</si>
  <si>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</si>
  <si>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</si>
  <si>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</si>
  <si>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</si>
  <si>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</si>
  <si>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</si>
  <si>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</si>
  <si>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</si>
  <si>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</si>
  <si>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</si>
  <si>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</si>
  <si>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</si>
  <si>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</si>
  <si>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</si>
  <si>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</si>
  <si>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</si>
  <si>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</si>
  <si>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</si>
  <si>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</si>
  <si>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</si>
  <si>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</si>
  <si>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</si>
  <si>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</si>
  <si>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</si>
  <si>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</si>
  <si>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</si>
  <si>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</si>
  <si>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</si>
  <si>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</si>
  <si>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</si>
  <si>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</si>
  <si>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</si>
  <si>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</si>
  <si>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</si>
  <si>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</si>
  <si>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</si>
  <si>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</si>
  <si>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</si>
  <si>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</si>
  <si>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</si>
  <si>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</si>
  <si>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</si>
  <si>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</si>
  <si>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</si>
  <si>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</si>
  <si>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</si>
  <si>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</si>
  <si>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</si>
  <si>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</si>
  <si>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</si>
  <si>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</si>
  <si>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</si>
  <si>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</si>
  <si>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</si>
  <si>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</si>
  <si>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</si>
  <si>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</si>
  <si>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</si>
  <si>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</si>
  <si>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</si>
  <si>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</si>
  <si>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</si>
  <si>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</si>
  <si>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</si>
  <si>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</si>
  <si>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</si>
  <si>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</si>
  <si>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</si>
  <si>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</si>
  <si>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</si>
  <si>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</si>
  <si>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</si>
  <si>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</si>
  <si>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</si>
  <si>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</si>
  <si>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</si>
  <si>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</si>
  <si>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</si>
  <si>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</si>
  <si>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</si>
  <si>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</si>
  <si>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</si>
  <si>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</si>
  <si>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</si>
  <si>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</si>
  <si>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</si>
  <si>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</si>
  <si>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</si>
  <si>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</si>
  <si>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</si>
  <si>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</si>
  <si>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</si>
  <si>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</si>
  <si>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</si>
  <si>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</si>
  <si>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</si>
  <si>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</si>
  <si>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</si>
  <si>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</si>
  <si>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</si>
  <si>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</si>
  <si>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</si>
  <si>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</si>
  <si>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</si>
  <si>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</si>
  <si>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</si>
  <si>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</si>
  <si>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</si>
  <si>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</si>
  <si>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</si>
  <si>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</si>
  <si>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</si>
  <si>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</si>
  <si>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</si>
  <si>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</si>
  <si>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</si>
  <si>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</si>
  <si>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</si>
  <si>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</si>
  <si>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</si>
  <si>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</si>
  <si>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</si>
  <si>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</si>
  <si>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</si>
  <si>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</si>
  <si>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</si>
  <si>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</si>
  <si>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</si>
  <si>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</si>
  <si>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</si>
  <si>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</si>
  <si>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</si>
  <si>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</si>
  <si>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</si>
  <si>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</si>
  <si>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</si>
  <si>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</si>
  <si>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</si>
  <si>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</si>
  <si>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</si>
  <si>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</si>
  <si>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</si>
  <si>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</si>
  <si>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</si>
  <si>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</si>
  <si>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</si>
  <si>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</si>
  <si>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</si>
  <si>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</si>
  <si>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</si>
  <si>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</si>
  <si>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</si>
  <si>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</si>
  <si>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</si>
  <si>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</si>
  <si>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</si>
  <si>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</si>
  <si>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</si>
  <si>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</si>
  <si>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</si>
  <si>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</si>
  <si>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</si>
  <si>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</si>
  <si>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</si>
  <si>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</si>
  <si>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</si>
  <si>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</si>
  <si>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</si>
  <si>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</si>
  <si>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</si>
  <si>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</si>
  <si>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</si>
  <si>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</si>
  <si>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</si>
  <si>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</si>
  <si>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</si>
  <si>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</si>
  <si>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</si>
  <si>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</si>
  <si>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</si>
  <si>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</si>
  <si>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</si>
  <si>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</si>
  <si>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</si>
  <si>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</si>
  <si>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</si>
  <si>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</si>
  <si>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</si>
  <si>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</si>
  <si>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</si>
  <si>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</si>
  <si>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</si>
  <si>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</si>
  <si>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</si>
  <si>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</si>
  <si>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</si>
  <si>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</si>
  <si>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</si>
  <si>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</si>
  <si>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</si>
  <si>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</si>
  <si>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</si>
  <si>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</si>
  <si>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</si>
  <si>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</si>
  <si>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</si>
  <si>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</si>
  <si>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</si>
  <si>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</si>
  <si>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</si>
  <si>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</si>
  <si>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</si>
  <si>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</si>
  <si>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</si>
  <si>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</si>
  <si>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</si>
  <si>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</si>
  <si>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</si>
  <si>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</si>
  <si>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</si>
  <si>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</si>
  <si>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</si>
  <si>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</si>
  <si>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</si>
  <si>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</si>
  <si>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</si>
  <si>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</si>
  <si>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</si>
  <si>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</si>
  <si>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</si>
  <si>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</si>
  <si>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</si>
  <si>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</si>
  <si>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</si>
  <si>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</si>
  <si>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</si>
  <si>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</si>
  <si>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</si>
  <si>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</si>
  <si>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</si>
  <si>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</si>
  <si>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</si>
  <si>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</si>
  <si>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</si>
  <si>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</si>
  <si>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</si>
  <si>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</si>
  <si>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</si>
  <si>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</si>
  <si>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</si>
  <si>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</si>
  <si>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</si>
  <si>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</si>
  <si>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</si>
  <si>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</si>
  <si>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</si>
  <si>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</si>
  <si>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</si>
  <si>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</si>
  <si>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</si>
  <si>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</si>
  <si>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</si>
  <si>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</si>
  <si>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</si>
  <si>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</si>
  <si>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</si>
  <si>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</si>
  <si>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</si>
  <si>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</si>
  <si>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</si>
  <si>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</si>
  <si>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</si>
  <si>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</si>
  <si>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</si>
  <si>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</si>
  <si>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</si>
  <si>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</si>
  <si>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</si>
  <si>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</si>
  <si>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</si>
  <si>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</si>
  <si>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</si>
  <si>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</si>
  <si>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</si>
  <si>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</si>
  <si>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</si>
  <si>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</si>
  <si>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</si>
  <si>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</si>
  <si>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</si>
  <si>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</si>
  <si>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</si>
  <si>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</si>
  <si>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</si>
  <si>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</si>
  <si>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</si>
  <si>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</si>
  <si>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</si>
  <si>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</si>
  <si>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</si>
  <si>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</si>
  <si>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</si>
  <si>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</si>
  <si>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</si>
  <si>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</si>
  <si>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</si>
  <si>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</si>
  <si>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</si>
  <si>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</si>
  <si>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</si>
  <si>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</si>
  <si>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</si>
  <si>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</si>
  <si>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</si>
  <si>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</si>
  <si>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</si>
  <si>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</si>
  <si>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</si>
  <si>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</si>
  <si>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</si>
  <si>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</si>
  <si>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</si>
  <si>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</si>
  <si>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</si>
  <si>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</si>
  <si>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</si>
  <si>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</si>
  <si>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</si>
  <si>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</si>
  <si>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</si>
  <si>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</si>
  <si>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</si>
  <si>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</si>
  <si>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</si>
  <si>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</si>
  <si>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</si>
  <si>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</si>
  <si>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</si>
  <si>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</si>
  <si>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</si>
  <si>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</si>
  <si>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</si>
  <si>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</si>
  <si>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</si>
  <si>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</si>
  <si>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</si>
  <si>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</si>
  <si>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</si>
  <si>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</si>
  <si>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</si>
  <si>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</si>
  <si>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</si>
  <si>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</si>
  <si>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</si>
  <si>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</si>
  <si>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</si>
  <si>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</si>
  <si>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</si>
  <si>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</si>
  <si>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</si>
  <si>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</si>
  <si>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</si>
  <si>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</si>
  <si>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</si>
  <si>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</si>
  <si>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</si>
  <si>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</si>
  <si>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</si>
  <si>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</si>
  <si>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</si>
  <si>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</t>
  </si>
  <si>
    <t xml:space="preserve">Deslocamento para TIQ </t>
  </si>
  <si>
    <t>Aguardando descanso da equipe para iniciar o carregamento</t>
  </si>
  <si>
    <t>Em carregamento</t>
  </si>
  <si>
    <t xml:space="preserve"> no 565</t>
  </si>
  <si>
    <t>Equipe pronta as 07:45h aguardando temperatura-chuva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</si>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</sst>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166" fontId="27" fillId="15" borderId="2" xfId="0" applyNumberFormat="1" applyFont="1" applyFill="1" applyBorder="1" applyAlignment="1">
      <alignment horizontal="left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8" totalsRowShown="0" headerRowDxfId="105" totalsRowDxfId="104" tableBorderDxfId="103">
  <autoFilter ref="A5:BS778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8"/>
  <sheetViews>
    <sheetView tabSelected="1" zoomScaleNormal="100" workbookViewId="0">
      <pane xSplit="6" topLeftCell="G113" activePane="topRight" state="frozen"/>
      <selection pane="topRight" activeCell="F125" sqref="F12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0" t="s">
        <v>1171</v>
      </c>
      <c r="AJ1" s="241"/>
      <c r="AK1" s="241"/>
      <c r="AL1" s="241"/>
      <c r="AM1" s="241"/>
      <c r="AN1" s="241"/>
      <c r="AO1" s="241"/>
      <c r="AP1" s="241"/>
      <c r="AQ1" s="241"/>
      <c r="AR1" s="242"/>
      <c r="AS1" s="242"/>
      <c r="AT1" s="242"/>
      <c r="AU1" s="242"/>
      <c r="AV1" s="242"/>
      <c r="AW1" s="242"/>
      <c r="AX1" s="241"/>
      <c r="AY1" s="241"/>
      <c r="AZ1" s="241"/>
      <c r="BA1" s="241"/>
      <c r="BB1" s="241"/>
      <c r="BC1" s="241"/>
      <c r="BD1" s="241"/>
      <c r="BE1" s="241"/>
      <c r="BF1" s="243"/>
      <c r="BG1" s="3"/>
      <c r="BH1" s="244" t="s">
        <v>1172</v>
      </c>
      <c r="BI1" s="245"/>
      <c r="BJ1" s="246"/>
      <c r="BK1" s="247"/>
      <c r="BL1" s="43"/>
      <c r="BM1" s="237" t="s">
        <v>1173</v>
      </c>
      <c r="BN1" s="238"/>
      <c r="BO1" s="238"/>
      <c r="BP1" s="238"/>
      <c r="BQ1" s="238"/>
      <c r="BR1" s="238"/>
      <c r="BS1" s="239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0" t="s">
        <v>1174</v>
      </c>
      <c r="AJ2" s="241"/>
      <c r="AK2" s="241"/>
      <c r="AL2" s="241"/>
      <c r="AM2" s="241"/>
      <c r="AN2" s="241"/>
      <c r="AO2" s="241"/>
      <c r="AP2" s="241"/>
      <c r="AQ2" s="243"/>
      <c r="AR2" s="159"/>
      <c r="AS2" s="255" t="s">
        <v>1177</v>
      </c>
      <c r="AT2" s="242"/>
      <c r="AU2" s="242"/>
      <c r="AV2" s="242"/>
      <c r="AW2" s="242"/>
      <c r="AX2" s="241"/>
      <c r="AY2" s="243"/>
      <c r="AZ2" s="4"/>
      <c r="BA2" s="234" t="s">
        <v>1178</v>
      </c>
      <c r="BB2" s="236"/>
      <c r="BC2" s="240" t="s">
        <v>1175</v>
      </c>
      <c r="BD2" s="241"/>
      <c r="BE2" s="241"/>
      <c r="BF2" s="243"/>
      <c r="BG2" s="3"/>
      <c r="BH2" s="248"/>
      <c r="BI2" s="249"/>
      <c r="BJ2" s="250"/>
      <c r="BK2" s="251"/>
      <c r="BL2" s="43"/>
      <c r="BM2" s="252"/>
      <c r="BN2" s="253"/>
      <c r="BO2" s="253"/>
      <c r="BP2" s="253"/>
      <c r="BQ2" s="253"/>
      <c r="BR2" s="253"/>
      <c r="BS2" s="254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4" t="s">
        <v>1179</v>
      </c>
      <c r="AJ3" s="236"/>
      <c r="AK3" s="234" t="s">
        <v>1180</v>
      </c>
      <c r="AL3" s="235"/>
      <c r="AM3" s="235"/>
      <c r="AN3" s="235"/>
      <c r="AO3" s="235"/>
      <c r="AP3" s="235"/>
      <c r="AQ3" s="236"/>
      <c r="AR3" s="160"/>
      <c r="AS3" s="258" t="s">
        <v>1186</v>
      </c>
      <c r="AT3" s="259"/>
      <c r="AU3" s="258" t="s">
        <v>1187</v>
      </c>
      <c r="AV3" s="259"/>
      <c r="AW3" s="258" t="s">
        <v>1188</v>
      </c>
      <c r="AX3" s="260"/>
      <c r="AY3" s="57" t="s">
        <v>1189</v>
      </c>
      <c r="AZ3" s="57"/>
      <c r="BA3" s="256"/>
      <c r="BB3" s="257"/>
      <c r="BC3" s="234" t="s">
        <v>1182</v>
      </c>
      <c r="BD3" s="235"/>
      <c r="BE3" s="235"/>
      <c r="BF3" s="236"/>
      <c r="BG3" s="56"/>
      <c r="BH3" s="248"/>
      <c r="BI3" s="249"/>
      <c r="BJ3" s="250"/>
      <c r="BK3" s="251"/>
      <c r="BL3" s="43"/>
      <c r="BM3" s="237" t="s">
        <v>1190</v>
      </c>
      <c r="BN3" s="238"/>
      <c r="BO3" s="238"/>
      <c r="BP3" s="239"/>
      <c r="BQ3" s="237" t="s">
        <v>160</v>
      </c>
      <c r="BR3" s="238"/>
      <c r="BS3" s="239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>
      <c r="A56" s="44" t="str">
        <f t="shared" ref="A56:A112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2" si="8">IF(AND(BR56&lt;1,BS56&lt;1),"Produção e Intervalo",IF(BR56&lt;1,"Intervalo",IF(BS56&lt;1,"Produção","Aderente")))</f>
        <v>Produção e Intervalo</v>
      </c>
      <c r="BR56" s="15">
        <f t="shared" ref="BR56:BR112" si="9">IF(OR(B56="",F56=""),"*",AY56/P56)</f>
        <v>0</v>
      </c>
      <c r="BS56" s="15">
        <f t="shared" ref="BS56:BS112" si="10">IF(OR(B56="",F56=""),"*",BA56/Q56)</f>
        <v>0</v>
      </c>
      <c r="BT56" s="157" t="str">
        <f t="shared" ref="BT56:BT112" si="11">IF(BN56="","",SUBSTITUTE(BM56," ","")&amp;SUBSTITUTE(BN56," ",""))</f>
        <v>CCOCirculaçãoIntervaloOportunidade</v>
      </c>
    </row>
    <row r="57" spans="1:72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0.82222222222222197</v>
      </c>
      <c r="BS85" s="15">
        <f t="shared" si="10"/>
        <v>1</v>
      </c>
      <c r="BT85" s="157" t="str">
        <f t="shared" si="11"/>
        <v>OKOK</v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IF(D99="","*",IFERROR(IF(ISODD(COUNT(AS99:AX101)),"ERRO",SUM((AT99-AS99),(AV99-AU99),(AX99-AW99))),"ERRO"))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IF(D100="","*",IFERROR(IF(ISODD(COUNT(AS100:AX102)),"ERRO",SUM((AT100-AS100),(AV100-AU100),(AX100-AW100))),"ERRO"))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>
      <c r="A101" s="44" t="str">
        <f t="shared" si="7"/>
        <v>V8646064</v>
      </c>
      <c r="B101" s="133">
        <v>46064</v>
      </c>
      <c r="C101" s="7">
        <f>IF(BS_CONTROLE[[#This Row],[DATA]]="","",WEEKNUM(BS_CONTROLE[[#This Row],[DATA]]))</f>
        <v>7</v>
      </c>
      <c r="D101" s="45" t="s">
        <v>217</v>
      </c>
      <c r="E101" s="185">
        <v>119</v>
      </c>
      <c r="F101" s="134" t="s">
        <v>116</v>
      </c>
      <c r="G101" s="8" t="str">
        <f>IF(D101="","*",VLOOKUP(F101,BS_ATIVIDADE[#All],3,FALSE))</f>
        <v>MECANIZAÇÃO - SOCADORA</v>
      </c>
      <c r="H101" s="135" t="s">
        <v>649</v>
      </c>
      <c r="I101" s="135" t="s">
        <v>605</v>
      </c>
      <c r="J101" s="151">
        <v>98</v>
      </c>
      <c r="K101" s="151">
        <v>665.9</v>
      </c>
      <c r="L101" s="71">
        <v>664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1" s="135">
        <v>0.4375</v>
      </c>
      <c r="P101" s="135">
        <v>0.125</v>
      </c>
      <c r="Q101" s="71">
        <v>1560</v>
      </c>
      <c r="R101" s="9" t="str">
        <f>IFERROR(_xlfn.XLOOKUP(F101, BS_ATIVIDADE[ATIVIDADE],BS_ATIVIDADE[UNIDADE] ), "*")</f>
        <v>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BASE_MAPA!$B$2:$B$420, BASE_MAPA!$G$2:$G$420), "ERRO")</f>
        <v>ALTO ARAGUAIA - RONDONOPOLIS</v>
      </c>
      <c r="V101" s="143" t="s">
        <v>1272</v>
      </c>
      <c r="W101" s="135" t="s">
        <v>1273</v>
      </c>
      <c r="X101" s="152" t="s">
        <v>1000</v>
      </c>
      <c r="Y101" s="129" t="s">
        <v>999</v>
      </c>
      <c r="Z101" s="129"/>
      <c r="AA101" s="71">
        <v>1</v>
      </c>
      <c r="AB101" s="59" t="s">
        <v>997</v>
      </c>
      <c r="AC101" s="59"/>
      <c r="AD101" s="135">
        <v>0.29166666666666669</v>
      </c>
      <c r="AE101" s="71">
        <v>6236</v>
      </c>
      <c r="AF101" s="71">
        <v>6636</v>
      </c>
      <c r="AG101" s="71" t="s">
        <v>11</v>
      </c>
      <c r="AH101" s="42"/>
      <c r="AI101" s="119" t="str">
        <f>IF(BS_CONTROLE[[#This Row],[Atividade]]=0, "-", BS_CONTROLE[[#This Row],[Atividade]])</f>
        <v>MECANIZAÇÃO - SOCADORA</v>
      </c>
      <c r="AJ101" s="8" t="str">
        <f>IF(D101="","*",VLOOKUP(AI101,BS_ATIVIDADE[#Data],3,FALSE))</f>
        <v>MECANIZAÇÃO - SOCADORA</v>
      </c>
      <c r="AK101" s="175" t="str">
        <f>IF(BS_CONTROLE[[#This Row],[Local - Partida]]=0, "-", BS_CONTROLE[[#This Row],[Local - Partida]])</f>
        <v>TSF1</v>
      </c>
      <c r="AL101" s="175" t="str">
        <f>IF(BS_CONTROLE[[#This Row],[Local - Encerramento]]=0, "-", BS_CONTROLE[[#This Row],[Local - Encerramento]])</f>
        <v>TMJ1</v>
      </c>
      <c r="AM101" s="175" t="str">
        <f>IF(BS_CONTROLE[[#This Row],[Entre - Estações]]=0, "-", BS_CONTROLE[[#This Row],[Entre - Estações]])</f>
        <v>TBS-TAL</v>
      </c>
      <c r="AN101" s="175" t="str">
        <f>IF(BS_CONTROLE[[#This Row],[SB]]=0, "-", BS_CONTROLE[[#This Row],[SB]])</f>
        <v>TBS671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665.9</v>
      </c>
      <c r="AQ101" s="177">
        <f>IF(BS_CONTROLE[[#This Row],[KM - Fim]]=0, "-", BS_CONTROLE[[#This Row],[KM - Fim]])</f>
        <v>664</v>
      </c>
      <c r="AR101" s="32">
        <v>0.37361111111111112</v>
      </c>
      <c r="AS101" s="32">
        <v>0</v>
      </c>
      <c r="AT101" s="32">
        <v>0</v>
      </c>
      <c r="AU101" s="32"/>
      <c r="AV101" s="32"/>
      <c r="AW101" s="32"/>
      <c r="AX101" s="32"/>
      <c r="AY101" s="184">
        <f>IF(D101="","*",IFERROR(IF(ISODD(COUNT(AS101:AX103)),"ERRO",SUM((AT101-AS101),(AV101-AU101),(AX101-AW101))),"ERRO"))</f>
        <v>0</v>
      </c>
      <c r="AZ101" s="11"/>
      <c r="BA101" s="60">
        <v>0</v>
      </c>
      <c r="BB101" s="9" t="str">
        <f>IFERROR(_xlfn.XLOOKUP(AI101, BS_ATIVIDADE[ATIVIDADE],BS_ATIVIDADE[UNIDADE] ), "*")</f>
        <v>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BASE_MAPA!$B$2:$B$420, BASE_MAPA!$G$2:$G$420), "ERRO")</f>
        <v>ALTO ARAGUAIA - RONDONOPOLIS</v>
      </c>
      <c r="BF101" s="178" t="str">
        <f>IF(BS_CONTROLE[[#This Row],[Responsavel pelo boletim]]=0, "-", BS_CONTROLE[[#This Row],[Responsavel pelo boletim]])</f>
        <v>Antonioni</v>
      </c>
      <c r="BG101" s="13"/>
      <c r="BH101" s="14">
        <v>0</v>
      </c>
      <c r="BI101" s="14"/>
      <c r="BJ101" s="14" t="s">
        <v>1469</v>
      </c>
      <c r="BK101" s="14" t="s">
        <v>1470</v>
      </c>
      <c r="BL101" s="13"/>
      <c r="BM101" s="12" t="s">
        <v>1024</v>
      </c>
      <c r="BN101" s="12" t="s">
        <v>1045</v>
      </c>
      <c r="BO101" s="130" t="s">
        <v>1155</v>
      </c>
      <c r="BP101" s="14"/>
      <c r="BQ101" s="10" t="str">
        <f t="shared" si="8"/>
        <v>Produção e Intervalo</v>
      </c>
      <c r="BR101" s="15">
        <f t="shared" si="9"/>
        <v>0</v>
      </c>
      <c r="BS101" s="15">
        <f t="shared" si="10"/>
        <v>0</v>
      </c>
      <c r="BT101" s="157" t="str">
        <f t="shared" si="11"/>
        <v>CCOCirculaçãoIntervaloContrato</v>
      </c>
    </row>
    <row r="102" spans="1:72">
      <c r="A102" s="44" t="str">
        <f t="shared" si="7"/>
        <v>FRANCISCO (TF-19)46064</v>
      </c>
      <c r="B102" s="133">
        <v>46064</v>
      </c>
      <c r="C102" s="7">
        <f>IF(BS_CONTROLE[[#This Row],[DATA]]="","",WEEKNUM(BS_CONTROLE[[#This Row],[DATA]]))</f>
        <v>7</v>
      </c>
      <c r="D102" s="45" t="s">
        <v>306</v>
      </c>
      <c r="E102" s="185">
        <v>120</v>
      </c>
      <c r="F102" s="134" t="s">
        <v>200</v>
      </c>
      <c r="G102" s="8" t="str">
        <f>IF(D102="","*",VLOOKUP(F102,BS_ATIVIDADE[#All],3,FALSE))</f>
        <v>TRILHO - SUBSTITUIÇÂO</v>
      </c>
      <c r="H102" s="149" t="str" cm="1">
        <f t="array" ref="H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2" s="135" t="s">
        <v>11</v>
      </c>
      <c r="J102" s="151">
        <v>98</v>
      </c>
      <c r="K102" s="151">
        <v>565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2" s="135">
        <v>0.375</v>
      </c>
      <c r="P102" s="135">
        <v>4.1666666666666664E-2</v>
      </c>
      <c r="Q102" s="71">
        <v>20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1310</v>
      </c>
      <c r="W102" s="135" t="s">
        <v>1299</v>
      </c>
      <c r="X102" s="152" t="s">
        <v>1005</v>
      </c>
      <c r="Y102" s="129" t="s">
        <v>1008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SUBSTITUIÇÃO - TRILHO</v>
      </c>
      <c r="AJ102" s="8" t="str">
        <f>IF(D102="","*",VLOOKUP(AI102,BS_ATIVIDADE[#Data],3,FALSE))</f>
        <v>TRILHO - SUBSTITUIÇÂO</v>
      </c>
      <c r="AK102" s="175" t="str">
        <f>IF(BS_CONTROLE[[#This Row],[Local - Partida]]=0, "-", BS_CONTROLE[[#This Row],[Local - Partida]])</f>
        <v>TEPPAT1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TEP-TMJ</v>
      </c>
      <c r="AN102" s="175" t="str">
        <f>IF(BS_CONTROLE[[#This Row],[SB]]=0, "-", BS_CONTROLE[[#This Row],[SB]])</f>
        <v>TEPPAT1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565</v>
      </c>
      <c r="AQ102" s="177" t="str">
        <f>IF(BS_CONTROLE[[#This Row],[KM - Fim]]=0, "-", BS_CONTROLE[[#This Row],[KM - Fim]])</f>
        <v>-</v>
      </c>
      <c r="AR102" s="32">
        <v>0.45833333333333331</v>
      </c>
      <c r="AS102" s="32">
        <v>0.49305555555555558</v>
      </c>
      <c r="AT102" s="32">
        <v>0.53472222222222221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4.166666666666663E-2</v>
      </c>
      <c r="AZ102" s="11"/>
      <c r="BA102" s="60"/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Francisco</v>
      </c>
      <c r="BG102" s="13"/>
      <c r="BH102" s="14">
        <v>1</v>
      </c>
      <c r="BI102" s="14"/>
      <c r="BJ102" s="14" t="s">
        <v>1471</v>
      </c>
      <c r="BK102" s="14" t="s">
        <v>1472</v>
      </c>
      <c r="BL102" s="13"/>
      <c r="BM102" s="12"/>
      <c r="BN102" s="12"/>
      <c r="BO102" s="130"/>
      <c r="BP102" s="14"/>
      <c r="BQ102" s="10" t="str">
        <f t="shared" si="8"/>
        <v>Produção e Intervalo</v>
      </c>
      <c r="BR102" s="15">
        <f t="shared" si="9"/>
        <v>0.99999999999999911</v>
      </c>
      <c r="BS102" s="15">
        <f t="shared" si="10"/>
        <v>0</v>
      </c>
      <c r="BT102" s="157" t="str">
        <f t="shared" si="11"/>
        <v/>
      </c>
    </row>
    <row r="103" spans="1:72">
      <c r="A103" s="44" t="str">
        <f t="shared" si="7"/>
        <v>BRUNO (TF-525)46064</v>
      </c>
      <c r="B103" s="133">
        <v>46064</v>
      </c>
      <c r="C103" s="7">
        <f>IF(BS_CONTROLE[[#This Row],[DATA]]="","",WEEKNUM(BS_CONTROLE[[#This Row],[DATA]]))</f>
        <v>7</v>
      </c>
      <c r="D103" s="45" t="s">
        <v>278</v>
      </c>
      <c r="E103" s="185">
        <v>105</v>
      </c>
      <c r="F103" s="134" t="s">
        <v>193</v>
      </c>
      <c r="G103" s="8" t="str">
        <f>IF(D103="","*",VLOOKUP(F103,BS_ATIVIDADE[#All],3,FALSE))</f>
        <v>SOLDA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3" s="135" t="s">
        <v>11</v>
      </c>
      <c r="J103" s="151">
        <v>98</v>
      </c>
      <c r="K103" s="151">
        <v>548.16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3" s="149" t="s">
        <v>1428</v>
      </c>
      <c r="O103" s="135">
        <v>0.33333333333333331</v>
      </c>
      <c r="P103" s="135">
        <v>6.25E-2</v>
      </c>
      <c r="Q103" s="71">
        <v>1</v>
      </c>
      <c r="R103" s="9" t="str">
        <f>IFERROR(_xlfn.XLOOKUP(F103, BS_ATIVIDADE[ATIVIDADE],BS_ATIVIDADE[UNIDADE] ), "*")</f>
        <v>Nº DE SOLDA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1314</v>
      </c>
      <c r="W103" s="135" t="s">
        <v>1315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SOLDA</v>
      </c>
      <c r="AJ103" s="8" t="str">
        <f>IF(D103="","*",VLOOKUP(AI103,BS_ATIVIDADE[#Data],3,FALSE))</f>
        <v>SOLDA</v>
      </c>
      <c r="AK103" s="175" t="str">
        <f>IF(BS_CONTROLE[[#This Row],[Local - Partida]]=0, "-", BS_CONTROLE[[#This Row],[Local - Partida]])</f>
        <v>TRM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TRM</v>
      </c>
      <c r="AN103" s="175" t="str">
        <f>IF(BS_CONTROLE[[#This Row],[SB]]=0, "-", BS_CONTROLE[[#This Row],[SB]])</f>
        <v>TRMS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548.16</v>
      </c>
      <c r="AQ103" s="177" t="str">
        <f>IF(BS_CONTROLE[[#This Row],[KM - Fim]]=0, "-", BS_CONTROLE[[#This Row],[KM - Fim]])</f>
        <v>-</v>
      </c>
      <c r="AR103" s="32">
        <v>0.30972222222222223</v>
      </c>
      <c r="AS103" s="32"/>
      <c r="AT103" s="32"/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0</v>
      </c>
      <c r="AZ103" s="11"/>
      <c r="BA103" s="60"/>
      <c r="BB103" s="9" t="str">
        <f>IFERROR(_xlfn.XLOOKUP(AI103, BS_ATIVIDADE[ATIVIDADE],BS_ATIVIDADE[UNIDADE] ), "*")</f>
        <v>Nº DE SOLDA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Bruno</v>
      </c>
      <c r="BG103" s="13"/>
      <c r="BH103" s="14"/>
      <c r="BI103" s="14"/>
      <c r="BJ103" s="14" t="s">
        <v>1473</v>
      </c>
      <c r="BK103" s="14" t="s">
        <v>1474</v>
      </c>
      <c r="BL103" s="13"/>
      <c r="BM103" s="12"/>
      <c r="BN103" s="12"/>
      <c r="BO103" s="130"/>
      <c r="BP103" s="14"/>
      <c r="BQ103" s="10" t="str">
        <f t="shared" si="8"/>
        <v>Produção e Intervalo</v>
      </c>
      <c r="BR103" s="15">
        <f t="shared" si="9"/>
        <v>0</v>
      </c>
      <c r="BS103" s="15">
        <f t="shared" si="10"/>
        <v>0</v>
      </c>
      <c r="BT103" s="157" t="str">
        <f t="shared" si="11"/>
        <v/>
      </c>
    </row>
    <row r="104" spans="1:72">
      <c r="A104" s="44" t="str">
        <f t="shared" si="7"/>
        <v>W7046064</v>
      </c>
      <c r="B104" s="133">
        <v>46064</v>
      </c>
      <c r="C104" s="7">
        <f>IF(BS_CONTROLE[[#This Row],[DATA]]="","",WEEKNUM(BS_CONTROLE[[#This Row],[DATA]]))</f>
        <v>7</v>
      </c>
      <c r="D104" s="45" t="s">
        <v>249</v>
      </c>
      <c r="E104" s="185"/>
      <c r="F104" s="134" t="s">
        <v>25</v>
      </c>
      <c r="G104" s="8" t="str">
        <f>IF(D104="","*",VLOOKUP(F104,BS_ATIVIDADE[#All],3,FALSE))</f>
        <v>OUTROS</v>
      </c>
      <c r="H104" s="135" t="s">
        <v>574</v>
      </c>
      <c r="I104" s="135" t="s">
        <v>619</v>
      </c>
      <c r="J104" s="151">
        <v>98</v>
      </c>
      <c r="K104" s="151">
        <v>502</v>
      </c>
      <c r="L104" s="71" t="s">
        <v>11</v>
      </c>
      <c r="M104" s="149" t="s">
        <v>1261</v>
      </c>
      <c r="N104" s="149" t="s">
        <v>1262</v>
      </c>
      <c r="O104" s="135">
        <v>0.75</v>
      </c>
      <c r="P104" s="135">
        <v>4.1666666666666664E-2</v>
      </c>
      <c r="Q104" s="71">
        <v>27</v>
      </c>
      <c r="R104" s="9" t="str">
        <f>IFERROR(_xlfn.XLOOKUP(F104, BS_ATIVIDADE[ATIVIDADE],BS_ATIVIDADE[UNIDADE] ), "*")</f>
        <v>BINÁRIO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1303</v>
      </c>
      <c r="W104" s="135" t="s">
        <v>1475</v>
      </c>
      <c r="X104" s="152" t="s">
        <v>1005</v>
      </c>
      <c r="Y104" s="129" t="s">
        <v>1008</v>
      </c>
      <c r="Z104" s="129"/>
      <c r="AA104" s="71">
        <v>2</v>
      </c>
      <c r="AB104" s="59" t="s">
        <v>997</v>
      </c>
      <c r="AC104" s="59"/>
      <c r="AD104" s="135">
        <v>0.75</v>
      </c>
      <c r="AE104" s="71">
        <v>9425</v>
      </c>
      <c r="AF104" s="71">
        <v>7632</v>
      </c>
      <c r="AG104" s="71" t="s">
        <v>11</v>
      </c>
      <c r="AH104" s="42"/>
      <c r="AI104" s="119" t="str">
        <f>IF(BS_CONTROLE[[#This Row],[Atividade]]=0, "-", BS_CONTROLE[[#This Row],[Atividade]])</f>
        <v>DESLOCAMENTO</v>
      </c>
      <c r="AJ104" s="8" t="str">
        <f>IF(D104="","*",VLOOKUP(AI104,BS_ATIVIDADE[#Data],3,FALSE))</f>
        <v>OUTROS</v>
      </c>
      <c r="AK104" s="175" t="str">
        <f>IF(BS_CONTROLE[[#This Row],[Local - Partida]]=0, "-", BS_CONTROLE[[#This Row],[Local - Partida]])</f>
        <v>TGR2</v>
      </c>
      <c r="AL104" s="175" t="str">
        <f>IF(BS_CONTROLE[[#This Row],[Local - Encerramento]]=0, "-", BS_CONTROLE[[#This Row],[Local - Encerramento]])</f>
        <v>TIQ2</v>
      </c>
      <c r="AM104" s="175" t="str">
        <f>IF(BS_CONTROLE[[#This Row],[Entre - Estações]]=0, "-", BS_CONTROLE[[#This Row],[Entre - Estações]])</f>
        <v>TGR-TIQ</v>
      </c>
      <c r="AN104" s="175" t="str">
        <f>IF(BS_CONTROLE[[#This Row],[SB]]=0, "-", BS_CONTROLE[[#This Row],[SB]])</f>
        <v>TGRTIQ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502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ERRO</v>
      </c>
      <c r="AZ104" s="11"/>
      <c r="BA104" s="60"/>
      <c r="BB104" s="9" t="str">
        <f>IFERROR(_xlfn.XLOOKUP(AI104, BS_ATIVIDADE[ATIVIDADE],BS_ATIVIDADE[UNIDADE] ), "*")</f>
        <v>BINÁRIO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 xml:space="preserve">Camila </v>
      </c>
      <c r="BG104" s="13"/>
      <c r="BH104" s="14"/>
      <c r="BI104" s="14"/>
      <c r="BJ104" s="14" t="s">
        <v>1476</v>
      </c>
      <c r="BK104" s="14" t="s">
        <v>1477</v>
      </c>
      <c r="BL104" s="13"/>
      <c r="BM104" s="12"/>
      <c r="BN104" s="12"/>
      <c r="BO104" s="130"/>
      <c r="BP104" s="14"/>
      <c r="BQ104" s="10" t="e">
        <f t="shared" si="8"/>
        <v>#VALUE!</v>
      </c>
      <c r="BR104" s="15" t="e">
        <f t="shared" si="9"/>
        <v>#VALUE!</v>
      </c>
      <c r="BS104" s="15">
        <f t="shared" si="10"/>
        <v>0</v>
      </c>
      <c r="BT104" s="157" t="str">
        <f t="shared" si="11"/>
        <v/>
      </c>
    </row>
    <row r="105" spans="1:72">
      <c r="A105" s="44" t="str">
        <f t="shared" si="7"/>
        <v>ELSON (TF-526)46064</v>
      </c>
      <c r="B105" s="133">
        <v>46064</v>
      </c>
      <c r="C105" s="7">
        <f>IF(BS_CONTROLE[[#This Row],[DATA]]="","",WEEKNUM(BS_CONTROLE[[#This Row],[DATA]]))</f>
        <v>7</v>
      </c>
      <c r="D105" s="45" t="s">
        <v>303</v>
      </c>
      <c r="E105" s="185">
        <v>106</v>
      </c>
      <c r="F105" s="134" t="s">
        <v>193</v>
      </c>
      <c r="G105" s="8" t="str">
        <f>IF(D105="","*",VLOOKUP(F105,BS_ATIVIDADE[#All],3,FALSE))</f>
        <v>SOLDA</v>
      </c>
      <c r="H105" s="135" t="s">
        <v>11</v>
      </c>
      <c r="I105" s="135" t="s">
        <v>11</v>
      </c>
      <c r="J105" s="151">
        <v>74</v>
      </c>
      <c r="K105" s="151">
        <v>430.26799999999997</v>
      </c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5" s="135">
        <v>0.375</v>
      </c>
      <c r="P105" s="135">
        <v>0.125</v>
      </c>
      <c r="Q105" s="71">
        <v>2</v>
      </c>
      <c r="R105" s="9" t="str">
        <f>IFERROR(_xlfn.XLOOKUP(F105, BS_ATIVIDADE[ATIVIDADE],BS_ATIVIDADE[UNIDADE] ), "*")</f>
        <v>Nº DE SOLDA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5" s="199" t="str">
        <f>IFERROR(_xlfn.XLOOKUP(J105, BASE_MAPA!$B$2:$B$420, BASE_MAPA!$G$2:$G$420), "ERRO")</f>
        <v>MARCO INICIAL - ALTO ARAGUAIA</v>
      </c>
      <c r="V105" s="143" t="s">
        <v>1287</v>
      </c>
      <c r="W105" s="135" t="s">
        <v>1315</v>
      </c>
      <c r="X105" s="152" t="s">
        <v>1000</v>
      </c>
      <c r="Y105" s="129" t="s">
        <v>999</v>
      </c>
      <c r="Z105" s="129"/>
      <c r="AA105" s="71"/>
      <c r="AB105" s="59"/>
      <c r="AC105" s="59"/>
      <c r="AD105" s="135" t="s">
        <v>11</v>
      </c>
      <c r="AE105" s="71" t="s">
        <v>11</v>
      </c>
      <c r="AF105" s="71" t="s">
        <v>11</v>
      </c>
      <c r="AG105" s="71" t="s">
        <v>11</v>
      </c>
      <c r="AH105" s="42"/>
      <c r="AI105" s="119" t="str">
        <f>IF(BS_CONTROLE[[#This Row],[Atividade]]=0, "-", BS_CONTROLE[[#This Row],[Atividade]])</f>
        <v>PDM - SOLDA</v>
      </c>
      <c r="AJ105" s="8" t="str">
        <f>IF(D105="","*",VLOOKUP(AI105,BS_ATIVIDADE[#Data],3,FALSE))</f>
        <v>SOLDA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TPC-TVL</v>
      </c>
      <c r="AN105" s="175" t="str">
        <f>IF(BS_CONTROLE[[#This Row],[SB]]=0, "-", BS_CONTROLE[[#This Row],[SB]])</f>
        <v>TPC440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430.26799999999997</v>
      </c>
      <c r="AQ105" s="177" t="s">
        <v>1478</v>
      </c>
      <c r="AR105" s="32">
        <v>0.32291666666666669</v>
      </c>
      <c r="AS105" s="32"/>
      <c r="AT105" s="32"/>
      <c r="AU105" s="32"/>
      <c r="AV105" s="32"/>
      <c r="AW105" s="32"/>
      <c r="AX105" s="32"/>
      <c r="AY105" s="184" t="str">
        <f>IF(D105="","*",IFERROR(IF(ISODD(COUNT(AS105:AX108)),"ERRO",SUM((AT105-AS105),(AV105-AU105),(AX105-AW105))),"ERRO"))</f>
        <v>ERRO</v>
      </c>
      <c r="AZ105" s="11"/>
      <c r="BA105" s="60"/>
      <c r="BB105" s="9" t="str">
        <f>IFERROR(_xlfn.XLOOKUP(AI105, BS_ATIVIDADE[ATIVIDADE],BS_ATIVIDADE[UNIDADE] ), "*")</f>
        <v>Nº DE SOLDA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5" s="200" t="str">
        <f>IFERROR(_xlfn.XLOOKUP(AO105, BASE_MAPA!$B$2:$B$420, BASE_MAPA!$G$2:$G$420), "ERRO")</f>
        <v>MARCO INICIAL - ALTO ARAGUAIA</v>
      </c>
      <c r="BF105" s="178" t="str">
        <f>IF(BS_CONTROLE[[#This Row],[Responsavel pelo boletim]]=0, "-", BS_CONTROLE[[#This Row],[Responsavel pelo boletim]])</f>
        <v>Elson</v>
      </c>
      <c r="BG105" s="13"/>
      <c r="BH105" s="14">
        <v>0</v>
      </c>
      <c r="BI105" s="14"/>
      <c r="BJ105" s="14" t="s">
        <v>1479</v>
      </c>
      <c r="BK105" s="14" t="s">
        <v>1116</v>
      </c>
      <c r="BL105" s="13"/>
      <c r="BM105" s="12"/>
      <c r="BN105" s="12"/>
      <c r="BO105" s="130"/>
      <c r="BP105" s="14"/>
      <c r="BQ105" s="10" t="e">
        <f t="shared" si="8"/>
        <v>#VALUE!</v>
      </c>
      <c r="BR105" s="15" t="e">
        <f t="shared" si="9"/>
        <v>#VALUE!</v>
      </c>
      <c r="BS105" s="15">
        <f t="shared" si="10"/>
        <v>0</v>
      </c>
      <c r="BT105" s="157" t="str">
        <f t="shared" si="11"/>
        <v/>
      </c>
    </row>
    <row r="106" spans="1:72">
      <c r="A106" s="44" t="str">
        <f t="shared" si="7"/>
        <v>A6046064</v>
      </c>
      <c r="B106" s="133">
        <v>46064</v>
      </c>
      <c r="C106" s="7">
        <f>IF(BS_CONTROLE[[#This Row],[DATA]]="","",WEEKNUM(BS_CONTROLE[[#This Row],[DATA]]))</f>
        <v>7</v>
      </c>
      <c r="D106" s="45" t="s">
        <v>106</v>
      </c>
      <c r="E106" s="185">
        <v>124</v>
      </c>
      <c r="F106" s="134" t="s">
        <v>32</v>
      </c>
      <c r="G106" s="8" t="str">
        <f>IF(D106="","*",VLOOKUP(F106,BS_ATIVIDADE[#All],3,FALSE))</f>
        <v>DETECÇÃO</v>
      </c>
      <c r="H106" s="135" t="s">
        <v>479</v>
      </c>
      <c r="I106" s="135" t="s">
        <v>576</v>
      </c>
      <c r="J106" s="151">
        <v>74</v>
      </c>
      <c r="K106" s="151">
        <v>290.74</v>
      </c>
      <c r="L106" s="71" t="s">
        <v>11</v>
      </c>
      <c r="M106" s="149" t="s">
        <v>480</v>
      </c>
      <c r="N106" s="149" t="s">
        <v>1480</v>
      </c>
      <c r="O106" s="135">
        <v>0.375</v>
      </c>
      <c r="P106" s="135">
        <v>4.1666666666666664E-2</v>
      </c>
      <c r="Q106" s="71">
        <v>210</v>
      </c>
      <c r="R106" s="9" t="str">
        <f>IFERROR(_xlfn.XLOOKUP(F106, BS_ATIVIDADE[ATIVIDADE],BS_ATIVIDADE[UNIDADE] ), "*")</f>
        <v>KM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BASE_MAPA!$B$2:$B$420, BASE_MAPA!$G$2:$G$420), "ERRO")</f>
        <v>MARCO INICIAL - ALTO ARAGUAIA</v>
      </c>
      <c r="V106" s="143" t="s">
        <v>1481</v>
      </c>
      <c r="W106" s="135" t="s">
        <v>1482</v>
      </c>
      <c r="X106" s="152" t="s">
        <v>1000</v>
      </c>
      <c r="Y106" s="129" t="s">
        <v>999</v>
      </c>
      <c r="Z106" s="129"/>
      <c r="AA106" s="71">
        <v>1</v>
      </c>
      <c r="AB106" s="59" t="s">
        <v>997</v>
      </c>
      <c r="AC106" s="59"/>
      <c r="AD106" s="135">
        <v>0.29166666666666669</v>
      </c>
      <c r="AE106" s="71">
        <v>5487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DETECÇÃO - RONDA 7 DIAS</v>
      </c>
      <c r="AJ106" s="8" t="str">
        <f>IF(D106="","*",VLOOKUP(AI106,BS_ATIVIDADE[#Data],3,FALSE))</f>
        <v>DETECÇÃO</v>
      </c>
      <c r="AK106" s="175" t="str">
        <f>IF(BS_CONTROLE[[#This Row],[Local - Partida]]=0, "-", BS_CONTROLE[[#This Row],[Local - Partida]])</f>
        <v>TCS291</v>
      </c>
      <c r="AL106" s="175" t="str">
        <f>IF(BS_CONTROLE[[#This Row],[Local - Encerramento]]=0, "-", BS_CONTROLE[[#This Row],[Local - Encerramento]])</f>
        <v>TGR512</v>
      </c>
      <c r="AM106" s="175" t="str">
        <f>IF(BS_CONTROLE[[#This Row],[Entre - Estações]]=0, "-", BS_CONTROLE[[#This Row],[Entre - Estações]])</f>
        <v>TCS-TGR</v>
      </c>
      <c r="AN106" s="175" t="str">
        <f>IF(BS_CONTROLE[[#This Row],[SB]]=0, "-", BS_CONTROLE[[#This Row],[SB]])</f>
        <v>TCSTGR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290.74</v>
      </c>
      <c r="AQ106" s="177" t="str">
        <f>IF(BS_CONTROLE[[#This Row],[KM - Fim]]=0, "-", BS_CONTROLE[[#This Row],[KM - Fim]])</f>
        <v>-</v>
      </c>
      <c r="AR106" s="32">
        <v>0.34652777777777777</v>
      </c>
      <c r="AS106" s="32">
        <v>0.38611111111111113</v>
      </c>
      <c r="AT106" s="32"/>
      <c r="AU106" s="32"/>
      <c r="AV106" s="32"/>
      <c r="AW106" s="32"/>
      <c r="AX106" s="32"/>
      <c r="AY106" s="184" t="str">
        <f>IF(D106="","*",IFERROR(IF(ISODD(COUNT(AS106:AX109)),"ERRO",SUM((AT106-AS106),(AV106-AU106),(AX106-AW106))),"ERRO"))</f>
        <v>ERRO</v>
      </c>
      <c r="AZ106" s="11"/>
      <c r="BA106" s="60"/>
      <c r="BB106" s="9" t="str">
        <f>IFERROR(_xlfn.XLOOKUP(AI106, BS_ATIVIDADE[ATIVIDADE],BS_ATIVIDADE[UNIDADE] ), "*")</f>
        <v>KM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Daniel</v>
      </c>
      <c r="BG106" s="13"/>
      <c r="BH106" s="14">
        <v>1</v>
      </c>
      <c r="BI106" s="14"/>
      <c r="BJ106" s="14" t="s">
        <v>1483</v>
      </c>
      <c r="BK106" s="14" t="s">
        <v>1484</v>
      </c>
      <c r="BL106" s="13"/>
      <c r="BM106" s="12"/>
      <c r="BN106" s="12"/>
      <c r="BO106" s="130"/>
      <c r="BP106" s="14"/>
      <c r="BQ106" s="10" t="e">
        <f t="shared" si="8"/>
        <v>#VALUE!</v>
      </c>
      <c r="BR106" s="15" t="e">
        <f t="shared" si="9"/>
        <v>#VALUE!</v>
      </c>
      <c r="BS106" s="15">
        <f t="shared" si="10"/>
        <v>0</v>
      </c>
      <c r="BT106" s="157" t="str">
        <f t="shared" si="11"/>
        <v/>
      </c>
    </row>
    <row r="107" spans="1:72" ht="15" customHeight="1">
      <c r="A107" s="202" t="str">
        <f>D107&amp;B107</f>
        <v>V6646064</v>
      </c>
      <c r="B107" s="203">
        <v>46064</v>
      </c>
      <c r="C107" s="7">
        <f>IF(BS_CONTROLE[[#This Row],[DATA]]="","",WEEKNUM(BS_CONTROLE[[#This Row],[DATA]]))</f>
        <v>7</v>
      </c>
      <c r="D107" s="45" t="s">
        <v>192</v>
      </c>
      <c r="E107" s="185"/>
      <c r="F107" s="134" t="s">
        <v>235</v>
      </c>
      <c r="G107" s="8" t="str">
        <f>IF(D107="","*",VLOOKUP(F107,BS_ATIVIDADE[#All],3,FALSE))</f>
        <v>MODERNIZAÇÃO</v>
      </c>
      <c r="H107" s="135" t="s">
        <v>451</v>
      </c>
      <c r="I107" s="135" t="s">
        <v>451</v>
      </c>
      <c r="J107" s="151">
        <v>74</v>
      </c>
      <c r="K107" s="151">
        <v>174</v>
      </c>
      <c r="L107" s="71">
        <v>175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7" s="135">
        <v>0.375</v>
      </c>
      <c r="P107" s="135">
        <v>8.3333333333333329E-2</v>
      </c>
      <c r="Q107" s="71">
        <v>500</v>
      </c>
      <c r="R107" s="9" t="str">
        <f>IFERROR(_xlfn.XLOOKUP(F107, BS_ATIVIDADE[ATIVIDADE],BS_ATIVIDADE[UNIDADE] ), "*")</f>
        <v>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205" t="s">
        <v>1358</v>
      </c>
      <c r="W107" s="206" t="s">
        <v>1420</v>
      </c>
      <c r="X107" s="152" t="s">
        <v>1009</v>
      </c>
      <c r="Y107" s="129"/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6066</v>
      </c>
      <c r="AF107" s="71"/>
      <c r="AG107" s="71"/>
      <c r="AH107" s="42"/>
      <c r="AI107" s="119" t="str">
        <f>IF(BS_CONTROLE[[#This Row],[Atividade]]=0, "-", BS_CONTROLE[[#This Row],[Atividade]])</f>
        <v>MODERNIZAÇÃO - REGULAGEM</v>
      </c>
      <c r="AJ107" s="8" t="str">
        <f>IF(D107="","*",VLOOKUP(AI107,BS_ATIVIDADE[#Data],3,FALSE))</f>
        <v>MODERNIZAÇÃO</v>
      </c>
      <c r="AK107" s="207" t="str">
        <f>IF(BS_CONTROLE[[#This Row],[Local - Partida]]=0, "-", BS_CONTROLE[[#This Row],[Local - Partida]])</f>
        <v>TID2</v>
      </c>
      <c r="AL107" s="207" t="str">
        <f>IF(BS_CONTROLE[[#This Row],[Local - Encerramento]]=0, "-", BS_CONTROLE[[#This Row],[Local - Encerramento]])</f>
        <v>TID2</v>
      </c>
      <c r="AM107" s="207" t="str">
        <f>IF(BS_CONTROLE[[#This Row],[Entre - Estações]]=0, "-", BS_CONTROLE[[#This Row],[Entre - Estações]])</f>
        <v>TCE-TID</v>
      </c>
      <c r="AN107" s="207" t="str">
        <f>IF(BS_CONTROLE[[#This Row],[SB]]=0, "-", BS_CONTROLE[[#This Row],[SB]])</f>
        <v>TCE177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174</v>
      </c>
      <c r="AQ107" s="177">
        <f>IF(BS_CONTROLE[[#This Row],[KM - Fim]]=0, "-", BS_CONTROLE[[#This Row],[KM - Fim]])</f>
        <v>175</v>
      </c>
      <c r="AR107" s="208">
        <v>0.37430555555555556</v>
      </c>
      <c r="AS107" s="208"/>
      <c r="AT107" s="208"/>
      <c r="AU107" s="208"/>
      <c r="AV107" s="208"/>
      <c r="AW107" s="208"/>
      <c r="AX107" s="32"/>
      <c r="AY107" s="184">
        <f>IF(D107="","*",IFERROR(IF(ISODD(COUNT(AS107:AX109)),"ERRO",SUM((AT107-AS107),(AV107-AU107),(AX107-AW107))),"ERRO"))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Augusto/ Efraim</v>
      </c>
      <c r="BG107" s="13"/>
      <c r="BH107" s="14">
        <v>1</v>
      </c>
      <c r="BI107" s="14"/>
      <c r="BJ107" s="233" t="s">
        <v>1485</v>
      </c>
      <c r="BK107" s="14" t="s">
        <v>1486</v>
      </c>
      <c r="BL107" s="13"/>
      <c r="BM107" s="12"/>
      <c r="BN107" s="12"/>
      <c r="BO107" s="130"/>
      <c r="BP107" s="14"/>
      <c r="BQ107" s="10" t="str">
        <f>IF(AND(BR107&lt;1,BS107&lt;1),"Produção e Intervalo",IF(BR107&lt;1,"Intervalo",IF(BS107&lt;1,"Produção","Aderente")))</f>
        <v>Produção e Intervalo</v>
      </c>
      <c r="BR107" s="15">
        <f>IF(OR(B107="",F107=""),"*",AY107/P107)</f>
        <v>0</v>
      </c>
      <c r="BS107" s="15">
        <f>IF(OR(B107="",F107=""),"*",BA107/Q107)</f>
        <v>0</v>
      </c>
      <c r="BT107" s="157"/>
    </row>
    <row r="108" spans="1:72">
      <c r="A108" s="44" t="str">
        <f t="shared" si="7"/>
        <v>W5046064</v>
      </c>
      <c r="B108" s="133">
        <v>46064</v>
      </c>
      <c r="C108" s="7">
        <f>IF(BS_CONTROLE[[#This Row],[DATA]]="","",WEEKNUM(BS_CONTROLE[[#This Row],[DATA]]))</f>
        <v>7</v>
      </c>
      <c r="D108" s="45" t="s">
        <v>240</v>
      </c>
      <c r="E108" s="185">
        <v>125</v>
      </c>
      <c r="F108" s="134" t="s">
        <v>140</v>
      </c>
      <c r="G108" s="8" t="str">
        <f>IF(D108="","*",VLOOKUP(F108,BS_ATIVIDADE[#All],3,FALSE))</f>
        <v>MODERNIZAÇÃO</v>
      </c>
      <c r="H108" s="135" t="s">
        <v>1487</v>
      </c>
      <c r="I108" s="135" t="s">
        <v>1487</v>
      </c>
      <c r="J108" s="151">
        <v>74</v>
      </c>
      <c r="K108" s="151">
        <v>250</v>
      </c>
      <c r="L108" s="71">
        <v>239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8" s="149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8" s="135">
        <v>0.375</v>
      </c>
      <c r="P108" s="135">
        <v>8.3333333333333329E-2</v>
      </c>
      <c r="Q108" s="71">
        <v>15</v>
      </c>
      <c r="R108" s="9" t="str">
        <f>IFERROR(_xlfn.XLOOKUP(F108, BS_ATIVIDADE[ATIVIDADE],BS_ATIVIDADE[UNIDADE] ), "*")</f>
        <v>VAGÕES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143" t="s">
        <v>1358</v>
      </c>
      <c r="W108" s="135" t="s">
        <v>1304</v>
      </c>
      <c r="X108" s="152" t="s">
        <v>1005</v>
      </c>
      <c r="Y108" s="129" t="s">
        <v>1008</v>
      </c>
      <c r="Z108" s="129"/>
      <c r="AA108" s="71" t="s">
        <v>1329</v>
      </c>
      <c r="AB108" s="59" t="s">
        <v>997</v>
      </c>
      <c r="AC108" s="59"/>
      <c r="AD108" s="135">
        <v>0.29166666666666669</v>
      </c>
      <c r="AE108" s="71">
        <v>7671</v>
      </c>
      <c r="AF108" s="71">
        <v>9322</v>
      </c>
      <c r="AG108" s="71" t="s">
        <v>11</v>
      </c>
      <c r="AH108" s="42"/>
      <c r="AI108" s="119" t="str">
        <f>IF(BS_CONTROLE[[#This Row],[Atividade]]=0, "-", BS_CONTROLE[[#This Row],[Atividade]])</f>
        <v>MODERNIZAÇÃO - PEDRA - DESCARGA</v>
      </c>
      <c r="AJ108" s="8" t="str">
        <f>IF(D108="","*",VLOOKUP(AI108,BS_ATIVIDADE[#Data],3,FALSE))</f>
        <v>MODERNIZAÇÃO</v>
      </c>
      <c r="AK108" s="175" t="str">
        <f>IF(BS_CONTROLE[[#This Row],[Local - Partida]]=0, "-", BS_CONTROLE[[#This Row],[Local - Partida]])</f>
        <v xml:space="preserve">TCS2 </v>
      </c>
      <c r="AL108" s="175" t="str">
        <f>IF(BS_CONTROLE[[#This Row],[Local - Encerramento]]=0, "-", BS_CONTROLE[[#This Row],[Local - Encerramento]])</f>
        <v xml:space="preserve">TCS2 </v>
      </c>
      <c r="AM108" s="175" t="str">
        <f>IF(BS_CONTROLE[[#This Row],[Entre - Estações]]=0, "-", BS_CONTROLE[[#This Row],[Entre - Estações]])</f>
        <v>TVI-TJA</v>
      </c>
      <c r="AN108" s="175">
        <f>IF(BS_CONTROLE[[#This Row],[SB]]=0, "-", BS_CONTROLE[[#This Row],[SB]])</f>
        <v>239251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250</v>
      </c>
      <c r="AQ108" s="177">
        <f>IF(BS_CONTROLE[[#This Row],[KM - Fim]]=0, "-", BS_CONTROLE[[#This Row],[KM - Fim]])</f>
        <v>239</v>
      </c>
      <c r="AR108" s="32">
        <v>0.35625000000000001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IF(D108="","*",IFERROR(IF(ISODD(COUNT(AS108:AX110)),"ERRO",SUM((AT108-AS108),(AV108-AU108),(AX108-AW108))),"ERRO"))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VAGÕES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0</v>
      </c>
      <c r="BI108" s="14"/>
      <c r="BJ108" s="14" t="s">
        <v>1488</v>
      </c>
      <c r="BK108" s="14" t="s">
        <v>1489</v>
      </c>
      <c r="BL108" s="13"/>
      <c r="BM108" s="12"/>
      <c r="BN108" s="12"/>
      <c r="BO108" s="130"/>
      <c r="BP108" s="14"/>
      <c r="BQ108" s="10" t="str">
        <f t="shared" si="8"/>
        <v>Produção e Intervalo</v>
      </c>
      <c r="BR108" s="15">
        <f t="shared" si="9"/>
        <v>0</v>
      </c>
      <c r="BS108" s="15">
        <f t="shared" si="10"/>
        <v>0</v>
      </c>
      <c r="BT108" s="157" t="str">
        <f t="shared" si="11"/>
        <v/>
      </c>
    </row>
    <row r="109" spans="1:72">
      <c r="A109" s="44" t="str">
        <f t="shared" si="7"/>
        <v>MARCOS (TF-520)46064</v>
      </c>
      <c r="B109" s="133">
        <v>46064</v>
      </c>
      <c r="C109" s="7">
        <f>IF(BS_CONTROLE[[#This Row],[DATA]]="","",WEEKNUM(BS_CONTROLE[[#This Row],[DATA]]))</f>
        <v>7</v>
      </c>
      <c r="D109" s="45" t="s">
        <v>334</v>
      </c>
      <c r="E109" s="185">
        <v>126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09" s="135" t="s">
        <v>11</v>
      </c>
      <c r="J109" s="151">
        <v>74</v>
      </c>
      <c r="K109" s="151">
        <v>27.555</v>
      </c>
      <c r="L109" s="151">
        <v>26.818999999999999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09" s="135">
        <v>0.375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1325</v>
      </c>
      <c r="W109" s="135" t="s">
        <v>1490</v>
      </c>
      <c r="X109" s="152" t="s">
        <v>1005</v>
      </c>
      <c r="Y109" s="129" t="s">
        <v>1008</v>
      </c>
      <c r="Z109" s="129"/>
      <c r="AA109" s="71"/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TAPK35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TAP-TLG</v>
      </c>
      <c r="AN109" s="175" t="str">
        <f>IF(BS_CONTROLE[[#This Row],[SB]]=0, "-", BS_CONTROLE[[#This Row],[SB]])</f>
        <v>TAPK35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27.555</v>
      </c>
      <c r="AQ109" s="177">
        <f>IF(BS_CONTROLE[[#This Row],[KM - Fim]]=0, "-", BS_CONTROLE[[#This Row],[KM - Fim]])</f>
        <v>26.818999999999999</v>
      </c>
      <c r="AR109" s="32">
        <v>0.35347222222222224</v>
      </c>
      <c r="AS109" s="32">
        <v>0.5229166666666667</v>
      </c>
      <c r="AT109" s="32">
        <v>0.60624999999999996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8.3333333333333259E-2</v>
      </c>
      <c r="AZ109" s="11"/>
      <c r="BA109" s="60"/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Marcos Euzebio</v>
      </c>
      <c r="BG109" s="13"/>
      <c r="BH109" s="14">
        <v>1</v>
      </c>
      <c r="BI109" s="14"/>
      <c r="BJ109" s="14" t="s">
        <v>1491</v>
      </c>
      <c r="BK109" s="14" t="s">
        <v>1492</v>
      </c>
      <c r="BL109" s="13"/>
      <c r="BM109" s="12"/>
      <c r="BN109" s="12"/>
      <c r="BO109" s="130"/>
      <c r="BP109" s="14"/>
      <c r="BQ109" s="10" t="str">
        <f t="shared" si="8"/>
        <v>Produção e Intervalo</v>
      </c>
      <c r="BR109" s="15">
        <f t="shared" si="9"/>
        <v>0.99999999999999911</v>
      </c>
      <c r="BS109" s="15">
        <f t="shared" si="10"/>
        <v>0</v>
      </c>
      <c r="BT109" s="157" t="str">
        <f t="shared" si="11"/>
        <v/>
      </c>
    </row>
    <row r="110" spans="1:72">
      <c r="A110" s="44" t="str">
        <f t="shared" si="7"/>
        <v>ANISIO (TF-514)46064</v>
      </c>
      <c r="B110" s="133">
        <v>46064</v>
      </c>
      <c r="C110" s="7">
        <f>IF(BS_CONTROLE[[#This Row],[DATA]]="","",WEEKNUM(BS_CONTROLE[[#This Row],[DATA]]))</f>
        <v>7</v>
      </c>
      <c r="D110" s="45" t="s">
        <v>273</v>
      </c>
      <c r="E110" s="185">
        <v>127</v>
      </c>
      <c r="F110" s="134" t="s">
        <v>200</v>
      </c>
      <c r="G110" s="8" t="str">
        <f>IF(D110="","*",VLOOKUP(F110,BS_ATIVIDADE[#All],3,FALSE))</f>
        <v>TRILHO - SUBSTITUIÇÂO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312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1440</v>
      </c>
      <c r="W110" s="135" t="s">
        <v>1493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SUBSTITUIÇÃO - TRILHO</v>
      </c>
      <c r="AJ110" s="8" t="str">
        <f>IF(D110="","*",VLOOKUP(AI110,BS_ATIVIDADE[#Data],3,FALSE))</f>
        <v>TRILHO - SUBSTITUIÇÂO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/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Anisio</v>
      </c>
      <c r="BG110" s="13"/>
      <c r="BH110" s="14">
        <v>1</v>
      </c>
      <c r="BI110" s="14"/>
      <c r="BJ110" s="14" t="s">
        <v>1491</v>
      </c>
      <c r="BK110" s="14" t="s">
        <v>1492</v>
      </c>
      <c r="BL110" s="13"/>
      <c r="BM110" s="12"/>
      <c r="BN110" s="12"/>
      <c r="BO110" s="130"/>
      <c r="BP110" s="14"/>
      <c r="BQ110" s="10" t="str">
        <f t="shared" si="8"/>
        <v>Produção e Intervalo</v>
      </c>
      <c r="BR110" s="15">
        <f t="shared" si="9"/>
        <v>0.99999999999999911</v>
      </c>
      <c r="BS110" s="15">
        <f t="shared" si="10"/>
        <v>0</v>
      </c>
      <c r="BT110" s="157" t="str">
        <f t="shared" si="11"/>
        <v/>
      </c>
    </row>
    <row r="111" spans="1:72">
      <c r="A111" s="44" t="str">
        <f t="shared" si="7"/>
        <v>TURMA FIXA VIA 46064</v>
      </c>
      <c r="B111" s="133">
        <v>46064</v>
      </c>
      <c r="C111" s="7">
        <f>IF(BS_CONTROLE[[#This Row],[DATA]]="","",WEEKNUM(BS_CONTROLE[[#This Row],[DATA]]))</f>
        <v>7</v>
      </c>
      <c r="D111" s="45" t="s">
        <v>265</v>
      </c>
      <c r="E111" s="185">
        <v>128</v>
      </c>
      <c r="F111" s="134" t="s">
        <v>200</v>
      </c>
      <c r="G111" s="8" t="str">
        <f>IF(D111="","*",VLOOKUP(F111,BS_ATIVIDADE[#All],3,FALSE))</f>
        <v>TRILHO - SUBSTITUIÇÂO</v>
      </c>
      <c r="H111" s="135" t="s">
        <v>888</v>
      </c>
      <c r="I111" s="135" t="s">
        <v>11</v>
      </c>
      <c r="J111" s="151">
        <v>101</v>
      </c>
      <c r="K111" s="151">
        <v>1505.85</v>
      </c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1" s="135">
        <v>0.41666666666666669</v>
      </c>
      <c r="P111" s="135">
        <v>8.3333333333333329E-2</v>
      </c>
      <c r="Q111" s="71">
        <v>8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1" s="199" t="str">
        <f>IFERROR(_xlfn.XLOOKUP(J111, BASE_MAPA!$B$2:$B$420, BASE_MAPA!$G$2:$G$420), "ERRO")</f>
        <v>PORTO NACIONAL - OURO VERDE</v>
      </c>
      <c r="V111" s="143" t="s">
        <v>1367</v>
      </c>
      <c r="W111" s="135" t="s">
        <v>1368</v>
      </c>
      <c r="X111" s="152" t="s">
        <v>1005</v>
      </c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POVPJA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PJA-POV</v>
      </c>
      <c r="AN111" s="175" t="str">
        <f>IF(BS_CONTROLE[[#This Row],[SB]]=0, "-", BS_CONTROLE[[#This Row],[SB]])</f>
        <v>POVPJA</v>
      </c>
      <c r="AO111" s="176">
        <f>IF(BS_CONTROLE[[#This Row],[SUB]]=0, "-", BS_CONTROLE[[#This Row],[SUB]])</f>
        <v>101</v>
      </c>
      <c r="AP111" s="177">
        <f>IF(BS_CONTROLE[[#This Row],[KM - Inicio]]=0, "-", BS_CONTROLE[[#This Row],[KM - Inicio]])</f>
        <v>1505.85</v>
      </c>
      <c r="AQ111" s="177" t="str">
        <f>IF(BS_CONTROLE[[#This Row],[KM - Fim]]=0, "-", BS_CONTROLE[[#This Row],[KM - Fim]])</f>
        <v>-</v>
      </c>
      <c r="AR111" s="32">
        <v>0.45833333333333331</v>
      </c>
      <c r="AS111" s="32">
        <v>0.46111111111111114</v>
      </c>
      <c r="AT111" s="32">
        <v>0.5444444444444444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8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1" s="200" t="str">
        <f>IFERROR(_xlfn.XLOOKUP(AO111, BASE_MAPA!$B$2:$B$420, BASE_MAPA!$G$2:$G$420), "ERRO")</f>
        <v>PORTO NACIONAL - OURO VERDE</v>
      </c>
      <c r="BF111" s="178" t="str">
        <f>IF(BS_CONTROLE[[#This Row],[Responsavel pelo boletim]]=0, "-", BS_CONTROLE[[#This Row],[Responsavel pelo boletim]])</f>
        <v>Carlito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/>
      <c r="BN111" s="12"/>
      <c r="BO111" s="130"/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/>
      </c>
    </row>
    <row r="112" spans="1:72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129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>
      <c r="A113" s="44" t="str">
        <f t="shared" ref="A113:A176" si="12">D113&amp;B113</f>
        <v/>
      </c>
      <c r="B113" s="133"/>
      <c r="C113" s="7" t="str">
        <f>IF(BS_CONTROLE[[#This Row],[DATA]]="","",WEEKNUM(BS_CONTROLE[[#This Row],[DATA]]))</f>
        <v/>
      </c>
      <c r="D113" s="45"/>
      <c r="E113" s="185">
        <v>130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ref="BQ113:BQ176" si="13">IF(AND(BR113&lt;1,BS113&lt;1),"Produção e Intervalo",IF(BR113&lt;1,"Intervalo",IF(BS113&lt;1,"Produção","Aderente")))</f>
        <v>Aderente</v>
      </c>
      <c r="BR113" s="15" t="str">
        <f t="shared" ref="BR113:BR176" si="14">IF(OR(B113="",F113=""),"*",AY113/P113)</f>
        <v>*</v>
      </c>
      <c r="BS113" s="15" t="str">
        <f t="shared" ref="BS113:BS176" si="15">IF(OR(B113="",F113=""),"*",BA113/Q113)</f>
        <v>*</v>
      </c>
      <c r="BT113" s="157" t="str">
        <f t="shared" ref="BT113:BT176" si="16">IF(BN113="","",SUBSTITUTE(BM113," ","")&amp;SUBSTITUTE(BN113," ",""))</f>
        <v/>
      </c>
    </row>
    <row r="114" spans="1:72">
      <c r="A114" s="44" t="str">
        <f t="shared" si="12"/>
        <v>V86</v>
      </c>
      <c r="B114" s="133"/>
      <c r="C114" s="7" t="str">
        <f>IF(BS_CONTROLE[[#This Row],[DATA]]="","",WEEKNUM(BS_CONTROLE[[#This Row],[DATA]]))</f>
        <v/>
      </c>
      <c r="D114" s="45" t="s">
        <v>217</v>
      </c>
      <c r="E114" s="185">
        <v>131</v>
      </c>
      <c r="F114" s="134" t="s">
        <v>116</v>
      </c>
      <c r="G114" s="8" t="str">
        <f>IF(D114="","*",VLOOKUP(F114,BS_ATIVIDADE[#All],3,FALSE))</f>
        <v>MECANIZAÇÃO - SOCADORA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MECANIZAÇÃO - SOCADORA</v>
      </c>
      <c r="AJ114" s="8" t="str">
        <f>IF(D114="","*",VLOOKUP(AI114,BS_ATIVIDADE[#Data],3,FALSE))</f>
        <v>MECANIZAÇÃO - SOCADORA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>
        <f>IF(D114="","*",IFERROR(IF(ISODD(COUNT(AS114:AX116)),"ERRO",SUM((AT114-AS114),(AV114-AU114),(AX114-AW114))),"ERRO"))</f>
        <v>0</v>
      </c>
      <c r="AZ114" s="11"/>
      <c r="BA114" s="60"/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>
      <c r="A115" s="44" t="str">
        <f t="shared" si="12"/>
        <v>W70</v>
      </c>
      <c r="B115" s="133"/>
      <c r="C115" s="7" t="str">
        <f>IF(BS_CONTROLE[[#This Row],[DATA]]="","",WEEKNUM(BS_CONTROLE[[#This Row],[DATA]]))</f>
        <v/>
      </c>
      <c r="D115" s="45" t="s">
        <v>249</v>
      </c>
      <c r="E115" s="185">
        <v>132</v>
      </c>
      <c r="F115" s="134" t="s">
        <v>186</v>
      </c>
      <c r="G115" s="8" t="str">
        <f>IF(D115="","*",VLOOKUP(F115,BS_ATIVIDADE[#All],3,FALSE))</f>
        <v>PEDRA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VAGÕES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PDM - PEDRA - DESCARGA</v>
      </c>
      <c r="AJ115" s="8" t="str">
        <f>IF(D115="","*",VLOOKUP(AI115,BS_ATIVIDADE[#Data],3,FALSE))</f>
        <v>PEDRA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/>
      <c r="BB115" s="9" t="str">
        <f>IFERROR(_xlfn.XLOOKUP(AI115, BS_ATIVIDADE[ATIVIDADE],BS_ATIVIDADE[UNIDADE] ), "*")</f>
        <v>VAGÕES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133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>
      <c r="A117" s="44" t="str">
        <f t="shared" si="12"/>
        <v>FERNANDO (TF-19)</v>
      </c>
      <c r="B117" s="133"/>
      <c r="C117" s="7" t="str">
        <f>IF(BS_CONTROLE[[#This Row],[DATA]]="","",WEEKNUM(BS_CONTROLE[[#This Row],[DATA]]))</f>
        <v/>
      </c>
      <c r="D117" s="45" t="s">
        <v>361</v>
      </c>
      <c r="E117" s="185">
        <v>134</v>
      </c>
      <c r="F117" s="134" t="s">
        <v>200</v>
      </c>
      <c r="G117" s="8" t="str">
        <f>IF(D117="","*",VLOOKUP(F117,BS_ATIVIDADE[#All],3,FALSE))</f>
        <v>TRILHO - SUBSTITUIÇÂO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M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PDM - SUBSTITUIÇÃO - TRILHO</v>
      </c>
      <c r="AJ117" s="8" t="str">
        <f>IF(D117="","*",VLOOKUP(AI117,BS_ATIVIDADE[#Data],3,FALSE))</f>
        <v>TRILHO - SUBSTITUIÇÂO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>
        <f>IF(D117="","*",IFERROR(IF(ISODD(COUNT(AS117:AX119)),"ERRO",SUM((AT117-AS117),(AV117-AU117),(AX117-AW117))),"ERRO"))</f>
        <v>0</v>
      </c>
      <c r="AZ117" s="11"/>
      <c r="BA117" s="60"/>
      <c r="BB117" s="9" t="str">
        <f>IFERROR(_xlfn.XLOOKUP(AI117, BS_ATIVIDADE[ATIVIDADE],BS_ATIVIDADE[UNIDADE] ), "*")</f>
        <v>M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135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>
      <c r="A119" s="44" t="str">
        <f t="shared" si="12"/>
        <v>BRUNO (TF-525)</v>
      </c>
      <c r="B119" s="133"/>
      <c r="C119" s="7" t="str">
        <f>IF(BS_CONTROLE[[#This Row],[DATA]]="","",WEEKNUM(BS_CONTROLE[[#This Row],[DATA]]))</f>
        <v/>
      </c>
      <c r="D119" s="45" t="s">
        <v>278</v>
      </c>
      <c r="E119" s="185">
        <v>136</v>
      </c>
      <c r="F119" s="134" t="s">
        <v>193</v>
      </c>
      <c r="G119" s="8" t="str">
        <f>IF(D119="","*",VLOOKUP(F119,BS_ATIVIDADE[#All],3,FALSE))</f>
        <v>SOLDA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Nº DE SOLDA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PDM - SOLDA</v>
      </c>
      <c r="AJ119" s="8" t="str">
        <f>IF(D119="","*",VLOOKUP(AI119,BS_ATIVIDADE[#Data],3,FALSE))</f>
        <v>SOLDA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>
        <f>IF(D119="","*",IFERROR(IF(ISODD(COUNT(AS119:AX121)),"ERRO",SUM((AT119-AS119),(AV119-AU119),(AX119-AW119))),"ERRO"))</f>
        <v>0</v>
      </c>
      <c r="AZ119" s="11"/>
      <c r="BA119" s="60"/>
      <c r="BB119" s="9" t="str">
        <f>IFERROR(_xlfn.XLOOKUP(AI119, BS_ATIVIDADE[ATIVIDADE],BS_ATIVIDADE[UNIDADE] ), "*")</f>
        <v>Nº DE SOLDA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137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>
      <c r="A121" s="44" t="str">
        <f t="shared" si="12"/>
        <v>W50</v>
      </c>
      <c r="B121" s="133"/>
      <c r="C121" s="7" t="str">
        <f>IF(BS_CONTROLE[[#This Row],[DATA]]="","",WEEKNUM(BS_CONTROLE[[#This Row],[DATA]]))</f>
        <v/>
      </c>
      <c r="D121" s="45" t="s">
        <v>240</v>
      </c>
      <c r="E121" s="185">
        <v>138</v>
      </c>
      <c r="F121" s="134" t="s">
        <v>140</v>
      </c>
      <c r="G121" s="8" t="s">
        <v>120</v>
      </c>
      <c r="H121" s="135" t="s">
        <v>1487</v>
      </c>
      <c r="I121" s="135" t="s">
        <v>1487</v>
      </c>
      <c r="J121" s="151">
        <v>74</v>
      </c>
      <c r="K121" s="151">
        <v>250</v>
      </c>
      <c r="L121" s="71">
        <v>239</v>
      </c>
      <c r="M121" s="149" t="s">
        <v>460</v>
      </c>
      <c r="N121" s="149">
        <v>239251</v>
      </c>
      <c r="O121" s="135">
        <v>0.375</v>
      </c>
      <c r="P121" s="135">
        <v>8.3333333333333329E-2</v>
      </c>
      <c r="Q121" s="71">
        <v>15</v>
      </c>
      <c r="R121" s="9" t="s">
        <v>62</v>
      </c>
      <c r="S121" s="180" t="s">
        <v>370</v>
      </c>
      <c r="T121" s="180" t="s">
        <v>374</v>
      </c>
      <c r="U121" s="199" t="s">
        <v>373</v>
      </c>
      <c r="V121" s="143" t="s">
        <v>1358</v>
      </c>
      <c r="W121" s="135" t="s">
        <v>1304</v>
      </c>
      <c r="X121" s="152" t="s">
        <v>1005</v>
      </c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MODERNIZAÇÃO - PEDRA - DESCARGA</v>
      </c>
      <c r="AJ121" s="8" t="str">
        <f>IF(D121="","*",VLOOKUP(AI121,BS_ATIVIDADE[#Data],3,FALSE))</f>
        <v>MODERNIZAÇÃO</v>
      </c>
      <c r="AK121" s="175" t="str">
        <f>IF(BS_CONTROLE[[#This Row],[Local - Partida]]=0, "-", BS_CONTROLE[[#This Row],[Local - Partida]])</f>
        <v xml:space="preserve">TCS2 </v>
      </c>
      <c r="AL121" s="175" t="str">
        <f>IF(BS_CONTROLE[[#This Row],[Local - Encerramento]]=0, "-", BS_CONTROLE[[#This Row],[Local - Encerramento]])</f>
        <v xml:space="preserve">TCS2 </v>
      </c>
      <c r="AM121" s="175" t="str">
        <f>IF(BS_CONTROLE[[#This Row],[Entre - Estações]]=0, "-", BS_CONTROLE[[#This Row],[Entre - Estações]])</f>
        <v>TVI-TJA</v>
      </c>
      <c r="AN121" s="175">
        <f>IF(BS_CONTROLE[[#This Row],[SB]]=0, "-", BS_CONTROLE[[#This Row],[SB]])</f>
        <v>239251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250</v>
      </c>
      <c r="AQ121" s="177">
        <f>IF(BS_CONTROLE[[#This Row],[KM - Fim]]=0, "-", BS_CONTROLE[[#This Row],[KM - Fim]])</f>
        <v>239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IF(D121="","*",IFERROR(IF(ISODD(COUNT(AS121:AX123)),"ERRO",SUM((AT121-AS121),(AV121-AU121),(AX121-AW121))),"ERRO"))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VAGÕES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BASE_MAPA!$B$2:$B$420, BASE_MAPA!$G$2:$G$420),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139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>
      <c r="A123" s="44" t="str">
        <f t="shared" si="12"/>
        <v>V66</v>
      </c>
      <c r="B123" s="133"/>
      <c r="C123" s="7" t="str">
        <f>IF(BS_CONTROLE[[#This Row],[DATA]]="","",WEEKNUM(BS_CONTROLE[[#This Row],[DATA]]))</f>
        <v/>
      </c>
      <c r="D123" s="45" t="s">
        <v>192</v>
      </c>
      <c r="E123" s="185">
        <v>140</v>
      </c>
      <c r="F123" s="134" t="s">
        <v>235</v>
      </c>
      <c r="G123" s="8" t="str">
        <f>IF(D123="","*",VLOOKUP(F123,BS_ATIVIDADE[#All],3,FALSE))</f>
        <v>MODERNIZAÇÃO</v>
      </c>
      <c r="H123" s="135" t="s">
        <v>451</v>
      </c>
      <c r="I123" s="135" t="s">
        <v>451</v>
      </c>
      <c r="J123" s="151">
        <v>74</v>
      </c>
      <c r="K123" s="151">
        <v>173</v>
      </c>
      <c r="L123" s="71">
        <v>174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5">
        <v>0.375</v>
      </c>
      <c r="P123" s="135">
        <v>8.3333333333333329E-2</v>
      </c>
      <c r="Q123" s="71">
        <v>500</v>
      </c>
      <c r="R123" s="9" t="str">
        <f>IFERROR(_xlfn.XLOOKUP(F123, BS_ATIVIDADE[ATIVIDADE],BS_ATIVIDADE[UNIDADE] ), "*")</f>
        <v>M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9" t="str">
        <f>IFERROR(_xlfn.XLOOKUP(J123, BASE_MAPA!$B$2:$B$420, BASE_MAPA!$G$2:$G$420), "ERRO")</f>
        <v>MARCO INICIAL - ALTO ARAGUAIA</v>
      </c>
      <c r="V123" s="143" t="s">
        <v>1358</v>
      </c>
      <c r="W123" s="135" t="s">
        <v>1420</v>
      </c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5" t="str">
        <f>IF(BS_CONTROLE[[#This Row],[Local - Partida]]=0, "-", BS_CONTROLE[[#This Row],[Local - Partida]])</f>
        <v>TID2</v>
      </c>
      <c r="AL123" s="175" t="str">
        <f>IF(BS_CONTROLE[[#This Row],[Local - Encerramento]]=0, "-", BS_CONTROLE[[#This Row],[Local - Encerramento]])</f>
        <v>TID2</v>
      </c>
      <c r="AM123" s="175" t="str">
        <f>IF(BS_CONTROLE[[#This Row],[Entre - Estações]]=0, "-", BS_CONTROLE[[#This Row],[Entre - Estações]])</f>
        <v>TCE-TID</v>
      </c>
      <c r="AN123" s="175" t="str">
        <f>IF(BS_CONTROLE[[#This Row],[SB]]=0, "-", BS_CONTROLE[[#This Row],[SB]])</f>
        <v>TCE177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173</v>
      </c>
      <c r="AQ123" s="177">
        <f>IF(BS_CONTROLE[[#This Row],[KM - Fim]]=0, "-", BS_CONTROLE[[#This Row],[KM - Fim]])</f>
        <v>174</v>
      </c>
      <c r="AR123" s="32"/>
      <c r="AS123" s="32"/>
      <c r="AT123" s="32"/>
      <c r="AU123" s="32"/>
      <c r="AV123" s="32"/>
      <c r="AW123" s="32"/>
      <c r="AX123" s="32"/>
      <c r="AY123" s="184">
        <f>IF(D123="","*",IFERROR(IF(ISODD(COUNT(AS123:AX125)),"ERRO",SUM((AT123-AS123),(AV123-AU123),(AX123-AW123))),"ERRO"))</f>
        <v>0</v>
      </c>
      <c r="AZ123" s="11"/>
      <c r="BA123" s="60"/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200" t="str">
        <f>IFERROR(_xlfn.XLOOKUP(AO123, BASE_MAPA!$B$2:$B$420, BASE_MAPA!$G$2:$G$420), "ERRO")</f>
        <v>MARCO INICIAL - ALTO ARAGUAIA</v>
      </c>
      <c r="BF123" s="178" t="str">
        <f>IF(BS_CONTROLE[[#This Row],[Responsavel pelo boletim]]=0, "-", BS_CONTROLE[[#This Row],[Responsavel pelo boletim]])</f>
        <v>Augusto/ Efraim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141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>
      <c r="A125" s="44" t="str">
        <f t="shared" si="12"/>
        <v>MARCOS (TF-520)</v>
      </c>
      <c r="B125" s="133"/>
      <c r="C125" s="7" t="str">
        <f>IF(BS_CONTROLE[[#This Row],[DATA]]="","",WEEKNUM(BS_CONTROLE[[#This Row],[DATA]]))</f>
        <v/>
      </c>
      <c r="D125" s="45" t="s">
        <v>334</v>
      </c>
      <c r="E125" s="185">
        <v>142</v>
      </c>
      <c r="F125" s="134" t="s">
        <v>193</v>
      </c>
      <c r="G125" s="8" t="str">
        <f>IF(D125="","*",VLOOKUP(F125,BS_ATIVIDADE[#All],3,FALSE))</f>
        <v>SOLDA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Nº DE SOLDA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143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>
      <c r="A127" s="44" t="str">
        <f t="shared" si="12"/>
        <v>ANISIO (TF-514)</v>
      </c>
      <c r="B127" s="133"/>
      <c r="C127" s="7" t="str">
        <f>IF(BS_CONTROLE[[#This Row],[DATA]]="","",WEEKNUM(BS_CONTROLE[[#This Row],[DATA]]))</f>
        <v/>
      </c>
      <c r="D127" s="45" t="s">
        <v>273</v>
      </c>
      <c r="E127" s="185">
        <v>144</v>
      </c>
      <c r="F127" s="134"/>
      <c r="G127" s="8" t="e">
        <f>IF(D127="","*",VLOOKUP(F127,BS_ATIVIDADE[#All],3,FALSE))</f>
        <v>#N/A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e">
        <f>IF(D127="","*",VLOOKUP(AI127,BS_ATIVIDADE[#Data],3,FALSE))</f>
        <v>#N/A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>
        <f>IF(D127="","*",IFERROR(IF(ISODD(COUNT(AS127:AX129)),"ERRO",SUM((AT127-AS127),(AV127-AU127),(AX127-AW127))),"ERRO"))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145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146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148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149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150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152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>
      <c r="A177" s="44" t="str">
        <f t="shared" ref="A177:A240" si="17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18">IF(AND(BR177&lt;1,BS177&lt;1),"Produção e Intervalo",IF(BR177&lt;1,"Intervalo",IF(BS177&lt;1,"Produção","Aderente")))</f>
        <v>Aderente</v>
      </c>
      <c r="BR177" s="15" t="str">
        <f t="shared" ref="BR177:BR240" si="19">IF(OR(B177="",F177=""),"*",AY177/P177)</f>
        <v>*</v>
      </c>
      <c r="BS177" s="15" t="str">
        <f t="shared" ref="BS177:BS240" si="20">IF(OR(B177="",F177=""),"*",BA177/Q177)</f>
        <v>*</v>
      </c>
      <c r="BT177" s="157" t="str">
        <f t="shared" ref="BT177:BT240" si="21">IF(BN177="","",SUBSTITUTE(BM177," ","")&amp;SUBSTITUTE(BN177," ",""))</f>
        <v/>
      </c>
    </row>
    <row r="178" spans="1:72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>
      <c r="A241" s="44" t="str">
        <f t="shared" ref="A241:A304" si="22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3">IF(AND(BR241&lt;1,BS241&lt;1),"Produção e Intervalo",IF(BR241&lt;1,"Intervalo",IF(BS241&lt;1,"Produção","Aderente")))</f>
        <v>Aderente</v>
      </c>
      <c r="BR241" s="15" t="str">
        <f t="shared" ref="BR241:BR304" si="24">IF(OR(B241="",F241=""),"*",AY241/P241)</f>
        <v>*</v>
      </c>
      <c r="BS241" s="15" t="str">
        <f t="shared" ref="BS241:BS304" si="25">IF(OR(B241="",F241=""),"*",BA241/Q241)</f>
        <v>*</v>
      </c>
      <c r="BT241" s="157" t="str">
        <f t="shared" ref="BT241:BT304" si="26">IF(BN241="","",SUBSTITUTE(BM241," ","")&amp;SUBSTITUTE(BN241," ",""))</f>
        <v/>
      </c>
    </row>
    <row r="242" spans="1:72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>
      <c r="A305" s="44" t="str">
        <f t="shared" ref="A305:A368" si="27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28">IF(AND(BR305&lt;1,BS305&lt;1),"Produção e Intervalo",IF(BR305&lt;1,"Intervalo",IF(BS305&lt;1,"Produção","Aderente")))</f>
        <v>Aderente</v>
      </c>
      <c r="BR305" s="15" t="str">
        <f t="shared" ref="BR305:BR368" si="29">IF(OR(B305="",F305=""),"*",AY305/P305)</f>
        <v>*</v>
      </c>
      <c r="BS305" s="15" t="str">
        <f t="shared" ref="BS305:BS368" si="30">IF(OR(B305="",F305=""),"*",BA305/Q305)</f>
        <v>*</v>
      </c>
      <c r="BT305" s="157" t="str">
        <f t="shared" ref="BT305:BT368" si="31">IF(BN305="","",SUBSTITUTE(BM305," ","")&amp;SUBSTITUTE(BN305," ",""))</f>
        <v/>
      </c>
    </row>
    <row r="306" spans="1:72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>
      <c r="A369" s="44" t="str">
        <f t="shared" ref="A369:A432" si="32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3">IF(AND(BR369&lt;1,BS369&lt;1),"Produção e Intervalo",IF(BR369&lt;1,"Intervalo",IF(BS369&lt;1,"Produção","Aderente")))</f>
        <v>Aderente</v>
      </c>
      <c r="BR369" s="15" t="str">
        <f t="shared" ref="BR369:BR432" si="34">IF(OR(B369="",F369=""),"*",AY369/P369)</f>
        <v>*</v>
      </c>
      <c r="BS369" s="15" t="str">
        <f t="shared" ref="BS369:BS432" si="35">IF(OR(B369="",F369=""),"*",BA369/Q369)</f>
        <v>*</v>
      </c>
      <c r="BT369" s="157" t="str">
        <f t="shared" ref="BT369:BT432" si="36">IF(BN369="","",SUBSTITUTE(BM369," ","")&amp;SUBSTITUTE(BN369," ",""))</f>
        <v/>
      </c>
    </row>
    <row r="370" spans="1:72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>
      <c r="A433" s="44" t="str">
        <f t="shared" ref="A433:A496" si="37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38">IF(AND(BR433&lt;1,BS433&lt;1),"Produção e Intervalo",IF(BR433&lt;1,"Intervalo",IF(BS433&lt;1,"Produção","Aderente")))</f>
        <v>Aderente</v>
      </c>
      <c r="BR433" s="15" t="str">
        <f t="shared" ref="BR433:BR496" si="39">IF(OR(B433="",F433=""),"*",AY433/P433)</f>
        <v>*</v>
      </c>
      <c r="BS433" s="15" t="str">
        <f t="shared" ref="BS433:BS496" si="40">IF(OR(B433="",F433=""),"*",BA433/Q433)</f>
        <v>*</v>
      </c>
      <c r="BT433" s="157" t="str">
        <f t="shared" ref="BT433:BT496" si="41">IF(BN433="","",SUBSTITUTE(BM433," ","")&amp;SUBSTITUTE(BN433," ",""))</f>
        <v/>
      </c>
    </row>
    <row r="434" spans="1:72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>
      <c r="A497" s="44" t="str">
        <f t="shared" ref="A497:A560" si="42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3">IF(AND(BR497&lt;1,BS497&lt;1),"Produção e Intervalo",IF(BR497&lt;1,"Intervalo",IF(BS497&lt;1,"Produção","Aderente")))</f>
        <v>Aderente</v>
      </c>
      <c r="BR497" s="15" t="str">
        <f t="shared" ref="BR497:BR560" si="44">IF(OR(B497="",F497=""),"*",AY497/P497)</f>
        <v>*</v>
      </c>
      <c r="BS497" s="15" t="str">
        <f t="shared" ref="BS497:BS560" si="45">IF(OR(B497="",F497=""),"*",BA497/Q497)</f>
        <v>*</v>
      </c>
      <c r="BT497" s="157" t="str">
        <f t="shared" ref="BT497:BT560" si="46">IF(BN497="","",SUBSTITUTE(BM497," ","")&amp;SUBSTITUTE(BN497," ",""))</f>
        <v/>
      </c>
    </row>
    <row r="498" spans="1:72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>
      <c r="A561" s="44" t="str">
        <f t="shared" ref="A561:A624" si="47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48">IF(AND(BR561&lt;1,BS561&lt;1),"Produção e Intervalo",IF(BR561&lt;1,"Intervalo",IF(BS561&lt;1,"Produção","Aderente")))</f>
        <v>Aderente</v>
      </c>
      <c r="BR561" s="15" t="str">
        <f t="shared" ref="BR561:BR624" si="49">IF(OR(B561="",F561=""),"*",AY561/P561)</f>
        <v>*</v>
      </c>
      <c r="BS561" s="15" t="str">
        <f t="shared" ref="BS561:BS624" si="50">IF(OR(B561="",F561=""),"*",BA561/Q561)</f>
        <v>*</v>
      </c>
      <c r="BT561" s="157" t="str">
        <f t="shared" ref="BT561:BT624" si="51">IF(BN561="","",SUBSTITUTE(BM561," ","")&amp;SUBSTITUTE(BN561," ",""))</f>
        <v/>
      </c>
    </row>
    <row r="562" spans="1:72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>
      <c r="A625" s="44" t="str">
        <f t="shared" ref="A625:A688" si="52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3">IF(AND(BR625&lt;1,BS625&lt;1),"Produção e Intervalo",IF(BR625&lt;1,"Intervalo",IF(BS625&lt;1,"Produção","Aderente")))</f>
        <v>Aderente</v>
      </c>
      <c r="BR625" s="15" t="str">
        <f t="shared" ref="BR625:BR688" si="54">IF(OR(B625="",F625=""),"*",AY625/P625)</f>
        <v>*</v>
      </c>
      <c r="BS625" s="15" t="str">
        <f t="shared" ref="BS625:BS688" si="55">IF(OR(B625="",F625=""),"*",BA625/Q625)</f>
        <v>*</v>
      </c>
      <c r="BT625" s="157" t="str">
        <f t="shared" ref="BT625:BT688" si="56">IF(BN625="","",SUBSTITUTE(BM625," ","")&amp;SUBSTITUTE(BN625," ",""))</f>
        <v/>
      </c>
    </row>
    <row r="626" spans="1:72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>
      <c r="A689" s="44" t="str">
        <f t="shared" ref="A689:A752" si="57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58">IF(AND(BR689&lt;1,BS689&lt;1),"Produção e Intervalo",IF(BR689&lt;1,"Intervalo",IF(BS689&lt;1,"Produção","Aderente")))</f>
        <v>Aderente</v>
      </c>
      <c r="BR689" s="15" t="str">
        <f t="shared" ref="BR689:BR752" si="59">IF(OR(B689="",F689=""),"*",AY689/P689)</f>
        <v>*</v>
      </c>
      <c r="BS689" s="15" t="str">
        <f t="shared" ref="BS689:BS752" si="60">IF(OR(B689="",F689=""),"*",BA689/Q689)</f>
        <v>*</v>
      </c>
      <c r="BT689" s="157" t="str">
        <f t="shared" ref="BT689:BT752" si="61">IF(BN689="","",SUBSTITUTE(BM689," ","")&amp;SUBSTITUTE(BN689," ",""))</f>
        <v/>
      </c>
    </row>
    <row r="690" spans="1:72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>
      <c r="A753" s="44" t="str">
        <f t="shared" ref="A753:A778" si="62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3">IF(AND(BR753&lt;1,BS753&lt;1),"Produção e Intervalo",IF(BR753&lt;1,"Intervalo",IF(BS753&lt;1,"Produção","Aderente")))</f>
        <v>Aderente</v>
      </c>
      <c r="BR753" s="15" t="str">
        <f t="shared" ref="BR753:BR778" si="64">IF(OR(B753="",F753=""),"*",AY753/P753)</f>
        <v>*</v>
      </c>
      <c r="BS753" s="15" t="str">
        <f t="shared" ref="BS753:BS778" si="65">IF(OR(B753="",F753=""),"*",BA753/Q753)</f>
        <v>*</v>
      </c>
      <c r="BT753" s="157" t="str">
        <f t="shared" ref="BT753:BT778" si="66">IF(BN753="","",SUBSTITUTE(BM753," ","")&amp;SUBSTITUTE(BN753," ",""))</f>
        <v/>
      </c>
    </row>
    <row r="754" spans="1:72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</sheetData>
  <protectedRanges>
    <protectedRange sqref="J6:K778" name="Range1_8_1"/>
    <protectedRange sqref="O6:Q778" name="Range1_9_1"/>
    <protectedRange sqref="Y6:Y7 V8:Y778" name="Range1_11_1"/>
    <protectedRange sqref="AA6 Z8:AD778" name="Range1_12_1"/>
    <protectedRange sqref="BF6:BF778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8 BE6:BE778 AY6:AY778">
    <cfRule type="cellIs" dxfId="124" priority="18497" operator="equal">
      <formula>"ERRO"</formula>
    </cfRule>
  </conditionalFormatting>
  <conditionalFormatting sqref="X4 Y1:Z5 Y8:Z778">
    <cfRule type="cellIs" dxfId="123" priority="18486" operator="equal">
      <formula>"OPORTUNIDADE"</formula>
    </cfRule>
  </conditionalFormatting>
  <conditionalFormatting sqref="AZ6:AZ778">
    <cfRule type="expression" dxfId="122" priority="18481">
      <formula>$BU6=1</formula>
    </cfRule>
  </conditionalFormatting>
  <conditionalFormatting sqref="BQ6:BQ778">
    <cfRule type="cellIs" dxfId="121" priority="18492" operator="equal">
      <formula>"Produção e Intervalo"</formula>
    </cfRule>
    <cfRule type="cellIs" dxfId="120" priority="18493" operator="equal">
      <formula>"Aderente"</formula>
    </cfRule>
    <cfRule type="cellIs" dxfId="119" priority="18494" operator="equal">
      <formula>"Intervalo"</formula>
    </cfRule>
    <cfRule type="cellIs" dxfId="118" priority="18495" operator="equal">
      <formula>"Produção"</formula>
    </cfRule>
    <cfRule type="cellIs" dxfId="117" priority="18496" operator="equal">
      <formula>"ERRO"</formula>
    </cfRule>
  </conditionalFormatting>
  <conditionalFormatting sqref="BR6:BS778">
    <cfRule type="cellIs" dxfId="116" priority="18474" operator="equal">
      <formula>"*"</formula>
    </cfRule>
    <cfRule type="cellIs" dxfId="115" priority="18475" operator="greaterThanOrEqual">
      <formula>1</formula>
    </cfRule>
    <cfRule type="cellIs" dxfId="114" priority="18476" operator="lessThan">
      <formula>1</formula>
    </cfRule>
  </conditionalFormatting>
  <conditionalFormatting sqref="Y8:Z778">
    <cfRule type="cellIs" dxfId="113" priority="18422" operator="equal">
      <formula>"NÃO"</formula>
    </cfRule>
    <cfRule type="cellIs" dxfId="112" priority="18423" operator="equal">
      <formula>"SIM"</formula>
    </cfRule>
  </conditionalFormatting>
  <conditionalFormatting sqref="Y1047841:Y1048576">
    <cfRule type="cellIs" dxfId="111" priority="18303" operator="equal">
      <formula>"OPORTUNIDADE"</formula>
    </cfRule>
  </conditionalFormatting>
  <conditionalFormatting sqref="Y1047841:Y1048576">
    <cfRule type="cellIs" dxfId="110" priority="18301" operator="equal">
      <formula>"NÃO"</formula>
    </cfRule>
    <cfRule type="cellIs" dxfId="109" priority="18302" operator="equal">
      <formula>"SIM"</formula>
    </cfRule>
  </conditionalFormatting>
  <conditionalFormatting sqref="Y6:Y7">
    <cfRule type="cellIs" dxfId="108" priority="23" operator="equal">
      <formula>"OPORTUNIDADE"</formula>
    </cfRule>
  </conditionalFormatting>
  <conditionalFormatting sqref="Y6:Y7">
    <cfRule type="cellIs" dxfId="107" priority="21" operator="equal">
      <formula>"NÃO"</formula>
    </cfRule>
    <cfRule type="cellIs" dxfId="106" priority="22" operator="equal">
      <formula>"SIM"</formula>
    </cfRule>
  </conditionalFormatting>
  <conditionalFormatting sqref="BK1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J6:BJ778 BK101 BK111">
    <cfRule type="iconSet" priority="22724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2:BK778 BK102:BK110">
    <cfRule type="iconSet" priority="2273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2817">
      <iconSet showValue="0">
        <cfvo type="percent" val="0"/>
        <cfvo type="num" val="1"/>
        <cfvo type="num" val="1" gte="0"/>
      </iconSet>
    </cfRule>
  </conditionalFormatting>
  <conditionalFormatting sqref="BH6:BH80 BH82:BH778">
    <cfRule type="iconSet" priority="22819">
      <iconSet showValue="0">
        <cfvo type="percent" val="0"/>
        <cfvo type="num" val="1"/>
        <cfvo type="num" val="1" gte="0"/>
      </iconSet>
    </cfRule>
    <cfRule type="iconSet" priority="22820">
      <iconSet showValue="0">
        <cfvo type="percent" val="0"/>
        <cfvo type="num" val="1"/>
        <cfvo type="num" val="1" gte="0"/>
      </iconSet>
    </cfRule>
  </conditionalFormatting>
  <conditionalFormatting sqref="BP6:BP778">
    <cfRule type="iconSet" priority="22823">
      <iconSet showValue="0">
        <cfvo type="percent" val="0"/>
        <cfvo type="num" val="1"/>
        <cfvo type="num" val="1" gte="0"/>
      </iconSet>
    </cfRule>
  </conditionalFormatting>
  <conditionalFormatting sqref="BO6:BO26 BO28:BO778">
    <cfRule type="iconSet" priority="228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8" xr:uid="{CF5BD2D1-4803-40F6-BB29-FE7C2FA5583F}">
      <formula1>INDIRECT(BT6)</formula1>
    </dataValidation>
    <dataValidation type="list" allowBlank="1" showInputMessage="1" showErrorMessage="1" sqref="BO27 BN6:BN778" xr:uid="{88B2AA1F-3AB2-4B37-8132-5DEC08D79A48}">
      <formula1>INDIRECT(SUBSTITUTE(BM6," ",""))</formula1>
    </dataValidation>
    <dataValidation type="list" allowBlank="1" showInputMessage="1" showErrorMessage="1" sqref="BM6:BM42 BM46:BM48 BM44 BM50:BM778" xr:uid="{0374E4CD-E1C2-4373-A381-0828C9AFF6FF}">
      <formula1>IMPCAUSADOR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AI6:AI778 F6:F778" xr:uid="{476B5A40-7A3E-4687-84DB-2A754471F1B3}">
      <formula1>DIN_ATIVIDADE</formula1>
    </dataValidation>
    <dataValidation type="list" allowBlank="1" showInputMessage="1" showErrorMessage="1" sqref="D6:D778" xr:uid="{3543C376-D522-40FC-94BB-748DF2500AFC}">
      <formula1>ATIVOS</formula1>
    </dataValidation>
    <dataValidation allowBlank="1" showInputMessage="1" showErrorMessage="1" sqref="BC6:BD778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1496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86" t="s">
        <v>104</v>
      </c>
      <c r="D3" s="186" t="s">
        <v>1497</v>
      </c>
      <c r="E3" s="186" t="s">
        <v>1498</v>
      </c>
      <c r="F3" s="186" t="s">
        <v>1499</v>
      </c>
      <c r="G3" s="186" t="s">
        <v>1500</v>
      </c>
      <c r="H3" s="186" t="s">
        <v>1501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1502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1503</v>
      </c>
      <c r="D12" s="187">
        <v>9049</v>
      </c>
      <c r="E12" s="188">
        <v>46044</v>
      </c>
      <c r="F12" s="190" t="s">
        <v>1504</v>
      </c>
      <c r="G12" s="187" t="s">
        <v>1505</v>
      </c>
      <c r="H12" s="187"/>
    </row>
    <row r="13" spans="3:8">
      <c r="C13" s="187" t="s">
        <v>1503</v>
      </c>
      <c r="D13" s="187">
        <v>9044</v>
      </c>
      <c r="E13" s="188">
        <v>46044</v>
      </c>
      <c r="F13" s="190" t="s">
        <v>1506</v>
      </c>
      <c r="G13" s="187" t="s">
        <v>1507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1508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1508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1509</v>
      </c>
      <c r="C2" s="83" t="s">
        <v>1196</v>
      </c>
      <c r="D2" s="83" t="s">
        <v>1198</v>
      </c>
      <c r="E2" s="83" t="s">
        <v>1510</v>
      </c>
      <c r="F2" s="83" t="s">
        <v>1511</v>
      </c>
      <c r="G2" s="83" t="s">
        <v>1512</v>
      </c>
      <c r="H2" s="83" t="s">
        <v>1513</v>
      </c>
      <c r="I2" s="83" t="s">
        <v>1514</v>
      </c>
      <c r="J2" s="83" t="s">
        <v>1515</v>
      </c>
      <c r="K2" s="109" t="s">
        <v>1516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 hidden="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 hidden="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 hidden="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 hidden="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 hidden="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 hidden="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 hidden="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 hidden="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 hidden="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 hidden="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 hidden="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 hidden="1">
      <c r="B121" s="100" t="str">
        <f>IF(FN_MC!Y101="","*",FN_MC!Y101)</f>
        <v>SIM</v>
      </c>
      <c r="C121" s="101">
        <f>IF(FN_MC!B101="","*",FN_MC!B101)</f>
        <v>46064</v>
      </c>
      <c r="D121" s="101" t="str">
        <f>IF(FN_MC!D101="","*",FN_MC!D101)</f>
        <v>V86</v>
      </c>
      <c r="E121" s="101" t="str">
        <f>IF(FN_MC!H101="","*",FN_MC!H101)</f>
        <v>TSF1</v>
      </c>
      <c r="F121" s="114" t="str">
        <f>IF(FN_MC!M101="","*",FN_MC!M101)</f>
        <v>TBS-TAL</v>
      </c>
      <c r="G121" s="101" t="str">
        <f>IF(FN_MC!I101="","*",FN_MC!I101)</f>
        <v>TMJ1</v>
      </c>
      <c r="H121" s="101" t="str">
        <f>IF(FN_MC!AB101="","*",FN_MC!AB101)</f>
        <v>FIXO</v>
      </c>
      <c r="I121" s="101" t="str">
        <f>IF(FN_MC!AC101="","*",FN_MC!AC101)</f>
        <v>*</v>
      </c>
      <c r="J121" s="102">
        <f>IF(FN_MC!AA101="","*",FN_MC!AA101)</f>
        <v>1</v>
      </c>
      <c r="K121" s="112">
        <f>IF(FN_MC!AD101="","*",FN_MC!AD101)</f>
        <v>0.29166666666666669</v>
      </c>
    </row>
    <row r="122" spans="2:11" hidden="1">
      <c r="B122" s="100" t="str">
        <f>IF(FN_MC!Y102="","*",FN_MC!Y102)</f>
        <v>OPORTUNIDADE</v>
      </c>
      <c r="C122" s="101">
        <f>IF(FN_MC!B102="","*",FN_MC!B102)</f>
        <v>46064</v>
      </c>
      <c r="D122" s="101" t="str">
        <f>IF(FN_MC!D102="","*",FN_MC!D102)</f>
        <v>FRANCISCO (TF-19)</v>
      </c>
      <c r="E122" s="101" t="str">
        <f>IF(FN_MC!H102="","*",FN_MC!H102)</f>
        <v>TEPPAT1</v>
      </c>
      <c r="F122" s="114" t="str">
        <f>IF(FN_MC!M102="","*",FN_MC!M102)</f>
        <v>TEP-TMJ</v>
      </c>
      <c r="G122" s="101" t="str">
        <f>IF(FN_MC!I102="","*",FN_MC!I102)</f>
        <v>-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-</v>
      </c>
    </row>
    <row r="123" spans="2:11" hidden="1">
      <c r="B123" s="100" t="str">
        <f>IF(FN_MC!Y103="","*",FN_MC!Y103)</f>
        <v>OPORTUNIDADE</v>
      </c>
      <c r="C123" s="101">
        <f>IF(FN_MC!B103="","*",FN_MC!B103)</f>
        <v>46064</v>
      </c>
      <c r="D123" s="101" t="str">
        <f>IF(FN_MC!D103="","*",FN_MC!D103)</f>
        <v>BRUNO (TF-525)</v>
      </c>
      <c r="E123" s="101" t="str">
        <f>IF(FN_MC!H103="","*",FN_MC!H103)</f>
        <v>TRM</v>
      </c>
      <c r="F123" s="114" t="str">
        <f>IF(FN_MC!M103="","*",FN_MC!M103)</f>
        <v>TRM</v>
      </c>
      <c r="G123" s="101" t="str">
        <f>IF(FN_MC!I103="","*",FN_MC!I103)</f>
        <v>-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-</v>
      </c>
    </row>
    <row r="124" spans="2:11" hidden="1">
      <c r="B124" s="100" t="str">
        <f>IF(FN_MC!Y104="","*",FN_MC!Y104)</f>
        <v>OPORTUNIDADE</v>
      </c>
      <c r="C124" s="101">
        <f>IF(FN_MC!B104="","*",FN_MC!B104)</f>
        <v>46064</v>
      </c>
      <c r="D124" s="101" t="str">
        <f>IF(FN_MC!D104="","*",FN_MC!D104)</f>
        <v>W70</v>
      </c>
      <c r="E124" s="101" t="str">
        <f>IF(FN_MC!H104="","*",FN_MC!H104)</f>
        <v>TGR2</v>
      </c>
      <c r="F124" s="114" t="str">
        <f>IF(FN_MC!M104="","*",FN_MC!M104)</f>
        <v>TGR-TIQ</v>
      </c>
      <c r="G124" s="101" t="str">
        <f>IF(FN_MC!I104="","*",FN_MC!I104)</f>
        <v>TIQ2</v>
      </c>
      <c r="H124" s="101" t="str">
        <f>IF(FN_MC!AB104="","*",FN_MC!AB104)</f>
        <v>FIXO</v>
      </c>
      <c r="I124" s="101" t="str">
        <f>IF(FN_MC!AC104="","*",FN_MC!AC104)</f>
        <v>*</v>
      </c>
      <c r="J124" s="102">
        <f>IF(FN_MC!AA104="","*",FN_MC!AA104)</f>
        <v>2</v>
      </c>
      <c r="K124" s="112">
        <f>IF(FN_MC!AD104="","*",FN_MC!AD104)</f>
        <v>0.75</v>
      </c>
    </row>
    <row r="125" spans="2:11" hidden="1">
      <c r="B125" s="100" t="str">
        <f>IF(FN_MC!Y105="","*",FN_MC!Y105)</f>
        <v>SIM</v>
      </c>
      <c r="C125" s="101">
        <f>IF(FN_MC!B105="","*",FN_MC!B105)</f>
        <v>46064</v>
      </c>
      <c r="D125" s="101" t="str">
        <f>IF(FN_MC!D105="","*",FN_MC!D105)</f>
        <v>ELSON (TF-526)</v>
      </c>
      <c r="E125" s="101" t="str">
        <f>IF(FN_MC!H105="","*",FN_MC!H105)</f>
        <v>-</v>
      </c>
      <c r="F125" s="114" t="str">
        <f>IF(FN_MC!M105="","*",FN_MC!M105)</f>
        <v>TPC-TVL</v>
      </c>
      <c r="G125" s="101" t="str">
        <f>IF(FN_MC!I105="","*",FN_MC!I105)</f>
        <v>-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-</v>
      </c>
    </row>
    <row r="126" spans="2:11" hidden="1">
      <c r="B126" s="100" t="str">
        <f>IF(FN_MC!Y106="","*",FN_MC!Y106)</f>
        <v>SIM</v>
      </c>
      <c r="C126" s="101">
        <f>IF(FN_MC!B106="","*",FN_MC!B106)</f>
        <v>46064</v>
      </c>
      <c r="D126" s="101" t="str">
        <f>IF(FN_MC!D106="","*",FN_MC!D106)</f>
        <v>A60</v>
      </c>
      <c r="E126" s="101" t="str">
        <f>IF(FN_MC!H106="","*",FN_MC!H106)</f>
        <v>TCS291</v>
      </c>
      <c r="F126" s="114" t="str">
        <f>IF(FN_MC!M106="","*",FN_MC!M106)</f>
        <v>TCS-TGR</v>
      </c>
      <c r="G126" s="101" t="str">
        <f>IF(FN_MC!I106="","*",FN_MC!I106)</f>
        <v>TGR512</v>
      </c>
      <c r="H126" s="101" t="str">
        <f>IF(FN_MC!AB106="","*",FN_MC!AB106)</f>
        <v>FIXO</v>
      </c>
      <c r="I126" s="101" t="str">
        <f>IF(FN_MC!AC106="","*",FN_MC!AC106)</f>
        <v>*</v>
      </c>
      <c r="J126" s="102">
        <f>IF(FN_MC!AA106="","*",FN_MC!AA106)</f>
        <v>1</v>
      </c>
      <c r="K126" s="112">
        <f>IF(FN_MC!AD106="","*",FN_MC!AD106)</f>
        <v>0.29166666666666669</v>
      </c>
    </row>
    <row r="127" spans="2:11" hidden="1">
      <c r="B127" s="100" t="str">
        <f>IF(FN_MC!Y108="","*",FN_MC!Y108)</f>
        <v>OPORTUNIDADE</v>
      </c>
      <c r="C127" s="101">
        <f>IF(FN_MC!B108="","*",FN_MC!B108)</f>
        <v>46064</v>
      </c>
      <c r="D127" s="101" t="str">
        <f>IF(FN_MC!D108="","*",FN_MC!D108)</f>
        <v>W50</v>
      </c>
      <c r="E127" s="101" t="str">
        <f>IF(FN_MC!H108="","*",FN_MC!H108)</f>
        <v xml:space="preserve">TCS2 </v>
      </c>
      <c r="F127" s="114" t="str">
        <f>IF(FN_MC!M108="","*",FN_MC!M108)</f>
        <v>TVI-TJA</v>
      </c>
      <c r="G127" s="101" t="str">
        <f>IF(FN_MC!I108="","*",FN_MC!I108)</f>
        <v xml:space="preserve">TCS2 </v>
      </c>
      <c r="H127" s="101" t="str">
        <f>IF(FN_MC!AB108="","*",FN_MC!AB108)</f>
        <v>FIXO</v>
      </c>
      <c r="I127" s="101" t="str">
        <f>IF(FN_MC!AC108="","*",FN_MC!AC108)</f>
        <v>*</v>
      </c>
      <c r="J127" s="102" t="str">
        <f>IF(FN_MC!AA108="","*",FN_MC!AA108)</f>
        <v>2 Maicon + Eder</v>
      </c>
      <c r="K127" s="112">
        <f>IF(FN_MC!AD108="","*",FN_MC!AD108)</f>
        <v>0.29166666666666669</v>
      </c>
    </row>
    <row r="128" spans="2:11" hidden="1">
      <c r="B128" s="100" t="str">
        <f>IF(FN_MC!Y109="","*",FN_MC!Y109)</f>
        <v>OPORTUNIDADE</v>
      </c>
      <c r="C128" s="101">
        <f>IF(FN_MC!B109="","*",FN_MC!B109)</f>
        <v>46064</v>
      </c>
      <c r="D128" s="101" t="str">
        <f>IF(FN_MC!D109="","*",FN_MC!D109)</f>
        <v>MARCOS (TF-520)</v>
      </c>
      <c r="E128" s="101" t="str">
        <f>IF(FN_MC!H109="","*",FN_MC!H109)</f>
        <v>TAPK35</v>
      </c>
      <c r="F128" s="114" t="str">
        <f>IF(FN_MC!M109="","*",FN_MC!M109)</f>
        <v>TAP-TLG</v>
      </c>
      <c r="G128" s="101" t="str">
        <f>IF(FN_MC!I109="","*",FN_MC!I109)</f>
        <v>-</v>
      </c>
      <c r="H128" s="101" t="str">
        <f>IF(FN_MC!AB109="","*",FN_MC!AB109)</f>
        <v>*</v>
      </c>
      <c r="I128" s="101" t="str">
        <f>IF(FN_MC!AC109="","*",FN_MC!AC109)</f>
        <v>*</v>
      </c>
      <c r="J128" s="102" t="str">
        <f>IF(FN_MC!AA109="","*",FN_MC!AA109)</f>
        <v>*</v>
      </c>
      <c r="K128" s="112" t="str">
        <f>IF(FN_MC!AD109="","*",FN_MC!AD109)</f>
        <v>-</v>
      </c>
    </row>
    <row r="129" spans="2:11" hidden="1">
      <c r="B129" s="100" t="str">
        <f>IF(FN_MC!Y110="","*",FN_MC!Y110)</f>
        <v>OPORTUNIDADE</v>
      </c>
      <c r="C129" s="101">
        <f>IF(FN_MC!B110="","*",FN_MC!B110)</f>
        <v>46064</v>
      </c>
      <c r="D129" s="101" t="str">
        <f>IF(FN_MC!D110="","*",FN_MC!D110)</f>
        <v>ANISIO (TF-514)</v>
      </c>
      <c r="E129" s="101" t="str">
        <f>IF(FN_MC!H110="","*",FN_MC!H110)</f>
        <v>TAPK35</v>
      </c>
      <c r="F129" s="114" t="str">
        <f>IF(FN_MC!M110="","*",FN_MC!M110)</f>
        <v>TAP-TLG</v>
      </c>
      <c r="G129" s="101" t="str">
        <f>IF(FN_MC!I110="","*",FN_MC!I110)</f>
        <v>-</v>
      </c>
      <c r="H129" s="101" t="str">
        <f>IF(FN_MC!AB110="","*",FN_MC!AB110)</f>
        <v>*</v>
      </c>
      <c r="I129" s="101" t="str">
        <f>IF(FN_MC!AC110="","*",FN_MC!AC110)</f>
        <v>*</v>
      </c>
      <c r="J129" s="102" t="str">
        <f>IF(FN_MC!AA110="","*",FN_MC!AA110)</f>
        <v>*</v>
      </c>
      <c r="K129" s="112" t="str">
        <f>IF(FN_MC!AD110="","*",FN_MC!AD110)</f>
        <v>-</v>
      </c>
    </row>
    <row r="130" spans="2:11" hidden="1">
      <c r="B130" s="100" t="str">
        <f>IF(FN_MC!Y111="","*",FN_MC!Y111)</f>
        <v>*</v>
      </c>
      <c r="C130" s="101">
        <f>IF(FN_MC!B111="","*",FN_MC!B111)</f>
        <v>46064</v>
      </c>
      <c r="D130" s="101" t="str">
        <f>IF(FN_MC!D111="","*",FN_MC!D111)</f>
        <v xml:space="preserve">TURMA FIXA VIA </v>
      </c>
      <c r="E130" s="101" t="str">
        <f>IF(FN_MC!H111="","*",FN_MC!H111)</f>
        <v>POVPJA</v>
      </c>
      <c r="F130" s="114" t="str">
        <f>IF(FN_MC!M111="","*",FN_MC!M111)</f>
        <v>PJA-POV</v>
      </c>
      <c r="G130" s="101" t="str">
        <f>IF(FN_MC!I111="","*",FN_MC!I111)</f>
        <v>-</v>
      </c>
      <c r="H130" s="101" t="str">
        <f>IF(FN_MC!AB111="","*",FN_MC!AB111)</f>
        <v>*</v>
      </c>
      <c r="I130" s="101" t="str">
        <f>IF(FN_MC!AC111="","*",FN_MC!AC111)</f>
        <v>*</v>
      </c>
      <c r="J130" s="102" t="str">
        <f>IF(FN_MC!AA111="","*",FN_MC!AA111)</f>
        <v>*</v>
      </c>
      <c r="K130" s="112" t="str">
        <f>IF(FN_MC!AD111="","*",FN_MC!AD111)</f>
        <v>*</v>
      </c>
    </row>
    <row r="131" spans="2:11" hidden="1">
      <c r="B131" s="100" t="str">
        <f>IF(FN_MC!Y112="","*",FN_MC!Y112)</f>
        <v>*</v>
      </c>
      <c r="C131" s="101" t="str">
        <f>IF(FN_MC!B112="","*",FN_MC!B112)</f>
        <v>*</v>
      </c>
      <c r="D131" s="101" t="str">
        <f>IF(FN_MC!D112="","*",FN_MC!D112)</f>
        <v>*</v>
      </c>
      <c r="E131" s="101" t="str">
        <f>IF(FN_MC!H112="","*",FN_MC!H112)</f>
        <v>*</v>
      </c>
      <c r="F131" s="114" t="str">
        <f>IF(FN_MC!M112="","*",FN_MC!M112)</f>
        <v>-</v>
      </c>
      <c r="G131" s="101" t="str">
        <f>IF(FN_MC!I112="","*",FN_MC!I112)</f>
        <v>*</v>
      </c>
      <c r="H131" s="101" t="str">
        <f>IF(FN_MC!AB112="","*",FN_MC!AB112)</f>
        <v>*</v>
      </c>
      <c r="I131" s="101" t="str">
        <f>IF(FN_MC!AC112="","*",FN_MC!AC112)</f>
        <v>*</v>
      </c>
      <c r="J131" s="102" t="str">
        <f>IF(FN_MC!AA112="","*",FN_MC!AA112)</f>
        <v>*</v>
      </c>
      <c r="K131" s="112" t="str">
        <f>IF(FN_MC!AD112="","*",FN_MC!AD112)</f>
        <v>*</v>
      </c>
    </row>
    <row r="132" spans="2:11" hidden="1">
      <c r="B132" s="100" t="str">
        <f>IF(FN_MC!Y113="","*",FN_MC!Y113)</f>
        <v>*</v>
      </c>
      <c r="C132" s="101" t="str">
        <f>IF(FN_MC!B113="","*",FN_MC!B113)</f>
        <v>*</v>
      </c>
      <c r="D132" s="101" t="str">
        <f>IF(FN_MC!D113="","*",FN_MC!D113)</f>
        <v>*</v>
      </c>
      <c r="E132" s="101" t="str">
        <f>IF(FN_MC!H113="","*",FN_MC!H113)</f>
        <v>*</v>
      </c>
      <c r="F132" s="114" t="str">
        <f>IF(FN_MC!M113="","*",FN_MC!M113)</f>
        <v>-</v>
      </c>
      <c r="G132" s="101" t="str">
        <f>IF(FN_MC!I113="","*",FN_MC!I113)</f>
        <v>*</v>
      </c>
      <c r="H132" s="101" t="str">
        <f>IF(FN_MC!AB113="","*",FN_MC!AB113)</f>
        <v>*</v>
      </c>
      <c r="I132" s="101" t="str">
        <f>IF(FN_MC!AC113="","*",FN_MC!AC113)</f>
        <v>*</v>
      </c>
      <c r="J132" s="102" t="str">
        <f>IF(FN_MC!AA113="","*",FN_MC!AA113)</f>
        <v>*</v>
      </c>
      <c r="K132" s="112" t="str">
        <f>IF(FN_MC!AD113="","*",FN_MC!AD113)</f>
        <v>*</v>
      </c>
    </row>
    <row r="133" spans="2:11" hidden="1">
      <c r="B133" s="100" t="str">
        <f>IF(FN_MC!Y114="","*",FN_MC!Y114)</f>
        <v>*</v>
      </c>
      <c r="C133" s="101" t="str">
        <f>IF(FN_MC!B114="","*",FN_MC!B114)</f>
        <v>*</v>
      </c>
      <c r="D133" s="101" t="str">
        <f>IF(FN_MC!D114="","*",FN_MC!D114)</f>
        <v>V86</v>
      </c>
      <c r="E133" s="101" t="str">
        <f>IF(FN_MC!H114="","*",FN_MC!H114)</f>
        <v>*</v>
      </c>
      <c r="F133" s="114" t="str">
        <f>IF(FN_MC!M114="","*",FN_MC!M114)</f>
        <v>-</v>
      </c>
      <c r="G133" s="101" t="str">
        <f>IF(FN_MC!I114="","*",FN_MC!I114)</f>
        <v>*</v>
      </c>
      <c r="H133" s="101" t="str">
        <f>IF(FN_MC!AB114="","*",FN_MC!AB114)</f>
        <v>*</v>
      </c>
      <c r="I133" s="101" t="str">
        <f>IF(FN_MC!AC114="","*",FN_MC!AC114)</f>
        <v>*</v>
      </c>
      <c r="J133" s="102" t="str">
        <f>IF(FN_MC!AA114="","*",FN_MC!AA114)</f>
        <v>*</v>
      </c>
      <c r="K133" s="112" t="str">
        <f>IF(FN_MC!AD114="","*",FN_MC!AD114)</f>
        <v>*</v>
      </c>
    </row>
    <row r="134" spans="2:11" hidden="1">
      <c r="B134" s="100" t="str">
        <f>IF(FN_MC!Y115="","*",FN_MC!Y115)</f>
        <v>*</v>
      </c>
      <c r="C134" s="101" t="str">
        <f>IF(FN_MC!B115="","*",FN_MC!B115)</f>
        <v>*</v>
      </c>
      <c r="D134" s="101" t="str">
        <f>IF(FN_MC!D115="","*",FN_MC!D115)</f>
        <v>W70</v>
      </c>
      <c r="E134" s="101" t="str">
        <f>IF(FN_MC!H115="","*",FN_MC!H115)</f>
        <v>*</v>
      </c>
      <c r="F134" s="114" t="str">
        <f>IF(FN_MC!M115="","*",FN_MC!M115)</f>
        <v>-</v>
      </c>
      <c r="G134" s="101" t="str">
        <f>IF(FN_MC!I115="","*",FN_MC!I115)</f>
        <v>*</v>
      </c>
      <c r="H134" s="101" t="str">
        <f>IF(FN_MC!AB115="","*",FN_MC!AB115)</f>
        <v>*</v>
      </c>
      <c r="I134" s="101" t="str">
        <f>IF(FN_MC!AC115="","*",FN_MC!AC115)</f>
        <v>*</v>
      </c>
      <c r="J134" s="102" t="str">
        <f>IF(FN_MC!AA115="","*",FN_MC!AA115)</f>
        <v>*</v>
      </c>
      <c r="K134" s="112" t="str">
        <f>IF(FN_MC!AD115="","*",FN_MC!AD115)</f>
        <v>*</v>
      </c>
    </row>
    <row r="135" spans="2:11" hidden="1">
      <c r="B135" s="100" t="str">
        <f>IF(FN_MC!Y116="","*",FN_MC!Y116)</f>
        <v>*</v>
      </c>
      <c r="C135" s="101" t="str">
        <f>IF(FN_MC!B116="","*",FN_MC!B116)</f>
        <v>*</v>
      </c>
      <c r="D135" s="101" t="str">
        <f>IF(FN_MC!D116="","*",FN_MC!D116)</f>
        <v>*</v>
      </c>
      <c r="E135" s="101" t="str">
        <f>IF(FN_MC!H116="","*",FN_MC!H116)</f>
        <v>*</v>
      </c>
      <c r="F135" s="114" t="str">
        <f>IF(FN_MC!M116="","*",FN_MC!M116)</f>
        <v>-</v>
      </c>
      <c r="G135" s="101" t="str">
        <f>IF(FN_MC!I116="","*",FN_MC!I116)</f>
        <v>*</v>
      </c>
      <c r="H135" s="101" t="str">
        <f>IF(FN_MC!AB116="","*",FN_MC!AB116)</f>
        <v>*</v>
      </c>
      <c r="I135" s="101" t="str">
        <f>IF(FN_MC!AC116="","*",FN_MC!AC116)</f>
        <v>*</v>
      </c>
      <c r="J135" s="102" t="str">
        <f>IF(FN_MC!AA116="","*",FN_MC!AA116)</f>
        <v>*</v>
      </c>
      <c r="K135" s="112" t="str">
        <f>IF(FN_MC!AD116="","*",FN_MC!AD116)</f>
        <v>*</v>
      </c>
    </row>
    <row r="136" spans="2:11" hidden="1">
      <c r="B136" s="100" t="str">
        <f>IF(FN_MC!Y117="","*",FN_MC!Y117)</f>
        <v>*</v>
      </c>
      <c r="C136" s="101" t="str">
        <f>IF(FN_MC!B117="","*",FN_MC!B117)</f>
        <v>*</v>
      </c>
      <c r="D136" s="101" t="str">
        <f>IF(FN_MC!D117="","*",FN_MC!D117)</f>
        <v>FERNANDO (TF-19)</v>
      </c>
      <c r="E136" s="101" t="str">
        <f>IF(FN_MC!H117="","*",FN_MC!H117)</f>
        <v>*</v>
      </c>
      <c r="F136" s="114" t="str">
        <f>IF(FN_MC!M117="","*",FN_MC!M117)</f>
        <v>-</v>
      </c>
      <c r="G136" s="101" t="str">
        <f>IF(FN_MC!I117="","*",FN_MC!I117)</f>
        <v>*</v>
      </c>
      <c r="H136" s="101" t="str">
        <f>IF(FN_MC!AB117="","*",FN_MC!AB117)</f>
        <v>*</v>
      </c>
      <c r="I136" s="101" t="str">
        <f>IF(FN_MC!AC117="","*",FN_MC!AC117)</f>
        <v>*</v>
      </c>
      <c r="J136" s="102" t="str">
        <f>IF(FN_MC!AA117="","*",FN_MC!AA117)</f>
        <v>*</v>
      </c>
      <c r="K136" s="112" t="str">
        <f>IF(FN_MC!AD117="","*",FN_MC!AD117)</f>
        <v>*</v>
      </c>
    </row>
    <row r="137" spans="2:11" hidden="1">
      <c r="B137" s="100" t="str">
        <f>IF(FN_MC!Y118="","*",FN_MC!Y118)</f>
        <v>*</v>
      </c>
      <c r="C137" s="101" t="str">
        <f>IF(FN_MC!B118="","*",FN_MC!B118)</f>
        <v>*</v>
      </c>
      <c r="D137" s="101" t="str">
        <f>IF(FN_MC!D118="","*",FN_MC!D118)</f>
        <v>*</v>
      </c>
      <c r="E137" s="101" t="str">
        <f>IF(FN_MC!H118="","*",FN_MC!H118)</f>
        <v>*</v>
      </c>
      <c r="F137" s="114" t="str">
        <f>IF(FN_MC!M118="","*",FN_MC!M118)</f>
        <v>-</v>
      </c>
      <c r="G137" s="101" t="str">
        <f>IF(FN_MC!I118="","*",FN_MC!I118)</f>
        <v>*</v>
      </c>
      <c r="H137" s="101" t="str">
        <f>IF(FN_MC!AB118="","*",FN_MC!AB118)</f>
        <v>*</v>
      </c>
      <c r="I137" s="101" t="str">
        <f>IF(FN_MC!AC118="","*",FN_MC!AC118)</f>
        <v>*</v>
      </c>
      <c r="J137" s="102" t="str">
        <f>IF(FN_MC!AA118="","*",FN_MC!AA118)</f>
        <v>*</v>
      </c>
      <c r="K137" s="112" t="str">
        <f>IF(FN_MC!AD118="","*",FN_MC!AD118)</f>
        <v>*</v>
      </c>
    </row>
    <row r="138" spans="2:11" hidden="1">
      <c r="B138" s="100" t="str">
        <f>IF(FN_MC!Y119="","*",FN_MC!Y119)</f>
        <v>*</v>
      </c>
      <c r="C138" s="101" t="str">
        <f>IF(FN_MC!B119="","*",FN_MC!B119)</f>
        <v>*</v>
      </c>
      <c r="D138" s="101" t="str">
        <f>IF(FN_MC!D119="","*",FN_MC!D119)</f>
        <v>BRUNO (TF-525)</v>
      </c>
      <c r="E138" s="101" t="str">
        <f>IF(FN_MC!H119="","*",FN_MC!H119)</f>
        <v>*</v>
      </c>
      <c r="F138" s="114" t="str">
        <f>IF(FN_MC!M119="","*",FN_MC!M119)</f>
        <v>-</v>
      </c>
      <c r="G138" s="101" t="str">
        <f>IF(FN_MC!I119="","*",FN_MC!I119)</f>
        <v>*</v>
      </c>
      <c r="H138" s="101" t="str">
        <f>IF(FN_MC!AB119="","*",FN_MC!AB119)</f>
        <v>*</v>
      </c>
      <c r="I138" s="101" t="str">
        <f>IF(FN_MC!AC119="","*",FN_MC!AC119)</f>
        <v>*</v>
      </c>
      <c r="J138" s="102" t="str">
        <f>IF(FN_MC!AA119="","*",FN_MC!AA119)</f>
        <v>*</v>
      </c>
      <c r="K138" s="112" t="str">
        <f>IF(FN_MC!AD119="","*",FN_MC!AD119)</f>
        <v>*</v>
      </c>
    </row>
    <row r="139" spans="2:11" hidden="1">
      <c r="B139" s="100" t="str">
        <f>IF(FN_MC!Y120="","*",FN_MC!Y120)</f>
        <v>*</v>
      </c>
      <c r="C139" s="101" t="str">
        <f>IF(FN_MC!B120="","*",FN_MC!B120)</f>
        <v>*</v>
      </c>
      <c r="D139" s="101" t="str">
        <f>IF(FN_MC!D120="","*",FN_MC!D120)</f>
        <v>*</v>
      </c>
      <c r="E139" s="101" t="str">
        <f>IF(FN_MC!H120="","*",FN_MC!H120)</f>
        <v>*</v>
      </c>
      <c r="F139" s="114" t="str">
        <f>IF(FN_MC!M120="","*",FN_MC!M120)</f>
        <v>-</v>
      </c>
      <c r="G139" s="101" t="str">
        <f>IF(FN_MC!I120="","*",FN_MC!I120)</f>
        <v>*</v>
      </c>
      <c r="H139" s="101" t="str">
        <f>IF(FN_MC!AB120="","*",FN_MC!AB120)</f>
        <v>*</v>
      </c>
      <c r="I139" s="101" t="str">
        <f>IF(FN_MC!AC120="","*",FN_MC!AC120)</f>
        <v>*</v>
      </c>
      <c r="J139" s="102" t="str">
        <f>IF(FN_MC!AA120="","*",FN_MC!AA120)</f>
        <v>*</v>
      </c>
      <c r="K139" s="112" t="str">
        <f>IF(FN_MC!AD120="","*",FN_MC!AD120)</f>
        <v>*</v>
      </c>
    </row>
    <row r="140" spans="2:11" hidden="1">
      <c r="B140" s="100" t="str">
        <f>IF(FN_MC!Y121="","*",FN_MC!Y121)</f>
        <v>*</v>
      </c>
      <c r="C140" s="101" t="str">
        <f>IF(FN_MC!B121="","*",FN_MC!B121)</f>
        <v>*</v>
      </c>
      <c r="D140" s="101" t="str">
        <f>IF(FN_MC!D121="","*",FN_MC!D121)</f>
        <v>W50</v>
      </c>
      <c r="E140" s="101" t="str">
        <f>IF(FN_MC!H121="","*",FN_MC!H121)</f>
        <v xml:space="preserve">TCS2 </v>
      </c>
      <c r="F140" s="114" t="str">
        <f>IF(FN_MC!M121="","*",FN_MC!M121)</f>
        <v>TVI-TJA</v>
      </c>
      <c r="G140" s="101" t="str">
        <f>IF(FN_MC!I121="","*",FN_MC!I121)</f>
        <v xml:space="preserve">TCS2 </v>
      </c>
      <c r="H140" s="101" t="str">
        <f>IF(FN_MC!AB121="","*",FN_MC!AB121)</f>
        <v>*</v>
      </c>
      <c r="I140" s="101" t="str">
        <f>IF(FN_MC!AC121="","*",FN_MC!AC121)</f>
        <v>*</v>
      </c>
      <c r="J140" s="102" t="str">
        <f>IF(FN_MC!AA121="","*",FN_MC!AA121)</f>
        <v>*</v>
      </c>
      <c r="K140" s="112" t="str">
        <f>IF(FN_MC!AD121="","*",FN_MC!AD121)</f>
        <v>*</v>
      </c>
    </row>
    <row r="141" spans="2:11" hidden="1">
      <c r="B141" s="100" t="str">
        <f>IF(FN_MC!Y122="","*",FN_MC!Y122)</f>
        <v>*</v>
      </c>
      <c r="C141" s="101" t="str">
        <f>IF(FN_MC!B122="","*",FN_MC!B122)</f>
        <v>*</v>
      </c>
      <c r="D141" s="101" t="str">
        <f>IF(FN_MC!D122="","*",FN_MC!D122)</f>
        <v>*</v>
      </c>
      <c r="E141" s="101" t="str">
        <f>IF(FN_MC!H122="","*",FN_MC!H122)</f>
        <v>*</v>
      </c>
      <c r="F141" s="114" t="str">
        <f>IF(FN_MC!M122="","*",FN_MC!M122)</f>
        <v>-</v>
      </c>
      <c r="G141" s="101" t="str">
        <f>IF(FN_MC!I122="","*",FN_MC!I122)</f>
        <v>*</v>
      </c>
      <c r="H141" s="101" t="str">
        <f>IF(FN_MC!AB122="","*",FN_MC!AB122)</f>
        <v>*</v>
      </c>
      <c r="I141" s="101" t="str">
        <f>IF(FN_MC!AC122="","*",FN_MC!AC122)</f>
        <v>*</v>
      </c>
      <c r="J141" s="102" t="str">
        <f>IF(FN_MC!AA122="","*",FN_MC!AA122)</f>
        <v>*</v>
      </c>
      <c r="K141" s="112" t="str">
        <f>IF(FN_MC!AD122="","*",FN_MC!AD122)</f>
        <v>*</v>
      </c>
    </row>
    <row r="142" spans="2:11" hidden="1">
      <c r="B142" s="100" t="str">
        <f>IF(FN_MC!Y123="","*",FN_MC!Y123)</f>
        <v>*</v>
      </c>
      <c r="C142" s="101" t="str">
        <f>IF(FN_MC!B123="","*",FN_MC!B123)</f>
        <v>*</v>
      </c>
      <c r="D142" s="101" t="str">
        <f>IF(FN_MC!D123="","*",FN_MC!D123)</f>
        <v>V66</v>
      </c>
      <c r="E142" s="101" t="str">
        <f>IF(FN_MC!H123="","*",FN_MC!H123)</f>
        <v>TID2</v>
      </c>
      <c r="F142" s="114" t="str">
        <f>IF(FN_MC!M123="","*",FN_MC!M123)</f>
        <v>TCE-TID</v>
      </c>
      <c r="G142" s="101" t="str">
        <f>IF(FN_MC!I123="","*",FN_MC!I123)</f>
        <v>TID2</v>
      </c>
      <c r="H142" s="101" t="str">
        <f>IF(FN_MC!AB123="","*",FN_MC!AB123)</f>
        <v>*</v>
      </c>
      <c r="I142" s="101" t="str">
        <f>IF(FN_MC!AC123="","*",FN_MC!AC123)</f>
        <v>*</v>
      </c>
      <c r="J142" s="102" t="str">
        <f>IF(FN_MC!AA123="","*",FN_MC!AA123)</f>
        <v>*</v>
      </c>
      <c r="K142" s="112" t="str">
        <f>IF(FN_MC!AD123="","*",FN_MC!AD123)</f>
        <v>*</v>
      </c>
    </row>
    <row r="143" spans="2:11" hidden="1">
      <c r="B143" s="100" t="str">
        <f>IF(FN_MC!Y124="","*",FN_MC!Y124)</f>
        <v>*</v>
      </c>
      <c r="C143" s="101" t="str">
        <f>IF(FN_MC!B124="","*",FN_MC!B124)</f>
        <v>*</v>
      </c>
      <c r="D143" s="101" t="str">
        <f>IF(FN_MC!D124="","*",FN_MC!D124)</f>
        <v>*</v>
      </c>
      <c r="E143" s="101" t="str">
        <f>IF(FN_MC!H124="","*",FN_MC!H124)</f>
        <v>*</v>
      </c>
      <c r="F143" s="114" t="str">
        <f>IF(FN_MC!M124="","*",FN_MC!M124)</f>
        <v>-</v>
      </c>
      <c r="G143" s="101" t="str">
        <f>IF(FN_MC!I124="","*",FN_MC!I124)</f>
        <v>*</v>
      </c>
      <c r="H143" s="101" t="str">
        <f>IF(FN_MC!AB124="","*",FN_MC!AB124)</f>
        <v>*</v>
      </c>
      <c r="I143" s="101" t="str">
        <f>IF(FN_MC!AC124="","*",FN_MC!AC124)</f>
        <v>*</v>
      </c>
      <c r="J143" s="102" t="str">
        <f>IF(FN_MC!AA124="","*",FN_MC!AA124)</f>
        <v>*</v>
      </c>
      <c r="K143" s="112" t="str">
        <f>IF(FN_MC!AD124="","*",FN_MC!AD124)</f>
        <v>*</v>
      </c>
    </row>
    <row r="144" spans="2:11" hidden="1">
      <c r="B144" s="100" t="str">
        <f>IF(FN_MC!Y125="","*",FN_MC!Y125)</f>
        <v>*</v>
      </c>
      <c r="C144" s="101" t="str">
        <f>IF(FN_MC!B125="","*",FN_MC!B125)</f>
        <v>*</v>
      </c>
      <c r="D144" s="101" t="str">
        <f>IF(FN_MC!D125="","*",FN_MC!D125)</f>
        <v>MARCOS (TF-520)</v>
      </c>
      <c r="E144" s="101" t="str">
        <f>IF(FN_MC!H125="","*",FN_MC!H125)</f>
        <v>*</v>
      </c>
      <c r="F144" s="114" t="str">
        <f>IF(FN_MC!M125="","*",FN_MC!M125)</f>
        <v>-</v>
      </c>
      <c r="G144" s="101" t="str">
        <f>IF(FN_MC!I125="","*",FN_MC!I125)</f>
        <v>*</v>
      </c>
      <c r="H144" s="101" t="str">
        <f>IF(FN_MC!AB125="","*",FN_MC!AB125)</f>
        <v>*</v>
      </c>
      <c r="I144" s="101" t="str">
        <f>IF(FN_MC!AC125="","*",FN_MC!AC125)</f>
        <v>*</v>
      </c>
      <c r="J144" s="102" t="str">
        <f>IF(FN_MC!AA125="","*",FN_MC!AA125)</f>
        <v>*</v>
      </c>
      <c r="K144" s="112" t="str">
        <f>IF(FN_MC!AD125="","*",FN_MC!AD125)</f>
        <v>*</v>
      </c>
    </row>
    <row r="145" spans="2:11" hidden="1">
      <c r="B145" s="100" t="str">
        <f>IF(FN_MC!Y126="","*",FN_MC!Y126)</f>
        <v>*</v>
      </c>
      <c r="C145" s="101" t="str">
        <f>IF(FN_MC!B126="","*",FN_MC!B126)</f>
        <v>*</v>
      </c>
      <c r="D145" s="101" t="str">
        <f>IF(FN_MC!D126="","*",FN_MC!D126)</f>
        <v>*</v>
      </c>
      <c r="E145" s="101" t="str">
        <f>IF(FN_MC!H126="","*",FN_MC!H126)</f>
        <v>*</v>
      </c>
      <c r="F145" s="114" t="str">
        <f>IF(FN_MC!M126="","*",FN_MC!M126)</f>
        <v>-</v>
      </c>
      <c r="G145" s="101" t="str">
        <f>IF(FN_MC!I126="","*",FN_MC!I126)</f>
        <v>*</v>
      </c>
      <c r="H145" s="101" t="str">
        <f>IF(FN_MC!AB126="","*",FN_MC!AB126)</f>
        <v>*</v>
      </c>
      <c r="I145" s="101" t="str">
        <f>IF(FN_MC!AC126="","*",FN_MC!AC126)</f>
        <v>*</v>
      </c>
      <c r="J145" s="102" t="str">
        <f>IF(FN_MC!AA126="","*",FN_MC!AA126)</f>
        <v>*</v>
      </c>
      <c r="K145" s="112" t="str">
        <f>IF(FN_MC!AD126="","*",FN_MC!AD126)</f>
        <v>*</v>
      </c>
    </row>
    <row r="146" spans="2:11" hidden="1">
      <c r="B146" s="100" t="str">
        <f>IF(FN_MC!Y127="","*",FN_MC!Y127)</f>
        <v>*</v>
      </c>
      <c r="C146" s="101" t="str">
        <f>IF(FN_MC!B127="","*",FN_MC!B127)</f>
        <v>*</v>
      </c>
      <c r="D146" s="101" t="str">
        <f>IF(FN_MC!D127="","*",FN_MC!D127)</f>
        <v>ANISIO (TF-514)</v>
      </c>
      <c r="E146" s="101" t="str">
        <f>IF(FN_MC!H127="","*",FN_MC!H127)</f>
        <v>*</v>
      </c>
      <c r="F146" s="114" t="str">
        <f>IF(FN_MC!M127="","*",FN_MC!M127)</f>
        <v>-</v>
      </c>
      <c r="G146" s="101" t="str">
        <f>IF(FN_MC!I127="","*",FN_MC!I127)</f>
        <v>*</v>
      </c>
      <c r="H146" s="101" t="str">
        <f>IF(FN_MC!AB127="","*",FN_MC!AB127)</f>
        <v>*</v>
      </c>
      <c r="I146" s="101" t="str">
        <f>IF(FN_MC!AC127="","*",FN_MC!AC127)</f>
        <v>*</v>
      </c>
      <c r="J146" s="102" t="str">
        <f>IF(FN_MC!AA127="","*",FN_MC!AA127)</f>
        <v>*</v>
      </c>
      <c r="K146" s="112" t="str">
        <f>IF(FN_MC!AD127="","*",FN_MC!AD127)</f>
        <v>*</v>
      </c>
    </row>
    <row r="147" spans="2:11" hidden="1">
      <c r="B147" s="100" t="str">
        <f>IF(FN_MC!Y128="","*",FN_MC!Y128)</f>
        <v>*</v>
      </c>
      <c r="C147" s="101" t="str">
        <f>IF(FN_MC!B128="","*",FN_MC!B128)</f>
        <v>*</v>
      </c>
      <c r="D147" s="101" t="str">
        <f>IF(FN_MC!D128="","*",FN_MC!D128)</f>
        <v>*</v>
      </c>
      <c r="E147" s="101" t="str">
        <f>IF(FN_MC!H128="","*",FN_MC!H128)</f>
        <v>*</v>
      </c>
      <c r="F147" s="114" t="str">
        <f>IF(FN_MC!M128="","*",FN_MC!M128)</f>
        <v>-</v>
      </c>
      <c r="G147" s="101" t="str">
        <f>IF(FN_MC!I128="","*",FN_MC!I128)</f>
        <v>*</v>
      </c>
      <c r="H147" s="101" t="str">
        <f>IF(FN_MC!AB128="","*",FN_MC!AB128)</f>
        <v>*</v>
      </c>
      <c r="I147" s="101" t="str">
        <f>IF(FN_MC!AC128="","*",FN_MC!AC128)</f>
        <v>*</v>
      </c>
      <c r="J147" s="102" t="str">
        <f>IF(FN_MC!AA128="","*",FN_MC!AA128)</f>
        <v>*</v>
      </c>
      <c r="K147" s="112" t="str">
        <f>IF(FN_MC!AD128="","*",FN_MC!AD128)</f>
        <v>*</v>
      </c>
    </row>
    <row r="148" spans="2:11" hidden="1">
      <c r="B148" s="100" t="str">
        <f>IF(FN_MC!Y129="","*",FN_MC!Y129)</f>
        <v>*</v>
      </c>
      <c r="C148" s="101" t="str">
        <f>IF(FN_MC!B129="","*",FN_MC!B129)</f>
        <v>*</v>
      </c>
      <c r="D148" s="101" t="str">
        <f>IF(FN_MC!D129="","*",FN_MC!D129)</f>
        <v>*</v>
      </c>
      <c r="E148" s="101" t="str">
        <f>IF(FN_MC!H129="","*",FN_MC!H129)</f>
        <v>*</v>
      </c>
      <c r="F148" s="114" t="str">
        <f>IF(FN_MC!M129="","*",FN_MC!M129)</f>
        <v>-</v>
      </c>
      <c r="G148" s="101" t="str">
        <f>IF(FN_MC!I129="","*",FN_MC!I129)</f>
        <v>*</v>
      </c>
      <c r="H148" s="101" t="str">
        <f>IF(FN_MC!AB129="","*",FN_MC!AB129)</f>
        <v>*</v>
      </c>
      <c r="I148" s="101" t="str">
        <f>IF(FN_MC!AC129="","*",FN_MC!AC129)</f>
        <v>*</v>
      </c>
      <c r="J148" s="102" t="str">
        <f>IF(FN_MC!AA129="","*",FN_MC!AA129)</f>
        <v>*</v>
      </c>
      <c r="K148" s="112" t="str">
        <f>IF(FN_MC!AD129="","*",FN_MC!AD129)</f>
        <v>*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 t="str">
        <f>IF(FN_MC!B131="","*",FN_MC!B131)</f>
        <v>*</v>
      </c>
      <c r="D150" s="101" t="str">
        <f>IF(FN_MC!D131="","*",FN_MC!D131)</f>
        <v>*</v>
      </c>
      <c r="E150" s="101" t="str">
        <f>IF(FN_MC!H131="","*",FN_MC!H131)</f>
        <v>*</v>
      </c>
      <c r="F150" s="114" t="str">
        <f>IF(FN_MC!M131="","*",FN_MC!M131)</f>
        <v>-</v>
      </c>
      <c r="G150" s="101" t="str">
        <f>IF(FN_MC!I131="","*",FN_MC!I131)</f>
        <v>*</v>
      </c>
      <c r="H150" s="101" t="str">
        <f>IF(FN_MC!AB131="","*",FN_MC!AB131)</f>
        <v>*</v>
      </c>
      <c r="I150" s="101" t="str">
        <f>IF(FN_MC!AC131="","*",FN_MC!AC131)</f>
        <v>*</v>
      </c>
      <c r="J150" s="102" t="str">
        <f>IF(FN_MC!AA131="","*",FN_MC!AA131)</f>
        <v>*</v>
      </c>
      <c r="K150" s="112" t="str">
        <f>IF(FN_MC!AD131="","*",FN_MC!AD131)</f>
        <v>*</v>
      </c>
    </row>
    <row r="151" spans="2:11" hidden="1">
      <c r="B151" s="100" t="str">
        <f>IF(FN_MC!Y132="","*",FN_MC!Y132)</f>
        <v>*</v>
      </c>
      <c r="C151" s="101" t="str">
        <f>IF(FN_MC!B132="","*",FN_MC!B132)</f>
        <v>*</v>
      </c>
      <c r="D151" s="101" t="str">
        <f>IF(FN_MC!D132="","*",FN_MC!D132)</f>
        <v>*</v>
      </c>
      <c r="E151" s="101" t="str">
        <f>IF(FN_MC!H132="","*",FN_MC!H132)</f>
        <v>*</v>
      </c>
      <c r="F151" s="114" t="str">
        <f>IF(FN_MC!M132="","*",FN_MC!M132)</f>
        <v>-</v>
      </c>
      <c r="G151" s="101" t="str">
        <f>IF(FN_MC!I132="","*",FN_MC!I132)</f>
        <v>*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 t="str">
        <f>IF(FN_MC!B133="","*",FN_MC!B133)</f>
        <v>*</v>
      </c>
      <c r="D152" s="101" t="str">
        <f>IF(FN_MC!D133="","*",FN_MC!D133)</f>
        <v>*</v>
      </c>
      <c r="E152" s="101" t="str">
        <f>IF(FN_MC!H133="","*",FN_MC!H133)</f>
        <v>*</v>
      </c>
      <c r="F152" s="114" t="str">
        <f>IF(FN_MC!M133="","*",FN_MC!M133)</f>
        <v>-</v>
      </c>
      <c r="G152" s="101" t="str">
        <f>IF(FN_MC!I133="","*",FN_MC!I133)</f>
        <v>*</v>
      </c>
      <c r="H152" s="101" t="str">
        <f>IF(FN_MC!AB133="","*",FN_MC!AB133)</f>
        <v>*</v>
      </c>
      <c r="I152" s="101" t="str">
        <f>IF(FN_MC!AC133="","*",FN_MC!AC133)</f>
        <v>*</v>
      </c>
      <c r="J152" s="102" t="str">
        <f>IF(FN_MC!AA133="","*",FN_MC!AA133)</f>
        <v>*</v>
      </c>
      <c r="K152" s="112" t="str">
        <f>IF(FN_MC!AD133="","*",FN_MC!AD133)</f>
        <v>*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 t="str">
        <f>IF(FN_MC!B135="","*",FN_MC!B135)</f>
        <v>*</v>
      </c>
      <c r="D154" s="101" t="str">
        <f>IF(FN_MC!D135="","*",FN_MC!D135)</f>
        <v>*</v>
      </c>
      <c r="E154" s="101" t="str">
        <f>IF(FN_MC!H135="","*",FN_MC!H135)</f>
        <v>*</v>
      </c>
      <c r="F154" s="114" t="str">
        <f>IF(FN_MC!M135="","*",FN_MC!M135)</f>
        <v>-</v>
      </c>
      <c r="G154" s="101" t="str">
        <f>IF(FN_MC!I135="","*",FN_MC!I135)</f>
        <v>*</v>
      </c>
      <c r="H154" s="101" t="str">
        <f>IF(FN_MC!AB135="","*",FN_MC!AB135)</f>
        <v>*</v>
      </c>
      <c r="I154" s="101" t="str">
        <f>IF(FN_MC!AC135="","*",FN_MC!AC135)</f>
        <v>*</v>
      </c>
      <c r="J154" s="102" t="str">
        <f>IF(FN_MC!AA135="","*",FN_MC!AA135)</f>
        <v>*</v>
      </c>
      <c r="K154" s="112" t="str">
        <f>IF(FN_MC!AD135="","*",FN_MC!AD135)</f>
        <v>*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*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2" day="10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topLeftCell="J1" workbookViewId="0">
      <selection activeCell="A2" sqref="A2:T10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5" t="s">
        <v>1259</v>
      </c>
      <c r="Q2" s="266"/>
      <c r="R2" s="88"/>
      <c r="S2" s="88"/>
      <c r="T2" s="89"/>
      <c r="U2" s="267" t="s">
        <v>1517</v>
      </c>
      <c r="V2" s="267"/>
      <c r="W2" s="267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1518</v>
      </c>
      <c r="B3" s="91" t="s">
        <v>1519</v>
      </c>
      <c r="C3" s="91" t="s">
        <v>7</v>
      </c>
      <c r="D3" s="92" t="s">
        <v>1211</v>
      </c>
      <c r="E3" s="92" t="s">
        <v>366</v>
      </c>
      <c r="F3" s="92" t="s">
        <v>1520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1521</v>
      </c>
      <c r="T3" s="94" t="s">
        <v>1214</v>
      </c>
      <c r="U3" s="90">
        <f ca="1">TODAY()-1</f>
        <v>46063</v>
      </c>
      <c r="V3" s="90">
        <f ca="1">U3-1</f>
        <v>46062</v>
      </c>
      <c r="W3" s="90">
        <f ca="1">V3-1</f>
        <v>46061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27</v>
      </c>
      <c r="V4" s="98">
        <f ca="1">_xlfn.XLOOKUP(G4&amp;$V$3,BS_CONTROLE[CHAVE],BS_CONTROLE[Quantidade_11],"-")</f>
        <v>0</v>
      </c>
      <c r="W4" s="98" t="str">
        <f ca="1">_xlfn.XLOOKUP(G4&amp;$W$3,BS_CONTROLE[CHAVE],BS_CONTROLE[Quantidade_11],"-")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4512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27</v>
      </c>
      <c r="V8" s="98">
        <f ca="1">_xlfn.XLOOKUP(G8&amp;$V$3,BS_CONTROLE[CHAVE],BS_CONTROLE[Quantidade_11],"-")</f>
        <v>0</v>
      </c>
      <c r="W8" s="98" t="str">
        <f ca="1">_xlfn.XLOOKUP(G8&amp;$W$3,BS_CONTROLE[CHAVE],BS_CONTROLE[Quantidade_11],"-")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0</v>
      </c>
      <c r="W10" s="98" t="str">
        <f ca="1">_xlfn.XLOOKUP(G10&amp;$W$3,BS_CONTROLE[CHAVE],BS_CONTROLE[Quantidade_11],"-")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0</v>
      </c>
      <c r="W11" s="98" t="str">
        <f ca="1">_xlfn.XLOOKUP(G11&amp;$W$3,BS_CONTROLE[CHAVE],BS_CONTROLE[Quantidade_11],"-")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>
        <f ca="1">_xlfn.XLOOKUP(G12&amp;$U$3,BS_CONTROLE[CHAVE],BS_CONTROLE[Quantidade_11],"-")</f>
        <v>936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0</v>
      </c>
      <c r="W13" s="98" t="str">
        <f ca="1">_xlfn.XLOOKUP(G13&amp;$W$3,BS_CONTROLE[CHAVE],BS_CONTROLE[Quantidade_11],"-")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>
        <f ca="1">_xlfn.XLOOKUP(G14&amp;$U$3,BS_CONTROLE[CHAVE],BS_CONTROLE[Quantidade_11],"-")</f>
        <v>2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4512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27</v>
      </c>
      <c r="V16" s="98">
        <f ca="1">_xlfn.XLOOKUP(G16&amp;$V$3,BS_CONTROLE[CHAVE],BS_CONTROLE[Quantidade_11],"-")</f>
        <v>0</v>
      </c>
      <c r="W16" s="98" t="str">
        <f ca="1">_xlfn.XLOOKUP(G16&amp;$W$3,BS_CONTROLE[CHAVE],BS_CONTROLE[Quantidade_11],"-")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0</v>
      </c>
      <c r="W18" s="98" t="str">
        <f ca="1">_xlfn.XLOOKUP(G18&amp;$W$3,BS_CONTROLE[CHAVE],BS_CONTROLE[Quantidade_11],"-")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0</v>
      </c>
      <c r="W19" s="98" t="str">
        <f ca="1">_xlfn.XLOOKUP(G19&amp;$W$3,BS_CONTROLE[CHAVE],BS_CONTROLE[Quantidade_11],"-")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>
        <f ca="1">_xlfn.XLOOKUP(G20&amp;$U$3,BS_CONTROLE[CHAVE],BS_CONTROLE[Quantidade_11],"-")</f>
        <v>936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0</v>
      </c>
      <c r="W21" s="98" t="str">
        <f ca="1">_xlfn.XLOOKUP(G21&amp;$W$3,BS_CONTROLE[CHAVE],BS_CONTROLE[Quantidade_11],"-")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4</v>
      </c>
      <c r="V22" s="98">
        <f ca="1">_xlfn.XLOOKUP(G22&amp;$V$3,BS_CONTROLE[CHAVE],BS_CONTROLE[Quantidade_11],"-")</f>
        <v>0</v>
      </c>
      <c r="W22" s="98" t="str">
        <f ca="1">_xlfn.XLOOKUP(G22&amp;$W$3,BS_CONTROLE[CHAVE],BS_CONTROLE[Quantidade_11],"-")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13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4512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27</v>
      </c>
      <c r="V29" s="98">
        <f ca="1">_xlfn.XLOOKUP(G29&amp;$V$3,BS_CONTROLE[CHAVE],BS_CONTROLE[Quantidade_11],"-")</f>
        <v>0</v>
      </c>
      <c r="W29" s="98" t="str">
        <f ca="1">_xlfn.XLOOKUP(G29&amp;$W$3,BS_CONTROLE[CHAVE],BS_CONTROLE[Quantidade_11],"-")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0</v>
      </c>
      <c r="W30" s="98" t="str">
        <f ca="1">_xlfn.XLOOKUP(G30&amp;$W$3,BS_CONTROLE[CHAVE],BS_CONTROLE[Quantidade_11],"-")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>
        <f ca="1">_xlfn.XLOOKUP(G31&amp;$U$3,BS_CONTROLE[CHAVE],BS_CONTROLE[Quantidade_11],"-")</f>
        <v>936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0</v>
      </c>
      <c r="W32" s="98" t="str">
        <f ca="1">_xlfn.XLOOKUP(G32&amp;$W$3,BS_CONTROLE[CHAVE],BS_CONTROLE[Quantidade_11],"-")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0</v>
      </c>
      <c r="W33" s="98" t="str">
        <f ca="1">_xlfn.XLOOKUP(G33&amp;$W$3,BS_CONTROLE[CHAVE],BS_CONTROLE[Quantidade_11],"-")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4</v>
      </c>
      <c r="V34" s="98">
        <f ca="1">_xlfn.XLOOKUP(G34&amp;$V$3,BS_CONTROLE[CHAVE],BS_CONTROLE[Quantidade_11],"-")</f>
        <v>0</v>
      </c>
      <c r="W34" s="98" t="str">
        <f ca="1">_xlfn.XLOOKUP(G34&amp;$W$3,BS_CONTROLE[CHAVE],BS_CONTROLE[Quantidade_11],"-")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100</v>
      </c>
      <c r="V35" s="98">
        <f ca="1">_xlfn.XLOOKUP(G35&amp;$V$3,BS_CONTROLE[CHAVE],BS_CONTROLE[Quantidade_11],"-")</f>
        <v>180</v>
      </c>
      <c r="W35" s="98" t="str">
        <f ca="1">_xlfn.XLOOKUP(G35&amp;$W$3,BS_CONTROLE[CHAVE],BS_CONTROLE[Quantidade_11],"-")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8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4512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0</v>
      </c>
      <c r="W42" s="98" t="str">
        <f ca="1">_xlfn.XLOOKUP(G42&amp;$W$3,BS_CONTROLE[CHAVE],BS_CONTROLE[Quantidade_11],"-")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27</v>
      </c>
      <c r="V43" s="98">
        <f ca="1">_xlfn.XLOOKUP(G43&amp;$V$3,BS_CONTROLE[CHAVE],BS_CONTROLE[Quantidade_11],"-")</f>
        <v>0</v>
      </c>
      <c r="W43" s="98" t="str">
        <f ca="1">_xlfn.XLOOKUP(G43&amp;$W$3,BS_CONTROLE[CHAVE],BS_CONTROLE[Quantidade_11],"-")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>
        <f ca="1">_xlfn.XLOOKUP(G44&amp;$U$3,BS_CONTROLE[CHAVE],BS_CONTROLE[Quantidade_11],"-")</f>
        <v>936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0</v>
      </c>
      <c r="W45" s="98" t="str">
        <f ca="1">_xlfn.XLOOKUP(G45&amp;$W$3,BS_CONTROLE[CHAVE],BS_CONTROLE[Quantidade_11],"-")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0</v>
      </c>
      <c r="W46" s="98" t="str">
        <f ca="1">_xlfn.XLOOKUP(G46&amp;$W$3,BS_CONTROLE[CHAVE],BS_CONTROLE[Quantidade_11],"-")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4</v>
      </c>
      <c r="V47" s="98">
        <f ca="1">_xlfn.XLOOKUP(G47&amp;$V$3,BS_CONTROLE[CHAVE],BS_CONTROLE[Quantidade_11],"-")</f>
        <v>0</v>
      </c>
      <c r="W47" s="98" t="str">
        <f ca="1">_xlfn.XLOOKUP(G47&amp;$W$3,BS_CONTROLE[CHAVE],BS_CONTROLE[Quantidade_11],"-")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100</v>
      </c>
      <c r="V48" s="98">
        <f ca="1">_xlfn.XLOOKUP(G48&amp;$V$3,BS_CONTROLE[CHAVE],BS_CONTROLE[Quantidade_11],"-")</f>
        <v>180</v>
      </c>
      <c r="W48" s="98" t="str">
        <f ca="1">_xlfn.XLOOKUP(G48&amp;$W$3,BS_CONTROLE[CHAVE],BS_CONTROLE[Quantidade_11],"-")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4512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27</v>
      </c>
      <c r="V54" s="98">
        <f ca="1">_xlfn.XLOOKUP(G54&amp;$V$3,BS_CONTROLE[CHAVE],BS_CONTROLE[Quantidade_11],"-")</f>
        <v>0</v>
      </c>
      <c r="W54" s="98" t="str">
        <f ca="1">_xlfn.XLOOKUP(G54&amp;$W$3,BS_CONTROLE[CHAVE],BS_CONTROLE[Quantidade_11],"-")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0</v>
      </c>
      <c r="W55" s="98" t="str">
        <f ca="1">_xlfn.XLOOKUP(G55&amp;$W$3,BS_CONTROLE[CHAVE],BS_CONTROLE[Quantidade_11],"-")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0</v>
      </c>
      <c r="W56" s="98" t="str">
        <f ca="1">_xlfn.XLOOKUP(G56&amp;$W$3,BS_CONTROLE[CHAVE],BS_CONTROLE[Quantidade_11],"-")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100</v>
      </c>
      <c r="V57" s="98">
        <f ca="1">_xlfn.XLOOKUP(G57&amp;$V$3,BS_CONTROLE[CHAVE],BS_CONTROLE[Quantidade_11],"-")</f>
        <v>180</v>
      </c>
      <c r="W57" s="98" t="str">
        <f ca="1">_xlfn.XLOOKUP(G57&amp;$W$3,BS_CONTROLE[CHAVE],BS_CONTROLE[Quantidade_11],"-")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0</v>
      </c>
      <c r="W58" s="98" t="str">
        <f ca="1">_xlfn.XLOOKUP(G58&amp;$W$3,BS_CONTROLE[CHAVE],BS_CONTROLE[Quantidade_11],"-")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4</v>
      </c>
      <c r="V59" s="98">
        <f ca="1">_xlfn.XLOOKUP(G59&amp;$V$3,BS_CONTROLE[CHAVE],BS_CONTROLE[Quantidade_11],"-")</f>
        <v>0</v>
      </c>
      <c r="W59" s="98" t="str">
        <f ca="1">_xlfn.XLOOKUP(G59&amp;$W$3,BS_CONTROLE[CHAVE],BS_CONTROLE[Quantidade_11],"-")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>
        <f ca="1">_xlfn.XLOOKUP(G60&amp;$U$3,BS_CONTROLE[CHAVE],BS_CONTROLE[Quantidade_11],"-")</f>
        <v>936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4512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0</v>
      </c>
      <c r="W64" s="98" t="str">
        <f ca="1">_xlfn.XLOOKUP(G64&amp;$W$3,BS_CONTROLE[CHAVE],BS_CONTROLE[Quantidade_11],"-")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0</v>
      </c>
      <c r="W65" s="98" t="str">
        <f ca="1">_xlfn.XLOOKUP(G65&amp;$W$3,BS_CONTROLE[CHAVE],BS_CONTROLE[Quantidade_11],"-")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0</v>
      </c>
      <c r="W66" s="98" t="str">
        <f ca="1">_xlfn.XLOOKUP(G66&amp;$W$3,BS_CONTROLE[CHAVE],BS_CONTROLE[Quantidade_11],"-")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1000</v>
      </c>
      <c r="V67" s="98">
        <f ca="1">_xlfn.XLOOKUP(G67&amp;$V$3,BS_CONTROLE[CHAVE],BS_CONTROLE[Quantidade_11],"-")</f>
        <v>0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4512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1000</v>
      </c>
      <c r="V69" s="98">
        <f ca="1">_xlfn.XLOOKUP(G69&amp;$V$3,BS_CONTROLE[CHAVE],BS_CONTROLE[Quantidade_11],"-")</f>
        <v>0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4512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27</v>
      </c>
      <c r="V72" s="98">
        <f ca="1">_xlfn.XLOOKUP(G72&amp;$V$3,BS_CONTROLE[CHAVE],BS_CONTROLE[Quantidade_11],"-")</f>
        <v>0</v>
      </c>
      <c r="W72" s="98" t="str">
        <f ca="1">_xlfn.XLOOKUP(G72&amp;$W$3,BS_CONTROLE[CHAVE],BS_CONTROLE[Quantidade_11],"-")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0</v>
      </c>
      <c r="W73" s="98" t="str">
        <f ca="1">_xlfn.XLOOKUP(G73&amp;$W$3,BS_CONTROLE[CHAVE],BS_CONTROLE[Quantidade_11],"-")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0</v>
      </c>
      <c r="W74" s="98" t="str">
        <f ca="1">_xlfn.XLOOKUP(G74&amp;$W$3,BS_CONTROLE[CHAVE],BS_CONTROLE[Quantidade_11],"-")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100</v>
      </c>
      <c r="V75" s="98">
        <f ca="1">_xlfn.XLOOKUP(G75&amp;$V$3,BS_CONTROLE[CHAVE],BS_CONTROLE[Quantidade_11],"-")</f>
        <v>180</v>
      </c>
      <c r="W75" s="98" t="str">
        <f ca="1">_xlfn.XLOOKUP(G75&amp;$W$3,BS_CONTROLE[CHAVE],BS_CONTROLE[Quantidade_11],"-")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0</v>
      </c>
      <c r="W76" s="98" t="str">
        <f ca="1">_xlfn.XLOOKUP(G76&amp;$W$3,BS_CONTROLE[CHAVE],BS_CONTROLE[Quantidade_11],"-")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4</v>
      </c>
      <c r="V77" s="98">
        <f ca="1">_xlfn.XLOOKUP(G77&amp;$V$3,BS_CONTROLE[CHAVE],BS_CONTROLE[Quantidade_11],"-")</f>
        <v>0</v>
      </c>
      <c r="W77" s="98" t="str">
        <f ca="1">_xlfn.XLOOKUP(G77&amp;$W$3,BS_CONTROLE[CHAVE],BS_CONTROLE[Quantidade_11],"-")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e">
        <f>IF(FN_MC!#REF!="","*",FN_MC!#REF!)</f>
        <v>#REF!</v>
      </c>
      <c r="B78" s="95" t="e">
        <f>IF(FN_MC!#REF!="","*",FN_MC!#REF!)</f>
        <v>#REF!</v>
      </c>
      <c r="C78" s="95" t="e">
        <f>IF(FN_MC!#REF!="","*",FN_MC!#REF!)</f>
        <v>#REF!</v>
      </c>
      <c r="D78" s="96" t="e">
        <f>IF(FN_MC!#REF!="","*",FN_MC!#REF!)</f>
        <v>#REF!</v>
      </c>
      <c r="E78" s="96" t="e">
        <f>IF(FN_MC!#REF!="","*",FN_MC!#REF!)</f>
        <v>#REF!</v>
      </c>
      <c r="F78" s="96" t="e">
        <f>IF(FN_MC!#REF!="","*",FN_MC!#REF!)</f>
        <v>#REF!</v>
      </c>
      <c r="G78" s="96" t="e">
        <f>IF(FN_MC!#REF!="","*",FN_MC!#REF!)</f>
        <v>#REF!</v>
      </c>
      <c r="H78" s="96" t="e">
        <f>IF(FN_MC!#REF!="","*",FN_MC!#REF!)</f>
        <v>#REF!</v>
      </c>
      <c r="I78" s="96" t="e">
        <f>IF(FN_MC!#REF!="","*",FN_MC!#REF!)</f>
        <v>#REF!</v>
      </c>
      <c r="J78" s="96" t="e">
        <f>IF(FN_MC!#REF!="","*",FN_MC!#REF!)</f>
        <v>#REF!</v>
      </c>
      <c r="K78" s="96" t="e">
        <f>IF(FN_MC!#REF!="","*",FN_MC!#REF!)</f>
        <v>#REF!</v>
      </c>
      <c r="L78" s="196" t="e">
        <f>IF(FN_MC!#REF!="","*",FN_MC!#REF!)</f>
        <v>#REF!</v>
      </c>
      <c r="M78" s="97" t="e">
        <f>IF(FN_MC!#REF!="","*",FN_MC!#REF!)</f>
        <v>#REF!</v>
      </c>
      <c r="N78" s="183" t="e">
        <f>IF(FN_MC!#REF!="","*",FN_MC!#REF!)</f>
        <v>#REF!</v>
      </c>
      <c r="O78" s="183" t="e">
        <f>IF(FN_MC!#REF!="","*",FN_MC!#REF!)</f>
        <v>#REF!</v>
      </c>
      <c r="P78" s="107" t="e">
        <f>IF(FN_MC!#REF!="","*",FN_MC!#REF!)</f>
        <v>#REF!</v>
      </c>
      <c r="Q78" s="107" t="e">
        <f>IF(FN_MC!#REF!="","*",FN_MC!#REF!)</f>
        <v>#REF!</v>
      </c>
      <c r="R78" s="96" t="e">
        <f>IF(FN_MC!#REF!="","*",CONCATENATE(FN_MC!#REF!," ",FN_MC!#REF!))</f>
        <v>#REF!</v>
      </c>
      <c r="S78" s="96" t="e">
        <f>IF(FN_MC!#REF!="","*",FN_MC!#REF!)</f>
        <v>#REF!</v>
      </c>
      <c r="T78" s="96" t="e">
        <f>IF(FN_MC!#REF!="","*",FN_MC!#REF!)</f>
        <v>#REF!</v>
      </c>
      <c r="U78" s="98" t="e">
        <f ca="1">_xlfn.XLOOKUP(G78&amp;$U$3,BS_CONTROLE[CHAVE],BS_CONTROLE[Quantidade_11],"-")</f>
        <v>#REF!</v>
      </c>
      <c r="V78" s="98" t="e">
        <f ca="1">_xlfn.XLOOKUP(G78&amp;$V$3,BS_CONTROLE[CHAVE],BS_CONTROLE[Quantidade_11],"-")</f>
        <v>#REF!</v>
      </c>
      <c r="W78" s="98" t="e">
        <f ca="1">_xlfn.XLOOKUP(G78&amp;$W$3,BS_CONTROLE[CHAVE],BS_CONTROLE[Quantidade_11],"-")</f>
        <v>#REF!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IF(FN_MC!Y80="","*",FN_MC!Y80)</f>
        <v>*</v>
      </c>
      <c r="B79" s="95" t="str">
        <f>IF(FN_MC!X80="","*",FN_MC!X80)</f>
        <v>Oportunidade</v>
      </c>
      <c r="C79" s="95" t="str">
        <f>IF(FN_MC!Z80="","*",FN_MC!Z80)</f>
        <v>*</v>
      </c>
      <c r="D79" s="96" t="str">
        <f>IF(FN_MC!S80="","*",FN_MC!S80)</f>
        <v>FERRONORTE</v>
      </c>
      <c r="E79" s="96" t="str">
        <f>IF(FN_MC!T80="","*",FN_MC!T80)</f>
        <v>TMI-TCS</v>
      </c>
      <c r="F79" s="96">
        <f>IF(FN_MC!B80="","*",FN_MC!B80)</f>
        <v>46062</v>
      </c>
      <c r="G79" s="96" t="str">
        <f>IF(FN_MC!D80="","*",FN_MC!D80)</f>
        <v>V66</v>
      </c>
      <c r="H79" s="96" t="str">
        <f>IF(FN_MC!F80="","*",FN_MC!F80)</f>
        <v>MODERNIZAÇÃO - REGULAGEM</v>
      </c>
      <c r="I79" s="96" t="str">
        <f>IF(FN_MC!H80="","*",FN_MC!H80)</f>
        <v>TID2</v>
      </c>
      <c r="J79" s="96" t="str">
        <f>IF(FN_MC!I80="","*",FN_MC!I80)</f>
        <v>TID2</v>
      </c>
      <c r="K79" s="96" t="str">
        <f>IF(FN_MC!M80="","*",FN_MC!M80)</f>
        <v>TCE-TID</v>
      </c>
      <c r="L79" s="196" t="str">
        <f>IF(FN_MC!N80="","*",FN_MC!N80)</f>
        <v>TCE177</v>
      </c>
      <c r="M79" s="97">
        <f>IF(FN_MC!J80="","*",FN_MC!J80)</f>
        <v>74</v>
      </c>
      <c r="N79" s="183">
        <f>IF(FN_MC!K80="","*",FN_MC!K80)</f>
        <v>172</v>
      </c>
      <c r="O79" s="183">
        <f>IF(FN_MC!L80="","*",FN_MC!L80)</f>
        <v>173</v>
      </c>
      <c r="P79" s="107">
        <f>IF(FN_MC!O80="","*",FN_MC!O80)</f>
        <v>0.45833333333333331</v>
      </c>
      <c r="Q79" s="107">
        <f>IF(FN_MC!P80="","*",FN_MC!P80)</f>
        <v>8.3333333333333329E-2</v>
      </c>
      <c r="R79" s="96" t="str">
        <f>IF(FN_MC!Q80="","*",CONCATENATE(FN_MC!Q80," ",FN_MC!R80))</f>
        <v>500 M</v>
      </c>
      <c r="S79" s="96" t="str">
        <f>IF(FN_MC!V80="","*",FN_MC!V80)</f>
        <v>Augusto/ Efraim</v>
      </c>
      <c r="T79" s="96" t="str">
        <f>IF(FN_MC!W80="","*",FN_MC!W80)</f>
        <v>Regulagem de brita</v>
      </c>
      <c r="U79" s="98">
        <f ca="1">_xlfn.XLOOKUP(G79&amp;$U$3,BS_CONTROLE[CHAVE],BS_CONTROLE[Quantidade_11],"-")</f>
        <v>1000</v>
      </c>
      <c r="V79" s="98">
        <f ca="1">_xlfn.XLOOKUP(G79&amp;$V$3,BS_CONTROLE[CHAVE],BS_CONTROLE[Quantidade_11],"-")</f>
        <v>0</v>
      </c>
      <c r="W79" s="98">
        <f ca="1">_xlfn.XLOOKUP(G79&amp;$W$3,BS_CONTROLE[CHAVE],BS_CONTROLE[Quantidade_11],"-")</f>
        <v>1000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IF(FN_MC!Y81="","*",FN_MC!Y81)</f>
        <v>*</v>
      </c>
      <c r="B80" s="95" t="str">
        <f>IF(FN_MC!X81="","*",FN_MC!X81)</f>
        <v>Oportunidade</v>
      </c>
      <c r="C80" s="95" t="str">
        <f>IF(FN_MC!Z81="","*",FN_MC!Z81)</f>
        <v>*</v>
      </c>
      <c r="D80" s="96" t="str">
        <f>IF(FN_MC!S81="","*",FN_MC!S81)</f>
        <v>FERRONORTE</v>
      </c>
      <c r="E80" s="96" t="str">
        <f>IF(FN_MC!T81="","*",FN_MC!T81)</f>
        <v>TMI-TCS</v>
      </c>
      <c r="F80" s="96">
        <f>IF(FN_MC!B81="","*",FN_MC!B81)</f>
        <v>46062</v>
      </c>
      <c r="G80" s="96" t="str">
        <f>IF(FN_MC!D81="","*",FN_MC!D81)</f>
        <v>ANISIO (TF-514)</v>
      </c>
      <c r="H80" s="96" t="str">
        <f>IF(FN_MC!F81="","*",FN_MC!F81)</f>
        <v>PDM - SUBSTITUIÇÃO - TRILHO</v>
      </c>
      <c r="I80" s="96" t="str">
        <f>IF(FN_MC!H81="","*",FN_MC!H81)</f>
        <v>-</v>
      </c>
      <c r="J80" s="96" t="str">
        <f>IF(FN_MC!I81="","*",FN_MC!I81)</f>
        <v>-</v>
      </c>
      <c r="K80" s="96" t="str">
        <f>IF(FN_MC!M81="","*",FN_MC!M81)</f>
        <v>TLG-TQI</v>
      </c>
      <c r="L80" s="196" t="str">
        <f>IF(FN_MC!N81="","*",FN_MC!N81)</f>
        <v>K52TQI</v>
      </c>
      <c r="M80" s="97">
        <f>IF(FN_MC!J81="","*",FN_MC!J81)</f>
        <v>74</v>
      </c>
      <c r="N80" s="183">
        <f>IF(FN_MC!K81="","*",FN_MC!K81)</f>
        <v>54.53</v>
      </c>
      <c r="O80" s="183" t="str">
        <f>IF(FN_MC!L81="","*",FN_MC!L81)</f>
        <v>-</v>
      </c>
      <c r="P80" s="107">
        <f>IF(FN_MC!O81="","*",FN_MC!O81)</f>
        <v>0.41666666666666669</v>
      </c>
      <c r="Q80" s="107">
        <f>IF(FN_MC!P81="","*",FN_MC!P81)</f>
        <v>4.1666666666666664E-2</v>
      </c>
      <c r="R80" s="96" t="str">
        <f>IF(FN_MC!Q81="","*",CONCATENATE(FN_MC!Q81," ",FN_MC!R81))</f>
        <v>8 M</v>
      </c>
      <c r="S80" s="96" t="str">
        <f>IF(FN_MC!V81="","*",FN_MC!V81)</f>
        <v>Anisio</v>
      </c>
      <c r="T80" s="96" t="str">
        <f>IF(FN_MC!W81="","*",FN_MC!W81)</f>
        <v>Substituição de trilho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0</v>
      </c>
      <c r="W80" s="98" t="str">
        <f ca="1">_xlfn.XLOOKUP(G80&amp;$W$3,BS_CONTROLE[CHAVE],BS_CONTROLE[Quantidade_11],"-")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IF(FN_MC!Y82="","*",FN_MC!Y82)</f>
        <v>*</v>
      </c>
      <c r="B81" s="95" t="str">
        <f>IF(FN_MC!X82="","*",FN_MC!X82)</f>
        <v>Extra</v>
      </c>
      <c r="C81" s="95" t="str">
        <f>IF(FN_MC!Z82="","*",FN_MC!Z82)</f>
        <v>*</v>
      </c>
      <c r="D81" s="96" t="str">
        <f>IF(FN_MC!S82="","*",FN_MC!S82)</f>
        <v>MALHA CENTRAL</v>
      </c>
      <c r="E81" s="96" t="str">
        <f>IF(FN_MC!T82="","*",FN_MC!T82)</f>
        <v>PPN-POV</v>
      </c>
      <c r="F81" s="96">
        <f>IF(FN_MC!B82="","*",FN_MC!B82)</f>
        <v>46062</v>
      </c>
      <c r="G81" s="96" t="str">
        <f>IF(FN_MC!D82="","*",FN_MC!D82)</f>
        <v>E14</v>
      </c>
      <c r="H81" s="96" t="str">
        <f>IF(FN_MC!F82="","*",FN_MC!F82)</f>
        <v>DESLOCAMENTO</v>
      </c>
      <c r="I81" s="96" t="str">
        <f>IF(FN_MC!H82="","*",FN_MC!H82)</f>
        <v>PPN1</v>
      </c>
      <c r="J81" s="96" t="str">
        <f>IF(FN_MC!I82="","*",FN_MC!I82)</f>
        <v>PGU2</v>
      </c>
      <c r="K81" s="96" t="str">
        <f>IF(FN_MC!M82="","*",FN_MC!M82)</f>
        <v>PPN</v>
      </c>
      <c r="L81" s="196" t="str">
        <f>IF(FN_MC!N82="","*",FN_MC!N82)</f>
        <v>PPN1</v>
      </c>
      <c r="M81" s="97">
        <f>IF(FN_MC!J82="","*",FN_MC!J82)</f>
        <v>101</v>
      </c>
      <c r="N81" s="183">
        <f>IF(FN_MC!K82="","*",FN_MC!K82)</f>
        <v>721</v>
      </c>
      <c r="O81" s="183" t="str">
        <f>IF(FN_MC!L82="","*",FN_MC!L82)</f>
        <v>-</v>
      </c>
      <c r="P81" s="107">
        <f>IF(FN_MC!O82="","*",FN_MC!O82)</f>
        <v>0.99930555555555556</v>
      </c>
      <c r="Q81" s="107">
        <f>IF(FN_MC!P82="","*",FN_MC!P82)</f>
        <v>4.1666666666666664E-2</v>
      </c>
      <c r="R81" s="96" t="str">
        <f>IF(FN_MC!Q82="","*",CONCATENATE(FN_MC!Q82," ",FN_MC!R82))</f>
        <v>1 BINÁRIO</v>
      </c>
      <c r="S81" s="96" t="str">
        <f>IF(FN_MC!V82="","*",FN_MC!V82)</f>
        <v>Fernanda</v>
      </c>
      <c r="T81" s="96" t="str">
        <f>IF(FN_MC!W82="","*",FN_MC!W82)</f>
        <v>Deslocamento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1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IF(FN_MC!Y83="","*",FN_MC!Y83)</f>
        <v>*</v>
      </c>
      <c r="B82" s="95" t="str">
        <f>IF(FN_MC!X83="","*",FN_MC!X83)</f>
        <v>Oportunidade</v>
      </c>
      <c r="C82" s="95" t="str">
        <f>IF(FN_MC!Z83="","*",FN_MC!Z83)</f>
        <v>*</v>
      </c>
      <c r="D82" s="96" t="str">
        <f>IF(FN_MC!S83="","*",FN_MC!S83)</f>
        <v>MALHA CENTRAL</v>
      </c>
      <c r="E82" s="96" t="str">
        <f>IF(FN_MC!T83="","*",FN_MC!T83)</f>
        <v>PPN-POV</v>
      </c>
      <c r="F82" s="96">
        <f>IF(FN_MC!B83="","*",FN_MC!B83)</f>
        <v>46062</v>
      </c>
      <c r="G82" s="96" t="str">
        <f>IF(FN_MC!D83="","*",FN_MC!D83)</f>
        <v xml:space="preserve">TURMA FIXA VIA </v>
      </c>
      <c r="H82" s="96" t="str">
        <f>IF(FN_MC!F83="","*",FN_MC!F83)</f>
        <v>PDM - SUBSTITUIÇÃO - TRILHO</v>
      </c>
      <c r="I82" s="96" t="str">
        <f>IF(FN_MC!H83="","*",FN_MC!H83)</f>
        <v>POVPJA</v>
      </c>
      <c r="J82" s="96" t="str">
        <f>IF(FN_MC!I83="","*",FN_MC!I83)</f>
        <v>-</v>
      </c>
      <c r="K82" s="96" t="str">
        <f>IF(FN_MC!M83="","*",FN_MC!M83)</f>
        <v>PJA-POV</v>
      </c>
      <c r="L82" s="196" t="str">
        <f>IF(FN_MC!N83="","*",FN_MC!N83)</f>
        <v>POVPJA</v>
      </c>
      <c r="M82" s="97">
        <f>IF(FN_MC!J83="","*",FN_MC!J83)</f>
        <v>101</v>
      </c>
      <c r="N82" s="183">
        <f>IF(FN_MC!K83="","*",FN_MC!K83)</f>
        <v>1519.6</v>
      </c>
      <c r="O82" s="183" t="str">
        <f>IF(FN_MC!L83="","*",FN_MC!L83)</f>
        <v>-</v>
      </c>
      <c r="P82" s="107">
        <f>IF(FN_MC!O83="","*",FN_MC!O83)</f>
        <v>0.52083333333333337</v>
      </c>
      <c r="Q82" s="107">
        <f>IF(FN_MC!P83="","*",FN_MC!P83)</f>
        <v>8.3333333333333329E-2</v>
      </c>
      <c r="R82" s="96" t="str">
        <f>IF(FN_MC!Q83="","*",CONCATENATE(FN_MC!Q83," ",FN_MC!R83))</f>
        <v>8 M</v>
      </c>
      <c r="S82" s="96" t="str">
        <f>IF(FN_MC!V83="","*",FN_MC!V83)</f>
        <v xml:space="preserve">Carlos </v>
      </c>
      <c r="T82" s="96" t="str">
        <f>IF(FN_MC!W83="","*",FN_MC!W83)</f>
        <v xml:space="preserve">Execução de solda - Condicionado a temperatura </v>
      </c>
      <c r="U82" s="98" t="str">
        <f ca="1">_xlfn.XLOOKUP(G82&amp;$U$3,BS_CONTROLE[CHAVE],BS_CONTROLE[Quantidade_11],"-")</f>
        <v>-</v>
      </c>
      <c r="V82" s="98">
        <f ca="1">_xlfn.XLOOKUP(G82&amp;$V$3,BS_CONTROLE[CHAVE],BS_CONTROLE[Quantidade_11],"-")</f>
        <v>8</v>
      </c>
      <c r="W82" s="98" t="str">
        <f ca="1">_xlfn.XLOOKUP(G82&amp;$W$3,BS_CONTROLE[CHAVE],BS_CONTROLE[Quantidade_11],"-")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IF(FN_MC!Y84="","*",FN_MC!Y84)</f>
        <v>SIM</v>
      </c>
      <c r="B83" s="95" t="str">
        <f>IF(FN_MC!X84="","*",FN_MC!X84)</f>
        <v>Contrato</v>
      </c>
      <c r="C83" s="95" t="str">
        <f>IF(FN_MC!Z84="","*",FN_MC!Z84)</f>
        <v>*</v>
      </c>
      <c r="D83" s="96" t="str">
        <f>IF(FN_MC!S84="","*",FN_MC!S84)</f>
        <v>FERRONORTE</v>
      </c>
      <c r="E83" s="96" t="str">
        <f>IF(FN_MC!T84="","*",FN_MC!T84)</f>
        <v>TGR-TRO</v>
      </c>
      <c r="F83" s="96">
        <f>IF(FN_MC!B84="","*",FN_MC!B84)</f>
        <v>46063</v>
      </c>
      <c r="G83" s="96" t="str">
        <f>IF(FN_MC!D84="","*",FN_MC!D84)</f>
        <v>V86</v>
      </c>
      <c r="H83" s="96" t="str">
        <f>IF(FN_MC!F84="","*",FN_MC!F84)</f>
        <v>MECANIZAÇÃO - SOCADORA</v>
      </c>
      <c r="I83" s="96" t="str">
        <f>IF(FN_MC!H84="","*",FN_MC!H84)</f>
        <v>TSF</v>
      </c>
      <c r="J83" s="96" t="str">
        <f>IF(FN_MC!I84="","*",FN_MC!I84)</f>
        <v>TSF</v>
      </c>
      <c r="K83" s="96" t="str">
        <f>IF(FN_MC!M84="","*",FN_MC!M84)</f>
        <v>TAL-TSF</v>
      </c>
      <c r="L83" s="196" t="str">
        <f>IF(FN_MC!N84="","*",FN_MC!N84)</f>
        <v>710TSF</v>
      </c>
      <c r="M83" s="97">
        <f>IF(FN_MC!J84="","*",FN_MC!J84)</f>
        <v>98</v>
      </c>
      <c r="N83" s="183">
        <f>IF(FN_MC!K84="","*",FN_MC!K84)</f>
        <v>710.1</v>
      </c>
      <c r="O83" s="183">
        <f>IF(FN_MC!L84="","*",FN_MC!L84)</f>
        <v>713</v>
      </c>
      <c r="P83" s="107">
        <f>IF(FN_MC!O84="","*",FN_MC!O84)</f>
        <v>0.4375</v>
      </c>
      <c r="Q83" s="107">
        <f>IF(FN_MC!P84="","*",FN_MC!P84)</f>
        <v>0.125</v>
      </c>
      <c r="R83" s="96" t="str">
        <f>IF(FN_MC!Q84="","*",CONCATENATE(FN_MC!Q84," ",FN_MC!R84))</f>
        <v>1680 M</v>
      </c>
      <c r="S83" s="96" t="str">
        <f>IF(FN_MC!V84="","*",FN_MC!V84)</f>
        <v>Antonioni</v>
      </c>
      <c r="T83" s="232" t="str">
        <f>IF(FN_MC!W84="","*",FN_MC!W84)</f>
        <v xml:space="preserve">
</v>
      </c>
      <c r="U83" s="98">
        <f ca="1">_xlfn.XLOOKUP(G83&amp;$U$3,BS_CONTROLE[CHAVE],BS_CONTROLE[Quantidade_11],"-")</f>
        <v>4512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IF(FN_MC!Y85="","*",FN_MC!Y85)</f>
        <v>OPORTUNIDADE</v>
      </c>
      <c r="B84" s="95" t="str">
        <f>IF(FN_MC!X85="","*",FN_MC!X85)</f>
        <v>Oportunidade</v>
      </c>
      <c r="C84" s="95" t="str">
        <f>IF(FN_MC!Z85="","*",FN_MC!Z85)</f>
        <v>*</v>
      </c>
      <c r="D84" s="96" t="str">
        <f>IF(FN_MC!S85="","*",FN_MC!S85)</f>
        <v>FERRONORTE</v>
      </c>
      <c r="E84" s="96" t="str">
        <f>IF(FN_MC!T85="","*",FN_MC!T85)</f>
        <v>TGR-TRO</v>
      </c>
      <c r="F84" s="96">
        <f>IF(FN_MC!B85="","*",FN_MC!B85)</f>
        <v>46063</v>
      </c>
      <c r="G84" s="96" t="str">
        <f>IF(FN_MC!D85="","*",FN_MC!D85)</f>
        <v>W70</v>
      </c>
      <c r="H84" s="96" t="str">
        <f>IF(FN_MC!F85="","*",FN_MC!F85)</f>
        <v>PDM - PEDRA - DESCARGA</v>
      </c>
      <c r="I84" s="96" t="str">
        <f>IF(FN_MC!H85="","*",FN_MC!H85)</f>
        <v>TIQ</v>
      </c>
      <c r="J84" s="96" t="str">
        <f>IF(FN_MC!I85="","*",FN_MC!I85)</f>
        <v>TGR2</v>
      </c>
      <c r="K84" s="96" t="str">
        <f>IF(FN_MC!M85="","*",FN_MC!M85)</f>
        <v>TAL-TSF</v>
      </c>
      <c r="L84" s="196">
        <f>IF(FN_MC!N85="","*",FN_MC!N85)</f>
        <v>699710</v>
      </c>
      <c r="M84" s="97">
        <f>IF(FN_MC!J85="","*",FN_MC!J85)</f>
        <v>98</v>
      </c>
      <c r="N84" s="183">
        <f>IF(FN_MC!K85="","*",FN_MC!K85)</f>
        <v>704</v>
      </c>
      <c r="O84" s="183">
        <f>IF(FN_MC!L85="","*",FN_MC!L85)</f>
        <v>706</v>
      </c>
      <c r="P84" s="107">
        <f>IF(FN_MC!O85="","*",FN_MC!O85)</f>
        <v>0.375</v>
      </c>
      <c r="Q84" s="107">
        <f>IF(FN_MC!P85="","*",FN_MC!P85)</f>
        <v>0.125</v>
      </c>
      <c r="R84" s="96" t="str">
        <f>IF(FN_MC!Q85="","*",CONCATENATE(FN_MC!Q85," ",FN_MC!R85))</f>
        <v>27 VAGÕES</v>
      </c>
      <c r="S84" s="96" t="str">
        <f>IF(FN_MC!V85="","*",FN_MC!V85)</f>
        <v xml:space="preserve">Camila </v>
      </c>
      <c r="T84" s="232" t="str">
        <f>IF(FN_MC!W85="","*",FN_MC!W85)</f>
        <v xml:space="preserve">Descarga de pedra </v>
      </c>
      <c r="U84" s="98">
        <f ca="1">_xlfn.XLOOKUP(G84&amp;$U$3,BS_CONTROLE[CHAVE],BS_CONTROLE[Quantidade_11],"-")</f>
        <v>27</v>
      </c>
      <c r="V84" s="98">
        <f ca="1">_xlfn.XLOOKUP(G84&amp;$V$3,BS_CONTROLE[CHAVE],BS_CONTROLE[Quantidade_11],"-")</f>
        <v>0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IF(FN_MC!Y86="","*",FN_MC!Y86)</f>
        <v>*</v>
      </c>
      <c r="B85" s="95" t="str">
        <f>IF(FN_MC!X86="","*",FN_MC!X86)</f>
        <v>*</v>
      </c>
      <c r="C85" s="95" t="str">
        <f>IF(FN_MC!Z86="","*",FN_MC!Z86)</f>
        <v>*</v>
      </c>
      <c r="D85" s="96" t="str">
        <f>IF(FN_MC!S86="","*",FN_MC!S86)</f>
        <v>-</v>
      </c>
      <c r="E85" s="96" t="str">
        <f>IF(FN_MC!T86="","*",FN_MC!T86)</f>
        <v>-</v>
      </c>
      <c r="F85" s="96" t="str">
        <f>IF(FN_MC!B86="","*",FN_MC!B86)</f>
        <v>*</v>
      </c>
      <c r="G85" s="96" t="str">
        <f>IF(FN_MC!D86="","*",FN_MC!D86)</f>
        <v>*</v>
      </c>
      <c r="H85" s="96" t="str">
        <f>IF(FN_MC!F86="","*",FN_MC!F86)</f>
        <v>*</v>
      </c>
      <c r="I85" s="96" t="str">
        <f>IF(FN_MC!H86="","*",FN_MC!H86)</f>
        <v>*</v>
      </c>
      <c r="J85" s="96" t="str">
        <f>IF(FN_MC!I86="","*",FN_MC!I86)</f>
        <v>*</v>
      </c>
      <c r="K85" s="96" t="str">
        <f>IF(FN_MC!M86="","*",FN_MC!M86)</f>
        <v>-</v>
      </c>
      <c r="L85" s="196" t="str">
        <f>IF(FN_MC!N86="","*",FN_MC!N86)</f>
        <v>-</v>
      </c>
      <c r="M85" s="97" t="str">
        <f>IF(FN_MC!J86="","*",FN_MC!J86)</f>
        <v>*</v>
      </c>
      <c r="N85" s="183" t="str">
        <f>IF(FN_MC!K86="","*",FN_MC!K86)</f>
        <v>*</v>
      </c>
      <c r="O85" s="183" t="str">
        <f>IF(FN_MC!L86="","*",FN_MC!L86)</f>
        <v>-</v>
      </c>
      <c r="P85" s="107" t="str">
        <f>IF(FN_MC!O86="","*",FN_MC!O86)</f>
        <v>*</v>
      </c>
      <c r="Q85" s="107" t="str">
        <f>IF(FN_MC!P86="","*",FN_MC!P86)</f>
        <v>*</v>
      </c>
      <c r="R85" s="96" t="str">
        <f>IF(FN_MC!Q86="","*",CONCATENATE(FN_MC!Q86," ",FN_MC!R86))</f>
        <v>*</v>
      </c>
      <c r="S85" s="96" t="str">
        <f>IF(FN_MC!V86="","*",FN_MC!V86)</f>
        <v>*</v>
      </c>
      <c r="T85" s="96" t="str">
        <f>IF(FN_MC!W86="","*",FN_MC!W86)</f>
        <v>*</v>
      </c>
      <c r="U85" s="98" t="str">
        <f ca="1">_xlfn.XLOOKUP(G85&amp;$U$3,BS_CONTROLE[CHAVE],BS_CONTROLE[Quantidade_11],"-")</f>
        <v>-</v>
      </c>
      <c r="V85" s="98" t="str">
        <f ca="1">_xlfn.XLOOKUP(G85&amp;$V$3,BS_CONTROLE[CHAVE],BS_CONTROLE[Quantidade_11],"-")</f>
        <v>-</v>
      </c>
      <c r="W85" s="98" t="str">
        <f ca="1">_xlfn.XLOOKUP(G85&amp;$W$3,BS_CONTROLE[CHAVE],BS_CONTROLE[Quantidade_11],"-")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IF(FN_MC!Y87="","*",FN_MC!Y87)</f>
        <v>OPORTUNIDADE</v>
      </c>
      <c r="B86" s="95" t="str">
        <f>IF(FN_MC!X87="","*",FN_MC!X87)</f>
        <v>Oportunidade</v>
      </c>
      <c r="C86" s="95" t="str">
        <f>IF(FN_MC!Z87="","*",FN_MC!Z87)</f>
        <v>*</v>
      </c>
      <c r="D86" s="96" t="str">
        <f>IF(FN_MC!S87="","*",FN_MC!S87)</f>
        <v>FERRONORTE</v>
      </c>
      <c r="E86" s="96" t="str">
        <f>IF(FN_MC!T87="","*",FN_MC!T87)</f>
        <v>TGR-TRO</v>
      </c>
      <c r="F86" s="96">
        <f>IF(FN_MC!B87="","*",FN_MC!B87)</f>
        <v>46063</v>
      </c>
      <c r="G86" s="96" t="str">
        <f>IF(FN_MC!D87="","*",FN_MC!D87)</f>
        <v>BRUNO (TF-525)</v>
      </c>
      <c r="H86" s="96" t="str">
        <f>IF(FN_MC!F87="","*",FN_MC!F87)</f>
        <v>PDM - SOLDA</v>
      </c>
      <c r="I86" s="96" t="str">
        <f>IF(FN_MC!H87="","*",FN_MC!H87)</f>
        <v>TRM</v>
      </c>
      <c r="J86" s="96" t="str">
        <f>IF(FN_MC!I87="","*",FN_MC!I87)</f>
        <v>-</v>
      </c>
      <c r="K86" s="96" t="str">
        <f>IF(FN_MC!M87="","*",FN_MC!M87)</f>
        <v>TRM</v>
      </c>
      <c r="L86" s="196" t="str">
        <f>IF(FN_MC!N87="","*",FN_MC!N87)</f>
        <v>TRMS</v>
      </c>
      <c r="M86" s="97">
        <f>IF(FN_MC!J87="","*",FN_MC!J87)</f>
        <v>98</v>
      </c>
      <c r="N86" s="183">
        <f>IF(FN_MC!K87="","*",FN_MC!K87)</f>
        <v>548.16</v>
      </c>
      <c r="O86" s="183" t="str">
        <f>IF(FN_MC!L87="","*",FN_MC!L87)</f>
        <v>-</v>
      </c>
      <c r="P86" s="107">
        <f>IF(FN_MC!O87="","*",FN_MC!O87)</f>
        <v>0.375</v>
      </c>
      <c r="Q86" s="107">
        <f>IF(FN_MC!P87="","*",FN_MC!P87)</f>
        <v>6.25E-2</v>
      </c>
      <c r="R86" s="96" t="str">
        <f>IF(FN_MC!Q87="","*",CONCATENATE(FN_MC!Q87," ",FN_MC!R87))</f>
        <v>1 Nº DE SOLDA</v>
      </c>
      <c r="S86" s="96" t="str">
        <f>IF(FN_MC!V87="","*",FN_MC!V87)</f>
        <v>Bruno</v>
      </c>
      <c r="T86" s="232" t="str">
        <f>IF(FN_MC!W87="","*",FN_MC!W87)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0</v>
      </c>
      <c r="W86" s="98" t="str">
        <f ca="1">_xlfn.XLOOKUP(G86&amp;$W$3,BS_CONTROLE[CHAVE],BS_CONTROLE[Quantidade_11],"-")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IF(FN_MC!Y88="","*",FN_MC!Y88)</f>
        <v>SIM</v>
      </c>
      <c r="B87" s="95" t="str">
        <f>IF(FN_MC!X88="","*",FN_MC!X88)</f>
        <v>Contrato</v>
      </c>
      <c r="C87" s="95" t="str">
        <f>IF(FN_MC!Z88="","*",FN_MC!Z88)</f>
        <v>*</v>
      </c>
      <c r="D87" s="96" t="str">
        <f>IF(FN_MC!S88="","*",FN_MC!S88)</f>
        <v>FERRONORTE</v>
      </c>
      <c r="E87" s="96" t="str">
        <f>IF(FN_MC!T88="","*",FN_MC!T88)</f>
        <v>TCS-TGR</v>
      </c>
      <c r="F87" s="96">
        <f>IF(FN_MC!B88="","*",FN_MC!B88)</f>
        <v>46063</v>
      </c>
      <c r="G87" s="96" t="str">
        <f>IF(FN_MC!D88="","*",FN_MC!D88)</f>
        <v>ELSON (TF-526)</v>
      </c>
      <c r="H87" s="96" t="str">
        <f>IF(FN_MC!F88="","*",FN_MC!F88)</f>
        <v>PDM - SOLDA</v>
      </c>
      <c r="I87" s="96" t="str">
        <f>IF(FN_MC!H88="","*",FN_MC!H88)</f>
        <v>TPC440</v>
      </c>
      <c r="J87" s="96" t="str">
        <f>IF(FN_MC!I88="","*",FN_MC!I88)</f>
        <v>-</v>
      </c>
      <c r="K87" s="96" t="str">
        <f>IF(FN_MC!M88="","*",FN_MC!M88)</f>
        <v>TPC-TVL</v>
      </c>
      <c r="L87" s="196" t="str">
        <f>IF(FN_MC!N88="","*",FN_MC!N88)</f>
        <v>TPC440</v>
      </c>
      <c r="M87" s="97">
        <f>IF(FN_MC!J88="","*",FN_MC!J88)</f>
        <v>74</v>
      </c>
      <c r="N87" s="183">
        <f>IF(FN_MC!K88="","*",FN_MC!K88)</f>
        <v>430.26799999999997</v>
      </c>
      <c r="O87" s="183" t="str">
        <f>IF(FN_MC!L88="","*",FN_MC!L88)</f>
        <v>-</v>
      </c>
      <c r="P87" s="107">
        <f>IF(FN_MC!O88="","*",FN_MC!O88)</f>
        <v>0.375</v>
      </c>
      <c r="Q87" s="107">
        <f>IF(FN_MC!P88="","*",FN_MC!P88)</f>
        <v>0.125</v>
      </c>
      <c r="R87" s="96" t="str">
        <f>IF(FN_MC!Q88="","*",CONCATENATE(FN_MC!Q88," ",FN_MC!R88))</f>
        <v>2 Nº DE SOLDA</v>
      </c>
      <c r="S87" s="96" t="str">
        <f>IF(FN_MC!V88="","*",FN_MC!V88)</f>
        <v>Elson</v>
      </c>
      <c r="T87" s="232" t="str">
        <f>IF(FN_MC!W88="","*",FN_MC!W88)</f>
        <v xml:space="preserve">Execução de solda - Condicionado a temperatura </v>
      </c>
      <c r="U87" s="98">
        <f ca="1">_xlfn.XLOOKUP(G87&amp;$U$3,BS_CONTROLE[CHAVE],BS_CONTROLE[Quantidade_11],"-")</f>
        <v>0</v>
      </c>
      <c r="V87" s="98">
        <f ca="1">_xlfn.XLOOKUP(G87&amp;$V$3,BS_CONTROLE[CHAVE],BS_CONTROLE[Quantidade_11],"-")</f>
        <v>0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IF(FN_MC!Y89="","*",FN_MC!Y89)</f>
        <v>*</v>
      </c>
      <c r="B88" s="95" t="str">
        <f>IF(FN_MC!X89="","*",FN_MC!X89)</f>
        <v>*</v>
      </c>
      <c r="C88" s="95" t="str">
        <f>IF(FN_MC!Z89="","*",FN_MC!Z89)</f>
        <v>*</v>
      </c>
      <c r="D88" s="96" t="str">
        <f>IF(FN_MC!S89="","*",FN_MC!S89)</f>
        <v>-</v>
      </c>
      <c r="E88" s="96" t="str">
        <f>IF(FN_MC!T89="","*",FN_MC!T89)</f>
        <v>-</v>
      </c>
      <c r="F88" s="96" t="str">
        <f>IF(FN_MC!B89="","*",FN_MC!B89)</f>
        <v>*</v>
      </c>
      <c r="G88" s="96" t="str">
        <f>IF(FN_MC!D89="","*",FN_MC!D89)</f>
        <v>*</v>
      </c>
      <c r="H88" s="96" t="str">
        <f>IF(FN_MC!F89="","*",FN_MC!F89)</f>
        <v>*</v>
      </c>
      <c r="I88" s="96" t="str">
        <f>IF(FN_MC!H89="","*",FN_MC!H89)</f>
        <v>*</v>
      </c>
      <c r="J88" s="96" t="str">
        <f>IF(FN_MC!I89="","*",FN_MC!I89)</f>
        <v>*</v>
      </c>
      <c r="K88" s="96" t="str">
        <f>IF(FN_MC!M89="","*",FN_MC!M89)</f>
        <v>-</v>
      </c>
      <c r="L88" s="196" t="str">
        <f>IF(FN_MC!N89="","*",FN_MC!N89)</f>
        <v>-</v>
      </c>
      <c r="M88" s="97" t="str">
        <f>IF(FN_MC!J89="","*",FN_MC!J89)</f>
        <v>*</v>
      </c>
      <c r="N88" s="183" t="str">
        <f>IF(FN_MC!K89="","*",FN_MC!K89)</f>
        <v>*</v>
      </c>
      <c r="O88" s="183" t="str">
        <f>IF(FN_MC!L89="","*",FN_MC!L89)</f>
        <v>-</v>
      </c>
      <c r="P88" s="107" t="str">
        <f>IF(FN_MC!O89="","*",FN_MC!O89)</f>
        <v>*</v>
      </c>
      <c r="Q88" s="107" t="str">
        <f>IF(FN_MC!P89="","*",FN_MC!P89)</f>
        <v>*</v>
      </c>
      <c r="R88" s="96" t="str">
        <f>IF(FN_MC!Q89="","*",CONCATENATE(FN_MC!Q89," ",FN_MC!R89))</f>
        <v>*</v>
      </c>
      <c r="S88" s="96" t="str">
        <f>IF(FN_MC!V89="","*",FN_MC!V89)</f>
        <v>*</v>
      </c>
      <c r="T88" s="96" t="str">
        <f>IF(FN_MC!W89="","*",FN_MC!W89)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IF(FN_MC!Y90="","*",FN_MC!Y90)</f>
        <v>*</v>
      </c>
      <c r="B89" s="95" t="str">
        <f>IF(FN_MC!X90="","*",FN_MC!X90)</f>
        <v>*</v>
      </c>
      <c r="C89" s="95" t="str">
        <f>IF(FN_MC!Z90="","*",FN_MC!Z90)</f>
        <v>*</v>
      </c>
      <c r="D89" s="96" t="str">
        <f>IF(FN_MC!S90="","*",FN_MC!S90)</f>
        <v>-</v>
      </c>
      <c r="E89" s="96" t="str">
        <f>IF(FN_MC!T90="","*",FN_MC!T90)</f>
        <v>-</v>
      </c>
      <c r="F89" s="96" t="str">
        <f>IF(FN_MC!B90="","*",FN_MC!B90)</f>
        <v>*</v>
      </c>
      <c r="G89" s="96" t="str">
        <f>IF(FN_MC!D90="","*",FN_MC!D90)</f>
        <v>*</v>
      </c>
      <c r="H89" s="96" t="str">
        <f>IF(FN_MC!F90="","*",FN_MC!F90)</f>
        <v>*</v>
      </c>
      <c r="I89" s="96" t="str">
        <f>IF(FN_MC!H90="","*",FN_MC!H90)</f>
        <v>*</v>
      </c>
      <c r="J89" s="96" t="str">
        <f>IF(FN_MC!I90="","*",FN_MC!I90)</f>
        <v>*</v>
      </c>
      <c r="K89" s="96" t="str">
        <f>IF(FN_MC!M90="","*",FN_MC!M90)</f>
        <v>-</v>
      </c>
      <c r="L89" s="196" t="str">
        <f>IF(FN_MC!N90="","*",FN_MC!N90)</f>
        <v>-</v>
      </c>
      <c r="M89" s="97" t="str">
        <f>IF(FN_MC!J90="","*",FN_MC!J90)</f>
        <v>*</v>
      </c>
      <c r="N89" s="183" t="str">
        <f>IF(FN_MC!K90="","*",FN_MC!K90)</f>
        <v>*</v>
      </c>
      <c r="O89" s="183" t="str">
        <f>IF(FN_MC!L90="","*",FN_MC!L90)</f>
        <v>-</v>
      </c>
      <c r="P89" s="107" t="str">
        <f>IF(FN_MC!O90="","*",FN_MC!O90)</f>
        <v>*</v>
      </c>
      <c r="Q89" s="107" t="str">
        <f>IF(FN_MC!P90="","*",FN_MC!P90)</f>
        <v>*</v>
      </c>
      <c r="R89" s="96" t="str">
        <f>IF(FN_MC!Q90="","*",CONCATENATE(FN_MC!Q90," ",FN_MC!R90))</f>
        <v>*</v>
      </c>
      <c r="S89" s="96" t="str">
        <f>IF(FN_MC!V90="","*",FN_MC!V90)</f>
        <v>*</v>
      </c>
      <c r="T89" s="96" t="str">
        <f>IF(FN_MC!W90="","*",FN_MC!W90)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IF(FN_MC!Y91="","*",FN_MC!Y91)</f>
        <v>*</v>
      </c>
      <c r="B90" s="95" t="str">
        <f>IF(FN_MC!X91="","*",FN_MC!X91)</f>
        <v>*</v>
      </c>
      <c r="C90" s="95" t="str">
        <f>IF(FN_MC!Z91="","*",FN_MC!Z91)</f>
        <v>*</v>
      </c>
      <c r="D90" s="96" t="str">
        <f>IF(FN_MC!S91="","*",FN_MC!S91)</f>
        <v>-</v>
      </c>
      <c r="E90" s="96" t="str">
        <f>IF(FN_MC!T91="","*",FN_MC!T91)</f>
        <v>-</v>
      </c>
      <c r="F90" s="96" t="str">
        <f>IF(FN_MC!B91="","*",FN_MC!B91)</f>
        <v>*</v>
      </c>
      <c r="G90" s="96" t="str">
        <f>IF(FN_MC!D91="","*",FN_MC!D91)</f>
        <v>*</v>
      </c>
      <c r="H90" s="96" t="str">
        <f>IF(FN_MC!F91="","*",FN_MC!F91)</f>
        <v>*</v>
      </c>
      <c r="I90" s="96" t="str">
        <f>IF(FN_MC!H91="","*",FN_MC!H91)</f>
        <v>*</v>
      </c>
      <c r="J90" s="96" t="str">
        <f>IF(FN_MC!I91="","*",FN_MC!I91)</f>
        <v>*</v>
      </c>
      <c r="K90" s="96" t="str">
        <f>IF(FN_MC!M91="","*",FN_MC!M91)</f>
        <v>-</v>
      </c>
      <c r="L90" s="196" t="str">
        <f>IF(FN_MC!N91="","*",FN_MC!N91)</f>
        <v>-</v>
      </c>
      <c r="M90" s="97" t="str">
        <f>IF(FN_MC!J91="","*",FN_MC!J91)</f>
        <v>*</v>
      </c>
      <c r="N90" s="183" t="str">
        <f>IF(FN_MC!K91="","*",FN_MC!K91)</f>
        <v>*</v>
      </c>
      <c r="O90" s="183" t="str">
        <f>IF(FN_MC!L91="","*",FN_MC!L91)</f>
        <v>-</v>
      </c>
      <c r="P90" s="107" t="str">
        <f>IF(FN_MC!O91="","*",FN_MC!O91)</f>
        <v>*</v>
      </c>
      <c r="Q90" s="107" t="str">
        <f>IF(FN_MC!P91="","*",FN_MC!P91)</f>
        <v>*</v>
      </c>
      <c r="R90" s="96" t="str">
        <f>IF(FN_MC!Q91="","*",CONCATENATE(FN_MC!Q91," ",FN_MC!R91))</f>
        <v>*</v>
      </c>
      <c r="S90" s="96" t="str">
        <f>IF(FN_MC!V91="","*",FN_MC!V91)</f>
        <v>*</v>
      </c>
      <c r="T90" s="96" t="str">
        <f>IF(FN_MC!W91="","*",FN_MC!W91)</f>
        <v>*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 t="str">
        <f ca="1">_xlfn.XLOOKUP(G90&amp;$W$3,BS_CONTROLE[CHAVE],BS_CONTROLE[Quantidade_11],"-")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IF(FN_MC!Y92="","*",FN_MC!Y92)</f>
        <v>SIM</v>
      </c>
      <c r="B91" s="95" t="str">
        <f>IF(FN_MC!X92="","*",FN_MC!X92)</f>
        <v>Contrato</v>
      </c>
      <c r="C91" s="95" t="str">
        <f>IF(FN_MC!Z92="","*",FN_MC!Z92)</f>
        <v>*</v>
      </c>
      <c r="D91" s="96" t="str">
        <f>IF(FN_MC!S92="","*",FN_MC!S92)</f>
        <v>FERRONORTE</v>
      </c>
      <c r="E91" s="96" t="str">
        <f>IF(FN_MC!T92="","*",FN_MC!T92)</f>
        <v>TMI-TCS</v>
      </c>
      <c r="F91" s="96">
        <f>IF(FN_MC!B92="","*",FN_MC!B92)</f>
        <v>46063</v>
      </c>
      <c r="G91" s="96" t="str">
        <f>IF(FN_MC!D92="","*",FN_MC!D92)</f>
        <v>W50</v>
      </c>
      <c r="H91" s="96" t="str">
        <f>IF(FN_MC!F92="","*",FN_MC!F92)</f>
        <v>MODERNIZAÇÃO - DESCARGA - TRILHO</v>
      </c>
      <c r="I91" s="96" t="str">
        <f>IF(FN_MC!H92="","*",FN_MC!H92)</f>
        <v>TCS</v>
      </c>
      <c r="J91" s="96" t="str">
        <f>IF(FN_MC!I92="","*",FN_MC!I92)</f>
        <v>TCS2</v>
      </c>
      <c r="K91" s="96" t="str">
        <f>IF(FN_MC!M92="","*",FN_MC!M92)</f>
        <v>TVI-TJA</v>
      </c>
      <c r="L91" s="196" t="str">
        <f>IF(FN_MC!N92="","*",FN_MC!N92)</f>
        <v>251TJA</v>
      </c>
      <c r="M91" s="97">
        <f>IF(FN_MC!J92="","*",FN_MC!J92)</f>
        <v>74</v>
      </c>
      <c r="N91" s="183">
        <f>IF(FN_MC!K92="","*",FN_MC!K92)</f>
        <v>260</v>
      </c>
      <c r="O91" s="183">
        <f>IF(FN_MC!L92="","*",FN_MC!L92)</f>
        <v>210</v>
      </c>
      <c r="P91" s="107">
        <f>IF(FN_MC!O92="","*",FN_MC!O92)</f>
        <v>0.35416666666666669</v>
      </c>
      <c r="Q91" s="107">
        <f>IF(FN_MC!P92="","*",FN_MC!P92)</f>
        <v>0.16666666666666666</v>
      </c>
      <c r="R91" s="96" t="str">
        <f>IF(FN_MC!Q92="","*",CONCATENATE(FN_MC!Q92," ",FN_MC!R92))</f>
        <v>4 Nº DE BARRAS</v>
      </c>
      <c r="S91" s="96" t="str">
        <f>IF(FN_MC!V92="","*",FN_MC!V92)</f>
        <v>Augusto/ Efraim</v>
      </c>
      <c r="T91" s="232" t="str">
        <f>IF(FN_MC!W92="","*",FN_MC!W92)</f>
        <v>Descarga de 4 barras e RECOLHA DE DORMENTES</v>
      </c>
      <c r="U91" s="98">
        <f ca="1">_xlfn.XLOOKUP(G91&amp;$U$3,BS_CONTROLE[CHAVE],BS_CONTROLE[Quantidade_11],"-")</f>
        <v>4</v>
      </c>
      <c r="V91" s="98">
        <f ca="1">_xlfn.XLOOKUP(G91&amp;$V$3,BS_CONTROLE[CHAVE],BS_CONTROLE[Quantidade_11],"-")</f>
        <v>0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IF(FN_MC!Y93="","*",FN_MC!Y93)</f>
        <v>*</v>
      </c>
      <c r="B92" s="95" t="str">
        <f>IF(FN_MC!X93="","*",FN_MC!X93)</f>
        <v>*</v>
      </c>
      <c r="C92" s="95" t="str">
        <f>IF(FN_MC!Z93="","*",FN_MC!Z93)</f>
        <v>*</v>
      </c>
      <c r="D92" s="96" t="str">
        <f>IF(FN_MC!S93="","*",FN_MC!S93)</f>
        <v>-</v>
      </c>
      <c r="E92" s="96" t="str">
        <f>IF(FN_MC!T93="","*",FN_MC!T93)</f>
        <v>-</v>
      </c>
      <c r="F92" s="96" t="str">
        <f>IF(FN_MC!B93="","*",FN_MC!B93)</f>
        <v>*</v>
      </c>
      <c r="G92" s="96" t="str">
        <f>IF(FN_MC!D93="","*",FN_MC!D93)</f>
        <v>*</v>
      </c>
      <c r="H92" s="96" t="str">
        <f>IF(FN_MC!F93="","*",FN_MC!F93)</f>
        <v>*</v>
      </c>
      <c r="I92" s="96" t="str">
        <f>IF(FN_MC!H93="","*",FN_MC!H93)</f>
        <v>*</v>
      </c>
      <c r="J92" s="96" t="str">
        <f>IF(FN_MC!I93="","*",FN_MC!I93)</f>
        <v>*</v>
      </c>
      <c r="K92" s="96" t="str">
        <f>IF(FN_MC!M93="","*",FN_MC!M93)</f>
        <v>-</v>
      </c>
      <c r="L92" s="196" t="str">
        <f>IF(FN_MC!N93="","*",FN_MC!N93)</f>
        <v>-</v>
      </c>
      <c r="M92" s="97" t="str">
        <f>IF(FN_MC!J93="","*",FN_MC!J93)</f>
        <v>*</v>
      </c>
      <c r="N92" s="183" t="str">
        <f>IF(FN_MC!K93="","*",FN_MC!K93)</f>
        <v>*</v>
      </c>
      <c r="O92" s="183" t="str">
        <f>IF(FN_MC!L93="","*",FN_MC!L93)</f>
        <v>-</v>
      </c>
      <c r="P92" s="107" t="str">
        <f>IF(FN_MC!O93="","*",FN_MC!O93)</f>
        <v>*</v>
      </c>
      <c r="Q92" s="107" t="str">
        <f>IF(FN_MC!P93="","*",FN_MC!P93)</f>
        <v>*</v>
      </c>
      <c r="R92" s="96" t="str">
        <f>IF(FN_MC!Q93="","*",CONCATENATE(FN_MC!Q93," ",FN_MC!R93))</f>
        <v>*</v>
      </c>
      <c r="S92" s="96" t="str">
        <f>IF(FN_MC!V93="","*",FN_MC!V93)</f>
        <v>*</v>
      </c>
      <c r="T92" s="96" t="str">
        <f>IF(FN_MC!W93="","*",FN_MC!W93)</f>
        <v>*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IF(FN_MC!Y94="","*",FN_MC!Y94)</f>
        <v>OPORTUNIDADE</v>
      </c>
      <c r="B93" s="95" t="str">
        <f>IF(FN_MC!X94="","*",FN_MC!X94)</f>
        <v>Oportunidade</v>
      </c>
      <c r="C93" s="95" t="str">
        <f>IF(FN_MC!Z94="","*",FN_MC!Z94)</f>
        <v>*</v>
      </c>
      <c r="D93" s="96" t="str">
        <f>IF(FN_MC!S94="","*",FN_MC!S94)</f>
        <v>FERRONORTE</v>
      </c>
      <c r="E93" s="96" t="str">
        <f>IF(FN_MC!T94="","*",FN_MC!T94)</f>
        <v>TMI-TCS</v>
      </c>
      <c r="F93" s="96">
        <f>IF(FN_MC!B94="","*",FN_MC!B94)</f>
        <v>46063</v>
      </c>
      <c r="G93" s="96" t="str">
        <f>IF(FN_MC!D94="","*",FN_MC!D94)</f>
        <v>V66</v>
      </c>
      <c r="H93" s="96" t="str">
        <f>IF(FN_MC!F94="","*",FN_MC!F94)</f>
        <v>MECANIZAÇÃO - SOCADORA</v>
      </c>
      <c r="I93" s="96" t="str">
        <f>IF(FN_MC!H94="","*",FN_MC!H94)</f>
        <v>TID2</v>
      </c>
      <c r="J93" s="96" t="str">
        <f>IF(FN_MC!I94="","*",FN_MC!I94)</f>
        <v>TID2</v>
      </c>
      <c r="K93" s="96" t="str">
        <f>IF(FN_MC!M94="","*",FN_MC!M94)</f>
        <v>TCE-TID</v>
      </c>
      <c r="L93" s="196" t="str">
        <f>IF(FN_MC!N94="","*",FN_MC!N94)</f>
        <v>TCE177</v>
      </c>
      <c r="M93" s="97">
        <f>IF(FN_MC!J94="","*",FN_MC!J94)</f>
        <v>74</v>
      </c>
      <c r="N93" s="183">
        <f>IF(FN_MC!K94="","*",FN_MC!K94)</f>
        <v>172</v>
      </c>
      <c r="O93" s="183">
        <f>IF(FN_MC!L94="","*",FN_MC!L94)</f>
        <v>173.5</v>
      </c>
      <c r="P93" s="107">
        <f>IF(FN_MC!O94="","*",FN_MC!O94)</f>
        <v>0.39583333333333331</v>
      </c>
      <c r="Q93" s="107">
        <f>IF(FN_MC!P94="","*",FN_MC!P94)</f>
        <v>6.25E-2</v>
      </c>
      <c r="R93" s="96" t="str">
        <f>IF(FN_MC!Q94="","*",CONCATENATE(FN_MC!Q94," ",FN_MC!R94))</f>
        <v>500 M</v>
      </c>
      <c r="S93" s="96" t="str">
        <f>IF(FN_MC!V94="","*",FN_MC!V94)</f>
        <v>Augusto/ Efraim</v>
      </c>
      <c r="T93" s="232" t="str">
        <f>IF(FN_MC!W94="","*",FN_MC!W94)</f>
        <v>Regulagem de brita</v>
      </c>
      <c r="U93" s="98">
        <f ca="1">_xlfn.XLOOKUP(G93&amp;$U$3,BS_CONTROLE[CHAVE],BS_CONTROLE[Quantidade_11],"-")</f>
        <v>1000</v>
      </c>
      <c r="V93" s="98">
        <f ca="1">_xlfn.XLOOKUP(G93&amp;$V$3,BS_CONTROLE[CHAVE],BS_CONTROLE[Quantidade_11],"-")</f>
        <v>0</v>
      </c>
      <c r="W93" s="98">
        <f ca="1">_xlfn.XLOOKUP(G93&amp;$W$3,BS_CONTROLE[CHAVE],BS_CONTROLE[Quantidade_11],"-")</f>
        <v>1000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IF(FN_MC!Y95="","*",FN_MC!Y95)</f>
        <v>*</v>
      </c>
      <c r="B94" s="95" t="str">
        <f>IF(FN_MC!X95="","*",FN_MC!X95)</f>
        <v>*</v>
      </c>
      <c r="C94" s="95" t="str">
        <f>IF(FN_MC!Z95="","*",FN_MC!Z95)</f>
        <v>*</v>
      </c>
      <c r="D94" s="96" t="str">
        <f>IF(FN_MC!S95="","*",FN_MC!S95)</f>
        <v>-</v>
      </c>
      <c r="E94" s="96" t="str">
        <f>IF(FN_MC!T95="","*",FN_MC!T95)</f>
        <v>-</v>
      </c>
      <c r="F94" s="96" t="str">
        <f>IF(FN_MC!B95="","*",FN_MC!B95)</f>
        <v>*</v>
      </c>
      <c r="G94" s="96" t="str">
        <f>IF(FN_MC!D95="","*",FN_MC!D95)</f>
        <v>*</v>
      </c>
      <c r="H94" s="96" t="str">
        <f>IF(FN_MC!F95="","*",FN_MC!F95)</f>
        <v>*</v>
      </c>
      <c r="I94" s="96" t="str">
        <f>IF(FN_MC!H95="","*",FN_MC!H95)</f>
        <v>*</v>
      </c>
      <c r="J94" s="96" t="str">
        <f>IF(FN_MC!I95="","*",FN_MC!I95)</f>
        <v>*</v>
      </c>
      <c r="K94" s="96" t="str">
        <f>IF(FN_MC!M95="","*",FN_MC!M95)</f>
        <v>-</v>
      </c>
      <c r="L94" s="196" t="str">
        <f>IF(FN_MC!N95="","*",FN_MC!N95)</f>
        <v>-</v>
      </c>
      <c r="M94" s="97" t="str">
        <f>IF(FN_MC!J95="","*",FN_MC!J95)</f>
        <v>*</v>
      </c>
      <c r="N94" s="183" t="str">
        <f>IF(FN_MC!K95="","*",FN_MC!K95)</f>
        <v>*</v>
      </c>
      <c r="O94" s="183" t="str">
        <f>IF(FN_MC!L95="","*",FN_MC!L95)</f>
        <v>-</v>
      </c>
      <c r="P94" s="107" t="str">
        <f>IF(FN_MC!O95="","*",FN_MC!O95)</f>
        <v>*</v>
      </c>
      <c r="Q94" s="107" t="str">
        <f>IF(FN_MC!P95="","*",FN_MC!P95)</f>
        <v>*</v>
      </c>
      <c r="R94" s="96" t="str">
        <f>IF(FN_MC!Q95="","*",CONCATENATE(FN_MC!Q95," ",FN_MC!R95))</f>
        <v>*</v>
      </c>
      <c r="S94" s="96" t="str">
        <f>IF(FN_MC!V95="","*",FN_MC!V95)</f>
        <v>*</v>
      </c>
      <c r="T94" s="96" t="str">
        <f>IF(FN_MC!W95="","*",FN_MC!W95)</f>
        <v>*</v>
      </c>
      <c r="U94" s="98" t="str">
        <f ca="1">_xlfn.XLOOKUP(G94&amp;$U$3,BS_CONTROLE[CHAVE],BS_CONTROLE[Quantidade_11],"-")</f>
        <v>-</v>
      </c>
      <c r="V94" s="98" t="str">
        <f ca="1">_xlfn.XLOOKUP(G94&amp;$V$3,BS_CONTROLE[CHAVE],BS_CONTROLE[Quantidade_11],"-")</f>
        <v>-</v>
      </c>
      <c r="W94" s="98" t="str">
        <f ca="1">_xlfn.XLOOKUP(G94&amp;$W$3,BS_CONTROLE[CHAVE],BS_CONTROLE[Quantidade_11],"-")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IF(FN_MC!Y96="","*",FN_MC!Y96)</f>
        <v>OPORTUNIDADE</v>
      </c>
      <c r="B95" s="95" t="str">
        <f>IF(FN_MC!X96="","*",FN_MC!X96)</f>
        <v>Oportunidade</v>
      </c>
      <c r="C95" s="95" t="str">
        <f>IF(FN_MC!Z96="","*",FN_MC!Z96)</f>
        <v>*</v>
      </c>
      <c r="D95" s="96" t="str">
        <f>IF(FN_MC!S96="","*",FN_MC!S96)</f>
        <v>FERRONORTE</v>
      </c>
      <c r="E95" s="96" t="str">
        <f>IF(FN_MC!T96="","*",FN_MC!T96)</f>
        <v>TMI-TCS</v>
      </c>
      <c r="F95" s="96">
        <f>IF(FN_MC!B96="","*",FN_MC!B96)</f>
        <v>46063</v>
      </c>
      <c r="G95" s="96" t="str">
        <f>IF(FN_MC!D96="","*",FN_MC!D96)</f>
        <v>MARCOS (TF-520)</v>
      </c>
      <c r="H95" s="96" t="str">
        <f>IF(FN_MC!F96="","*",FN_MC!F96)</f>
        <v>PDM - SOLDA</v>
      </c>
      <c r="I95" s="96" t="str">
        <f>IF(FN_MC!H96="","*",FN_MC!H96)</f>
        <v>K52TQI</v>
      </c>
      <c r="J95" s="96" t="str">
        <f>IF(FN_MC!I96="","*",FN_MC!I96)</f>
        <v>-</v>
      </c>
      <c r="K95" s="96" t="str">
        <f>IF(FN_MC!M96="","*",FN_MC!M96)</f>
        <v>TLG-TQI</v>
      </c>
      <c r="L95" s="196" t="str">
        <f>IF(FN_MC!N96="","*",FN_MC!N96)</f>
        <v>K52TQI</v>
      </c>
      <c r="M95" s="97">
        <f>IF(FN_MC!J96="","*",FN_MC!J96)</f>
        <v>74</v>
      </c>
      <c r="N95" s="183">
        <f>IF(FN_MC!K96="","*",FN_MC!K96)</f>
        <v>54.53</v>
      </c>
      <c r="O95" s="183" t="str">
        <f>IF(FN_MC!L96="","*",FN_MC!L96)</f>
        <v>-</v>
      </c>
      <c r="P95" s="107">
        <f>IF(FN_MC!O96="","*",FN_MC!O96)</f>
        <v>0.375</v>
      </c>
      <c r="Q95" s="107">
        <f>IF(FN_MC!P96="","*",FN_MC!P96)</f>
        <v>0.125</v>
      </c>
      <c r="R95" s="96" t="str">
        <f>IF(FN_MC!Q96="","*",CONCATENATE(FN_MC!Q96," ",FN_MC!R96))</f>
        <v>2 Nº DE SOLDA</v>
      </c>
      <c r="S95" s="96" t="str">
        <f>IF(FN_MC!V96="","*",FN_MC!V96)</f>
        <v>Marcos Euzebio</v>
      </c>
      <c r="T95" s="232" t="str">
        <f>IF(FN_MC!W96="","*",FN_MC!W96)</f>
        <v xml:space="preserve">Execução de solda - Condicionado a temperatura </v>
      </c>
      <c r="U95" s="98">
        <f ca="1">_xlfn.XLOOKUP(G95&amp;$U$3,BS_CONTROLE[CHAVE],BS_CONTROLE[Quantidade_11],"-")</f>
        <v>0</v>
      </c>
      <c r="V95" s="98">
        <f ca="1">_xlfn.XLOOKUP(G95&amp;$V$3,BS_CONTROLE[CHAVE],BS_CONTROLE[Quantidade_11],"-")</f>
        <v>0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IF(FN_MC!Y97="","*",FN_MC!Y97)</f>
        <v>OPORTUNIDADE</v>
      </c>
      <c r="B96" s="95" t="str">
        <f>IF(FN_MC!X97="","*",FN_MC!X97)</f>
        <v>Oportunidade</v>
      </c>
      <c r="C96" s="95" t="str">
        <f>IF(FN_MC!Z97="","*",FN_MC!Z97)</f>
        <v>*</v>
      </c>
      <c r="D96" s="96" t="str">
        <f>IF(FN_MC!S97="","*",FN_MC!S97)</f>
        <v>FERRONORTE</v>
      </c>
      <c r="E96" s="96" t="str">
        <f>IF(FN_MC!T97="","*",FN_MC!T97)</f>
        <v>TMI-TCS</v>
      </c>
      <c r="F96" s="96">
        <f>IF(FN_MC!B97="","*",FN_MC!B97)</f>
        <v>46063</v>
      </c>
      <c r="G96" s="96" t="str">
        <f>IF(FN_MC!D97="","*",FN_MC!D97)</f>
        <v>E46</v>
      </c>
      <c r="H96" s="96" t="str">
        <f>IF(FN_MC!F97="","*",FN_MC!F97)</f>
        <v>TRILHEIRO - DESCARGA</v>
      </c>
      <c r="I96" s="96" t="str">
        <f>IF(FN_MC!H97="","*",FN_MC!H97)</f>
        <v>TIN</v>
      </c>
      <c r="J96" s="96" t="str">
        <f>IF(FN_MC!I97="","*",FN_MC!I97)</f>
        <v>-</v>
      </c>
      <c r="K96" s="96" t="str">
        <f>IF(FN_MC!M97="","*",FN_MC!M97)</f>
        <v>TAP-TLG</v>
      </c>
      <c r="L96" s="196" t="str">
        <f>IF(FN_MC!N97="","*",FN_MC!N97)</f>
        <v>TAPK35</v>
      </c>
      <c r="M96" s="97">
        <f>IF(FN_MC!J97="","*",FN_MC!J97)</f>
        <v>74</v>
      </c>
      <c r="N96" s="183">
        <f>IF(FN_MC!K97="","*",FN_MC!K97)</f>
        <v>26.8</v>
      </c>
      <c r="O96" s="183" t="str">
        <f>IF(FN_MC!L97="","*",FN_MC!L97)</f>
        <v>-</v>
      </c>
      <c r="P96" s="107">
        <f>IF(FN_MC!O97="","*",FN_MC!O97)</f>
        <v>0.41666666666666669</v>
      </c>
      <c r="Q96" s="107">
        <f>IF(FN_MC!P97="","*",FN_MC!P97)</f>
        <v>4.1666666666666664E-2</v>
      </c>
      <c r="R96" s="96" t="str">
        <f>IF(FN_MC!Q97="","*",CONCATENATE(FN_MC!Q97," ",FN_MC!R97))</f>
        <v>936 M</v>
      </c>
      <c r="S96" s="96" t="str">
        <f>IF(FN_MC!V97="","*",FN_MC!V97)</f>
        <v xml:space="preserve">PCM </v>
      </c>
      <c r="T96" s="232" t="str">
        <f>IF(FN_MC!W97="","*",FN_MC!W97)</f>
        <v xml:space="preserve">
45 min em TIN2 pra formar cobra cega
Descarga de 3 barras no equipamento 74/026819-027555cv</v>
      </c>
      <c r="U96" s="98">
        <f ca="1">_xlfn.XLOOKUP(G96&amp;$U$3,BS_CONTROLE[CHAVE],BS_CONTROLE[Quantidade_11],"-")</f>
        <v>936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IF(FN_MC!Y98="","*",FN_MC!Y98)</f>
        <v>OPORTUNIDADE</v>
      </c>
      <c r="B97" s="95" t="str">
        <f>IF(FN_MC!X98="","*",FN_MC!X98)</f>
        <v>Oportunidade</v>
      </c>
      <c r="C97" s="95" t="str">
        <f>IF(FN_MC!Z98="","*",FN_MC!Z98)</f>
        <v>*</v>
      </c>
      <c r="D97" s="96" t="str">
        <f>IF(FN_MC!S98="","*",FN_MC!S98)</f>
        <v>FERRONORTE</v>
      </c>
      <c r="E97" s="96" t="str">
        <f>IF(FN_MC!T98="","*",FN_MC!T98)</f>
        <v>TMI-TCS</v>
      </c>
      <c r="F97" s="96">
        <f>IF(FN_MC!B98="","*",FN_MC!B98)</f>
        <v>46063</v>
      </c>
      <c r="G97" s="96" t="str">
        <f>IF(FN_MC!D98="","*",FN_MC!D98)</f>
        <v>A60</v>
      </c>
      <c r="H97" s="96" t="str">
        <f>IF(FN_MC!F98="","*",FN_MC!F98)</f>
        <v>DETECÇÃO - RONDA 7 DIAS</v>
      </c>
      <c r="I97" s="96" t="str">
        <f>IF(FN_MC!H98="","*",FN_MC!H98)</f>
        <v>TMI</v>
      </c>
      <c r="J97" s="96" t="str">
        <f>IF(FN_MC!I98="","*",FN_MC!I98)</f>
        <v>TIN1</v>
      </c>
      <c r="K97" s="96" t="str">
        <f>IF(FN_MC!M98="","*",FN_MC!M98)</f>
        <v>TMI-TRP</v>
      </c>
      <c r="L97" s="196" t="str">
        <f>IF(FN_MC!N98="","*",FN_MC!N98)</f>
        <v>TMITRP</v>
      </c>
      <c r="M97" s="97">
        <f>IF(FN_MC!J98="","*",FN_MC!J98)</f>
        <v>74</v>
      </c>
      <c r="N97" s="183">
        <f>IF(FN_MC!K98="","*",FN_MC!K98)</f>
        <v>1</v>
      </c>
      <c r="O97" s="183">
        <f>IF(FN_MC!L98="","*",FN_MC!L98)</f>
        <v>109</v>
      </c>
      <c r="P97" s="107">
        <f>IF(FN_MC!O98="","*",FN_MC!O98)</f>
        <v>0.33333333333333331</v>
      </c>
      <c r="Q97" s="107">
        <f>IF(FN_MC!P98="","*",FN_MC!P98)</f>
        <v>4.1666666666666664E-2</v>
      </c>
      <c r="R97" s="96" t="str">
        <f>IF(FN_MC!Q98="","*",CONCATENATE(FN_MC!Q98," ",FN_MC!R98))</f>
        <v>100 KM</v>
      </c>
      <c r="S97" s="96" t="str">
        <f>IF(FN_MC!V98="","*",FN_MC!V98)</f>
        <v>Herbert</v>
      </c>
      <c r="T97" s="232" t="str">
        <f>IF(FN_MC!W98="","*",FN_MC!W98)</f>
        <v>Ronda 7 dias</v>
      </c>
      <c r="U97" s="98">
        <f ca="1">_xlfn.XLOOKUP(G97&amp;$U$3,BS_CONTROLE[CHAVE],BS_CONTROLE[Quantidade_11],"-")</f>
        <v>100</v>
      </c>
      <c r="V97" s="98">
        <f ca="1">_xlfn.XLOOKUP(G97&amp;$V$3,BS_CONTROLE[CHAVE],BS_CONTROLE[Quantidade_11],"-")</f>
        <v>180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IF(FN_MC!Y99="","*",FN_MC!Y99)</f>
        <v>*</v>
      </c>
      <c r="B98" s="95" t="str">
        <f>IF(FN_MC!X99="","*",FN_MC!X99)</f>
        <v>Extra</v>
      </c>
      <c r="C98" s="95" t="str">
        <f>IF(FN_MC!Z99="","*",FN_MC!Z99)</f>
        <v>*</v>
      </c>
      <c r="D98" s="96" t="str">
        <f>IF(FN_MC!S99="","*",FN_MC!S99)</f>
        <v>MALHA CENTRAL</v>
      </c>
      <c r="E98" s="96" t="str">
        <f>IF(FN_MC!T99="","*",FN_MC!T99)</f>
        <v>PPN-POV</v>
      </c>
      <c r="F98" s="96">
        <f>IF(FN_MC!B99="","*",FN_MC!B99)</f>
        <v>46063</v>
      </c>
      <c r="G98" s="96" t="str">
        <f>IF(FN_MC!D99="","*",FN_MC!D99)</f>
        <v>CARLOS NEVES (TP-521)</v>
      </c>
      <c r="H98" s="96" t="str">
        <f>IF(FN_MC!F99="","*",FN_MC!F99)</f>
        <v>PDM - SOLDA</v>
      </c>
      <c r="I98" s="96" t="str">
        <f>IF(FN_MC!H99="","*",FN_MC!H99)</f>
        <v>-</v>
      </c>
      <c r="J98" s="96" t="str">
        <f>IF(FN_MC!I99="","*",FN_MC!I99)</f>
        <v>-</v>
      </c>
      <c r="K98" s="96" t="str">
        <f>IF(FN_MC!M99="","*",FN_MC!M99)</f>
        <v>PPO-PPP</v>
      </c>
      <c r="L98" s="196" t="str">
        <f>IF(FN_MC!N99="","*",FN_MC!N99)</f>
        <v>PPPPPO</v>
      </c>
      <c r="M98" s="97">
        <f>IF(FN_MC!J99="","*",FN_MC!J99)</f>
        <v>101</v>
      </c>
      <c r="N98" s="183">
        <f>IF(FN_MC!K99="","*",FN_MC!K99)</f>
        <v>1142.5999999999999</v>
      </c>
      <c r="O98" s="183">
        <f>IF(FN_MC!L99="","*",FN_MC!L99)</f>
        <v>1143</v>
      </c>
      <c r="P98" s="107">
        <f>IF(FN_MC!O99="","*",FN_MC!O99)</f>
        <v>0.29166666666666669</v>
      </c>
      <c r="Q98" s="107">
        <f>IF(FN_MC!P99="","*",FN_MC!P99)</f>
        <v>0.41666666666666669</v>
      </c>
      <c r="R98" s="96" t="str">
        <f>IF(FN_MC!Q99="","*",CONCATENATE(FN_MC!Q99," ",FN_MC!R99))</f>
        <v>2 Nº DE SOLDA</v>
      </c>
      <c r="S98" s="96" t="str">
        <f>IF(FN_MC!V99="","*",FN_MC!V99)</f>
        <v xml:space="preserve">Carlos </v>
      </c>
      <c r="T98" s="96" t="str">
        <f>IF(FN_MC!W99="","*",FN_MC!W99)</f>
        <v xml:space="preserve">Execução de solda - Condicionado a temperatura </v>
      </c>
      <c r="U98" s="98">
        <f ca="1">_xlfn.XLOOKUP(G98&amp;$U$3,BS_CONTROLE[CHAVE],BS_CONTROLE[Quantidade_11],"-")</f>
        <v>2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IF(FN_MC!Y100="","*",FN_MC!Y100)</f>
        <v>*</v>
      </c>
      <c r="B99" s="95" t="str">
        <f>IF(FN_MC!X100="","*",FN_MC!X100)</f>
        <v>Extra</v>
      </c>
      <c r="C99" s="95" t="str">
        <f>IF(FN_MC!Z100="","*",FN_MC!Z100)</f>
        <v>*</v>
      </c>
      <c r="D99" s="96" t="str">
        <f>IF(FN_MC!S100="","*",FN_MC!S100)</f>
        <v>MALHA CENTRAL</v>
      </c>
      <c r="E99" s="96" t="str">
        <f>IF(FN_MC!T100="","*",FN_MC!T100)</f>
        <v>PRV-POV</v>
      </c>
      <c r="F99" s="96">
        <f>IF(FN_MC!B100="","*",FN_MC!B100)</f>
        <v>46063</v>
      </c>
      <c r="G99" s="96" t="str">
        <f>IF(FN_MC!D100="","*",FN_MC!D100)</f>
        <v>W94</v>
      </c>
      <c r="H99" s="96" t="str">
        <f>IF(FN_MC!F100="","*",FN_MC!F100)</f>
        <v>PDM - PEDRA - CARGA</v>
      </c>
      <c r="I99" s="96" t="str">
        <f>IF(FN_MC!H100="","*",FN_MC!H100)</f>
        <v>PPR1</v>
      </c>
      <c r="J99" s="96" t="str">
        <f>IF(FN_MC!I100="","*",FN_MC!I100)</f>
        <v>PIT1</v>
      </c>
      <c r="K99" s="96" t="str">
        <f>IF(FN_MC!M100="","*",FN_MC!M100)</f>
        <v>PPR-PSS</v>
      </c>
      <c r="L99" s="196" t="str">
        <f>IF(FN_MC!N100="","*",FN_MC!N100)</f>
        <v>K18PPR</v>
      </c>
      <c r="M99" s="97">
        <f>IF(FN_MC!J100="","*",FN_MC!J100)</f>
        <v>103</v>
      </c>
      <c r="N99" s="183">
        <f>IF(FN_MC!K100="","*",FN_MC!K100)</f>
        <v>1996.3</v>
      </c>
      <c r="O99" s="183" t="str">
        <f>IF(FN_MC!L100="","*",FN_MC!L100)</f>
        <v>-</v>
      </c>
      <c r="P99" s="107">
        <f>IF(FN_MC!O100="","*",FN_MC!O100)</f>
        <v>0.375</v>
      </c>
      <c r="Q99" s="107">
        <f>IF(FN_MC!P100="","*",FN_MC!P100)</f>
        <v>8.3333333333333329E-2</v>
      </c>
      <c r="R99" s="96" t="str">
        <f>IF(FN_MC!Q100="","*",CONCATENATE(FN_MC!Q100," ",FN_MC!R100))</f>
        <v>13 VAGÕES</v>
      </c>
      <c r="S99" s="96" t="str">
        <f>IF(FN_MC!V100="","*",FN_MC!V100)</f>
        <v xml:space="preserve">Lucas </v>
      </c>
      <c r="T99" s="96" t="str">
        <f>IF(FN_MC!W100="","*",FN_MC!W100)</f>
        <v xml:space="preserve">Carregamento de pedra </v>
      </c>
      <c r="U99" s="98">
        <f ca="1">_xlfn.XLOOKUP(G99&amp;$U$3,BS_CONTROLE[CHAVE],BS_CONTROLE[Quantidade_11],"-")</f>
        <v>13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>
      <c r="A100" s="95" t="str">
        <f>IF(FN_MC!Y101="","*",FN_MC!Y101)</f>
        <v>SIM</v>
      </c>
      <c r="B100" s="95" t="str">
        <f>IF(FN_MC!X101="","*",FN_MC!X101)</f>
        <v>Contrato</v>
      </c>
      <c r="C100" s="95" t="str">
        <f>IF(FN_MC!Z101="","*",FN_MC!Z101)</f>
        <v>*</v>
      </c>
      <c r="D100" s="96" t="str">
        <f>IF(FN_MC!S101="","*",FN_MC!S101)</f>
        <v>FERRONORTE</v>
      </c>
      <c r="E100" s="96" t="str">
        <f>IF(FN_MC!T101="","*",FN_MC!T101)</f>
        <v>TGR-TRO</v>
      </c>
      <c r="F100" s="96">
        <f>IF(FN_MC!B101="","*",FN_MC!B101)</f>
        <v>46064</v>
      </c>
      <c r="G100" s="96" t="str">
        <f>IF(FN_MC!D101="","*",FN_MC!D101)</f>
        <v>V86</v>
      </c>
      <c r="H100" s="96" t="str">
        <f>IF(FN_MC!F101="","*",FN_MC!F101)</f>
        <v>MECANIZAÇÃO - SOCADORA</v>
      </c>
      <c r="I100" s="96" t="str">
        <f>IF(FN_MC!H101="","*",FN_MC!H101)</f>
        <v>TSF1</v>
      </c>
      <c r="J100" s="96" t="str">
        <f>IF(FN_MC!I101="","*",FN_MC!I101)</f>
        <v>TMJ1</v>
      </c>
      <c r="K100" s="96" t="str">
        <f>IF(FN_MC!M101="","*",FN_MC!M101)</f>
        <v>TBS-TAL</v>
      </c>
      <c r="L100" s="196" t="str">
        <f>IF(FN_MC!N101="","*",FN_MC!N101)</f>
        <v>TBS671</v>
      </c>
      <c r="M100" s="97">
        <f>IF(FN_MC!J101="","*",FN_MC!J101)</f>
        <v>98</v>
      </c>
      <c r="N100" s="183">
        <f>IF(FN_MC!K101="","*",FN_MC!K101)</f>
        <v>665.9</v>
      </c>
      <c r="O100" s="183">
        <f>IF(FN_MC!L101="","*",FN_MC!L101)</f>
        <v>664</v>
      </c>
      <c r="P100" s="107">
        <f>IF(FN_MC!O101="","*",FN_MC!O101)</f>
        <v>0.4375</v>
      </c>
      <c r="Q100" s="107">
        <f>IF(FN_MC!P101="","*",FN_MC!P101)</f>
        <v>0.125</v>
      </c>
      <c r="R100" s="96" t="str">
        <f>IF(FN_MC!Q101="","*",CONCATENATE(FN_MC!Q101," ",FN_MC!R101))</f>
        <v>1560 M</v>
      </c>
      <c r="S100" s="96" t="str">
        <f>IF(FN_MC!V101="","*",FN_MC!V101)</f>
        <v>Antonioni</v>
      </c>
      <c r="T100" s="96" t="str">
        <f>IF(FN_MC!W101="","*",FN_MC!W101)</f>
        <v>Socaria mecanizada</v>
      </c>
      <c r="U100" s="98">
        <f ca="1">_xlfn.XLOOKUP(G100&amp;$U$3,BS_CONTROLE[CHAVE],BS_CONTROLE[Quantidade_11],"-")</f>
        <v>4512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IF(FN_MC!Y102="","*",FN_MC!Y102)</f>
        <v>OPORTUNIDADE</v>
      </c>
      <c r="B101" s="95" t="str">
        <f>IF(FN_MC!X102="","*",FN_MC!X102)</f>
        <v>Oportunidade</v>
      </c>
      <c r="C101" s="95" t="str">
        <f>IF(FN_MC!Z102="","*",FN_MC!Z102)</f>
        <v>*</v>
      </c>
      <c r="D101" s="96" t="str">
        <f>IF(FN_MC!S102="","*",FN_MC!S102)</f>
        <v>FERRONORTE</v>
      </c>
      <c r="E101" s="96" t="str">
        <f>IF(FN_MC!T102="","*",FN_MC!T102)</f>
        <v>TGR-TRO</v>
      </c>
      <c r="F101" s="96">
        <f>IF(FN_MC!B102="","*",FN_MC!B102)</f>
        <v>46064</v>
      </c>
      <c r="G101" s="96" t="str">
        <f>IF(FN_MC!D102="","*",FN_MC!D102)</f>
        <v>FRANCISCO (TF-19)</v>
      </c>
      <c r="H101" s="96" t="str">
        <f>IF(FN_MC!F102="","*",FN_MC!F102)</f>
        <v>PDM - SUBSTITUIÇÃO - TRILHO</v>
      </c>
      <c r="I101" s="96" t="str">
        <f>IF(FN_MC!H102="","*",FN_MC!H102)</f>
        <v>TEPPAT1</v>
      </c>
      <c r="J101" s="96" t="str">
        <f>IF(FN_MC!I102="","*",FN_MC!I102)</f>
        <v>-</v>
      </c>
      <c r="K101" s="96" t="str">
        <f>IF(FN_MC!M102="","*",FN_MC!M102)</f>
        <v>TEP-TMJ</v>
      </c>
      <c r="L101" s="196" t="str">
        <f>IF(FN_MC!N102="","*",FN_MC!N102)</f>
        <v>TEPPAT1</v>
      </c>
      <c r="M101" s="97">
        <f>IF(FN_MC!J102="","*",FN_MC!J102)</f>
        <v>98</v>
      </c>
      <c r="N101" s="183">
        <f>IF(FN_MC!K102="","*",FN_MC!K102)</f>
        <v>565</v>
      </c>
      <c r="O101" s="183" t="str">
        <f>IF(FN_MC!L102="","*",FN_MC!L102)</f>
        <v>-</v>
      </c>
      <c r="P101" s="107">
        <f>IF(FN_MC!O102="","*",FN_MC!O102)</f>
        <v>0.375</v>
      </c>
      <c r="Q101" s="107">
        <f>IF(FN_MC!P102="","*",FN_MC!P102)</f>
        <v>4.1666666666666664E-2</v>
      </c>
      <c r="R101" s="96" t="str">
        <f>IF(FN_MC!Q102="","*",CONCATENATE(FN_MC!Q102," ",FN_MC!R102))</f>
        <v>20 M</v>
      </c>
      <c r="S101" s="96" t="str">
        <f>IF(FN_MC!V102="","*",FN_MC!V102)</f>
        <v>Francisco</v>
      </c>
      <c r="T101" s="96" t="str">
        <f>IF(FN_MC!W102="","*",FN_MC!W102)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IF(FN_MC!Y103="","*",FN_MC!Y103)</f>
        <v>OPORTUNIDADE</v>
      </c>
      <c r="B102" s="95" t="str">
        <f>IF(FN_MC!X103="","*",FN_MC!X103)</f>
        <v>Oportunidade</v>
      </c>
      <c r="C102" s="95" t="str">
        <f>IF(FN_MC!Z103="","*",FN_MC!Z103)</f>
        <v>*</v>
      </c>
      <c r="D102" s="96" t="str">
        <f>IF(FN_MC!S103="","*",FN_MC!S103)</f>
        <v>FERRONORTE</v>
      </c>
      <c r="E102" s="96" t="str">
        <f>IF(FN_MC!T103="","*",FN_MC!T103)</f>
        <v>TGR-TRO</v>
      </c>
      <c r="F102" s="96">
        <f>IF(FN_MC!B103="","*",FN_MC!B103)</f>
        <v>46064</v>
      </c>
      <c r="G102" s="96" t="str">
        <f>IF(FN_MC!D103="","*",FN_MC!D103)</f>
        <v>BRUNO (TF-525)</v>
      </c>
      <c r="H102" s="96" t="str">
        <f>IF(FN_MC!F103="","*",FN_MC!F103)</f>
        <v>PDM - SOLDA</v>
      </c>
      <c r="I102" s="96" t="str">
        <f>IF(FN_MC!H103="","*",FN_MC!H103)</f>
        <v>TRM</v>
      </c>
      <c r="J102" s="96" t="str">
        <f>IF(FN_MC!I103="","*",FN_MC!I103)</f>
        <v>-</v>
      </c>
      <c r="K102" s="96" t="str">
        <f>IF(FN_MC!M103="","*",FN_MC!M103)</f>
        <v>TRM</v>
      </c>
      <c r="L102" s="196" t="str">
        <f>IF(FN_MC!N103="","*",FN_MC!N103)</f>
        <v>TRMS</v>
      </c>
      <c r="M102" s="97">
        <f>IF(FN_MC!J103="","*",FN_MC!J103)</f>
        <v>98</v>
      </c>
      <c r="N102" s="183">
        <f>IF(FN_MC!K103="","*",FN_MC!K103)</f>
        <v>548.16</v>
      </c>
      <c r="O102" s="183" t="str">
        <f>IF(FN_MC!L103="","*",FN_MC!L103)</f>
        <v>-</v>
      </c>
      <c r="P102" s="107">
        <f>IF(FN_MC!O103="","*",FN_MC!O103)</f>
        <v>0.33333333333333331</v>
      </c>
      <c r="Q102" s="107">
        <f>IF(FN_MC!P103="","*",FN_MC!P103)</f>
        <v>6.25E-2</v>
      </c>
      <c r="R102" s="96" t="str">
        <f>IF(FN_MC!Q103="","*",CONCATENATE(FN_MC!Q103," ",FN_MC!R103))</f>
        <v>1 Nº DE SOLDA</v>
      </c>
      <c r="S102" s="96" t="str">
        <f>IF(FN_MC!V103="","*",FN_MC!V103)</f>
        <v>Bruno</v>
      </c>
      <c r="T102" s="96" t="str">
        <f>IF(FN_MC!W103="","*",FN_MC!W103)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0</v>
      </c>
      <c r="W102" s="98" t="str">
        <f ca="1">_xlfn.XLOOKUP(G102&amp;$W$3,BS_CONTROLE[CHAVE],BS_CONTROLE[Quantidade_11],"-")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IF(FN_MC!Y104="","*",FN_MC!Y104)</f>
        <v>OPORTUNIDADE</v>
      </c>
      <c r="B103" s="95" t="str">
        <f>IF(FN_MC!X104="","*",FN_MC!X104)</f>
        <v>Oportunidade</v>
      </c>
      <c r="C103" s="95" t="str">
        <f>IF(FN_MC!Z104="","*",FN_MC!Z104)</f>
        <v>*</v>
      </c>
      <c r="D103" s="96" t="str">
        <f>IF(FN_MC!S104="","*",FN_MC!S104)</f>
        <v>FERRONORTE</v>
      </c>
      <c r="E103" s="96" t="str">
        <f>IF(FN_MC!T104="","*",FN_MC!T104)</f>
        <v>TGR-TRO</v>
      </c>
      <c r="F103" s="96">
        <f>IF(FN_MC!B104="","*",FN_MC!B104)</f>
        <v>46064</v>
      </c>
      <c r="G103" s="96" t="str">
        <f>IF(FN_MC!D104="","*",FN_MC!D104)</f>
        <v>W70</v>
      </c>
      <c r="H103" s="96" t="str">
        <f>IF(FN_MC!F104="","*",FN_MC!F104)</f>
        <v>DESLOCAMENTO</v>
      </c>
      <c r="I103" s="96" t="str">
        <f>IF(FN_MC!H104="","*",FN_MC!H104)</f>
        <v>TGR2</v>
      </c>
      <c r="J103" s="96" t="str">
        <f>IF(FN_MC!I104="","*",FN_MC!I104)</f>
        <v>TIQ2</v>
      </c>
      <c r="K103" s="96" t="str">
        <f>IF(FN_MC!M104="","*",FN_MC!M104)</f>
        <v>TGR-TIQ</v>
      </c>
      <c r="L103" s="196" t="str">
        <f>IF(FN_MC!N104="","*",FN_MC!N104)</f>
        <v>TGRTIQ</v>
      </c>
      <c r="M103" s="97">
        <f>IF(FN_MC!J104="","*",FN_MC!J104)</f>
        <v>98</v>
      </c>
      <c r="N103" s="183">
        <f>IF(FN_MC!K104="","*",FN_MC!K104)</f>
        <v>502</v>
      </c>
      <c r="O103" s="183" t="str">
        <f>IF(FN_MC!L104="","*",FN_MC!L104)</f>
        <v>-</v>
      </c>
      <c r="P103" s="107">
        <f>IF(FN_MC!O104="","*",FN_MC!O104)</f>
        <v>0.75</v>
      </c>
      <c r="Q103" s="107">
        <f>IF(FN_MC!P104="","*",FN_MC!P104)</f>
        <v>4.1666666666666664E-2</v>
      </c>
      <c r="R103" s="96" t="str">
        <f>IF(FN_MC!Q104="","*",CONCATENATE(FN_MC!Q104," ",FN_MC!R104))</f>
        <v>27 BINÁRIO</v>
      </c>
      <c r="S103" s="96" t="str">
        <f>IF(FN_MC!V104="","*",FN_MC!V104)</f>
        <v xml:space="preserve">Camila </v>
      </c>
      <c r="T103" s="96" t="str">
        <f>IF(FN_MC!W104="","*",FN_MC!W104)</f>
        <v xml:space="preserve">Deslocamento para TIQ </v>
      </c>
      <c r="U103" s="98">
        <f ca="1">_xlfn.XLOOKUP(G103&amp;$U$3,BS_CONTROLE[CHAVE],BS_CONTROLE[Quantidade_11],"-")</f>
        <v>27</v>
      </c>
      <c r="V103" s="98">
        <f ca="1">_xlfn.XLOOKUP(G103&amp;$V$3,BS_CONTROLE[CHAVE],BS_CONTROLE[Quantidade_11],"-")</f>
        <v>0</v>
      </c>
      <c r="W103" s="98" t="str">
        <f ca="1">_xlfn.XLOOKUP(G103&amp;$W$3,BS_CONTROLE[CHAVE],BS_CONTROLE[Quantidade_11],"-")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IF(FN_MC!Y105="","*",FN_MC!Y105)</f>
        <v>SIM</v>
      </c>
      <c r="B104" s="95" t="str">
        <f>IF(FN_MC!X105="","*",FN_MC!X105)</f>
        <v>Contrato</v>
      </c>
      <c r="C104" s="95" t="str">
        <f>IF(FN_MC!Z105="","*",FN_MC!Z105)</f>
        <v>*</v>
      </c>
      <c r="D104" s="96" t="str">
        <f>IF(FN_MC!S105="","*",FN_MC!S105)</f>
        <v>FERRONORTE</v>
      </c>
      <c r="E104" s="96" t="str">
        <f>IF(FN_MC!T105="","*",FN_MC!T105)</f>
        <v>TCS-TGR</v>
      </c>
      <c r="F104" s="96">
        <f>IF(FN_MC!B105="","*",FN_MC!B105)</f>
        <v>46064</v>
      </c>
      <c r="G104" s="96" t="str">
        <f>IF(FN_MC!D105="","*",FN_MC!D105)</f>
        <v>ELSON (TF-526)</v>
      </c>
      <c r="H104" s="96" t="str">
        <f>IF(FN_MC!F105="","*",FN_MC!F105)</f>
        <v>PDM - SOLDA</v>
      </c>
      <c r="I104" s="96" t="str">
        <f>IF(FN_MC!H105="","*",FN_MC!H105)</f>
        <v>-</v>
      </c>
      <c r="J104" s="96" t="str">
        <f>IF(FN_MC!I105="","*",FN_MC!I105)</f>
        <v>-</v>
      </c>
      <c r="K104" s="96" t="str">
        <f>IF(FN_MC!M105="","*",FN_MC!M105)</f>
        <v>TPC-TVL</v>
      </c>
      <c r="L104" s="196" t="str">
        <f>IF(FN_MC!N105="","*",FN_MC!N105)</f>
        <v>TPC440</v>
      </c>
      <c r="M104" s="97">
        <f>IF(FN_MC!J105="","*",FN_MC!J105)</f>
        <v>74</v>
      </c>
      <c r="N104" s="183">
        <f>IF(FN_MC!K105="","*",FN_MC!K105)</f>
        <v>430.26799999999997</v>
      </c>
      <c r="O104" s="183" t="str">
        <f>IF(FN_MC!L105="","*",FN_MC!L105)</f>
        <v>-</v>
      </c>
      <c r="P104" s="107">
        <f>IF(FN_MC!O105="","*",FN_MC!O105)</f>
        <v>0.375</v>
      </c>
      <c r="Q104" s="107">
        <f>IF(FN_MC!P105="","*",FN_MC!P105)</f>
        <v>0.125</v>
      </c>
      <c r="R104" s="96" t="str">
        <f>IF(FN_MC!Q105="","*",CONCATENATE(FN_MC!Q105," ",FN_MC!R105))</f>
        <v>2 Nº DE SOLDA</v>
      </c>
      <c r="S104" s="96" t="str">
        <f>IF(FN_MC!V105="","*",FN_MC!V105)</f>
        <v>Elson</v>
      </c>
      <c r="T104" s="96" t="str">
        <f>IF(FN_MC!W105="","*",FN_MC!W105)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>
        <f ca="1">_xlfn.XLOOKUP(G104&amp;$V$3,BS_CONTROLE[CHAVE],BS_CONTROLE[Quantidade_11],"-")</f>
        <v>0</v>
      </c>
      <c r="W104" s="98" t="str">
        <f ca="1">_xlfn.XLOOKUP(G104&amp;$W$3,BS_CONTROLE[CHAVE],BS_CONTROLE[Quantidade_11],"-")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IF(FN_MC!Y106="","*",FN_MC!Y106)</f>
        <v>SIM</v>
      </c>
      <c r="B105" s="95" t="str">
        <f>IF(FN_MC!X106="","*",FN_MC!X106)</f>
        <v>Contrato</v>
      </c>
      <c r="C105" s="95" t="str">
        <f>IF(FN_MC!Z106="","*",FN_MC!Z106)</f>
        <v>*</v>
      </c>
      <c r="D105" s="96" t="str">
        <f>IF(FN_MC!S106="","*",FN_MC!S106)</f>
        <v>FERRONORTE</v>
      </c>
      <c r="E105" s="96" t="str">
        <f>IF(FN_MC!T106="","*",FN_MC!T106)</f>
        <v>TMI-TCS</v>
      </c>
      <c r="F105" s="96">
        <f>IF(FN_MC!B106="","*",FN_MC!B106)</f>
        <v>46064</v>
      </c>
      <c r="G105" s="96" t="str">
        <f>IF(FN_MC!D106="","*",FN_MC!D106)</f>
        <v>A60</v>
      </c>
      <c r="H105" s="96" t="str">
        <f>IF(FN_MC!F106="","*",FN_MC!F106)</f>
        <v>DETECÇÃO - RONDA 7 DIAS</v>
      </c>
      <c r="I105" s="96" t="str">
        <f>IF(FN_MC!H106="","*",FN_MC!H106)</f>
        <v>TCS291</v>
      </c>
      <c r="J105" s="96" t="str">
        <f>IF(FN_MC!I106="","*",FN_MC!I106)</f>
        <v>TGR512</v>
      </c>
      <c r="K105" s="96" t="str">
        <f>IF(FN_MC!M106="","*",FN_MC!M106)</f>
        <v>TCS-TGR</v>
      </c>
      <c r="L105" s="196" t="str">
        <f>IF(FN_MC!N106="","*",FN_MC!N106)</f>
        <v>TCSTGR</v>
      </c>
      <c r="M105" s="97">
        <f>IF(FN_MC!J106="","*",FN_MC!J106)</f>
        <v>74</v>
      </c>
      <c r="N105" s="183">
        <f>IF(FN_MC!K106="","*",FN_MC!K106)</f>
        <v>290.74</v>
      </c>
      <c r="O105" s="183" t="str">
        <f>IF(FN_MC!L106="","*",FN_MC!L106)</f>
        <v>-</v>
      </c>
      <c r="P105" s="107">
        <f>IF(FN_MC!O106="","*",FN_MC!O106)</f>
        <v>0.375</v>
      </c>
      <c r="Q105" s="107">
        <f>IF(FN_MC!P106="","*",FN_MC!P106)</f>
        <v>4.1666666666666664E-2</v>
      </c>
      <c r="R105" s="96" t="str">
        <f>IF(FN_MC!Q106="","*",CONCATENATE(FN_MC!Q106," ",FN_MC!R106))</f>
        <v>210 KM</v>
      </c>
      <c r="S105" s="96" t="str">
        <f>IF(FN_MC!V106="","*",FN_MC!V106)</f>
        <v>Daniel</v>
      </c>
      <c r="T105" s="96" t="str">
        <f>IF(FN_MC!W106="","*",FN_MC!W106)</f>
        <v>Ronda 7 dias TCS-TGR</v>
      </c>
      <c r="U105" s="98">
        <f ca="1">_xlfn.XLOOKUP(G105&amp;$U$3,BS_CONTROLE[CHAVE],BS_CONTROLE[Quantidade_11],"-")</f>
        <v>100</v>
      </c>
      <c r="V105" s="98">
        <f ca="1">_xlfn.XLOOKUP(G105&amp;$V$3,BS_CONTROLE[CHAVE],BS_CONTROLE[Quantidade_11],"-")</f>
        <v>180</v>
      </c>
      <c r="W105" s="98" t="str">
        <f ca="1">_xlfn.XLOOKUP(G105&amp;$W$3,BS_CONTROLE[CHAVE],BS_CONTROLE[Quantidade_11],"-")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OPORTUNIDADE</v>
      </c>
      <c r="B106" s="95" t="str">
        <f>IF(FN_MC!X108="","*",FN_MC!X108)</f>
        <v>Oportunidade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W50</v>
      </c>
      <c r="H106" s="96" t="str">
        <f>IF(FN_MC!F108="","*",FN_MC!F108)</f>
        <v>MODERNIZAÇÃO - PEDRA - DESCARGA</v>
      </c>
      <c r="I106" s="96" t="str">
        <f>IF(FN_MC!H108="","*",FN_MC!H108)</f>
        <v xml:space="preserve">TCS2 </v>
      </c>
      <c r="J106" s="96" t="str">
        <f>IF(FN_MC!I108="","*",FN_MC!I108)</f>
        <v xml:space="preserve">TCS2 </v>
      </c>
      <c r="K106" s="96" t="str">
        <f>IF(FN_MC!M108="","*",FN_MC!M108)</f>
        <v>TVI-TJA</v>
      </c>
      <c r="L106" s="196">
        <f>IF(FN_MC!N108="","*",FN_MC!N108)</f>
        <v>239251</v>
      </c>
      <c r="M106" s="97">
        <f>IF(FN_MC!J108="","*",FN_MC!J108)</f>
        <v>74</v>
      </c>
      <c r="N106" s="183">
        <f>IF(FN_MC!K108="","*",FN_MC!K108)</f>
        <v>250</v>
      </c>
      <c r="O106" s="183">
        <f>IF(FN_MC!L108="","*",FN_MC!L108)</f>
        <v>239</v>
      </c>
      <c r="P106" s="107">
        <f>IF(FN_MC!O108="","*",FN_MC!O108)</f>
        <v>0.375</v>
      </c>
      <c r="Q106" s="107">
        <f>IF(FN_MC!P108="","*",FN_MC!P108)</f>
        <v>8.3333333333333329E-2</v>
      </c>
      <c r="R106" s="96" t="str">
        <f>IF(FN_MC!Q108="","*",CONCATENATE(FN_MC!Q108," ",FN_MC!R108))</f>
        <v>15 VAGÕES</v>
      </c>
      <c r="S106" s="96" t="str">
        <f>IF(FN_MC!V108="","*",FN_MC!V108)</f>
        <v>Augusto/ Efraim</v>
      </c>
      <c r="T106" s="96" t="str">
        <f>IF(FN_MC!W108="","*",FN_MC!W108)</f>
        <v xml:space="preserve">Descarga de pedra </v>
      </c>
      <c r="U106" s="98">
        <f ca="1">_xlfn.XLOOKUP(G106&amp;$U$3,BS_CONTROLE[CHAVE],BS_CONTROLE[Quantidade_11],"-")</f>
        <v>4</v>
      </c>
      <c r="V106" s="98">
        <f ca="1">_xlfn.XLOOKUP(G106&amp;$V$3,BS_CONTROLE[CHAVE],BS_CONTROLE[Quantidade_11],"-")</f>
        <v>0</v>
      </c>
      <c r="W106" s="98" t="str">
        <f ca="1">_xlfn.XLOOKUP(G106&amp;$W$3,BS_CONTROLE[CHAVE],BS_CONTROLE[Quantidade_11],"-")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MARCOS (TF-520)</v>
      </c>
      <c r="H107" s="96" t="str">
        <f>IF(FN_MC!F109="","*",FN_MC!F109)</f>
        <v>PDM - SOLDA</v>
      </c>
      <c r="I107" s="96" t="str">
        <f>IF(FN_MC!H109="","*",FN_MC!H109)</f>
        <v>TAPK35</v>
      </c>
      <c r="J107" s="96" t="str">
        <f>IF(FN_MC!I109="","*",FN_MC!I109)</f>
        <v>-</v>
      </c>
      <c r="K107" s="96" t="str">
        <f>IF(FN_MC!M109="","*",FN_MC!M109)</f>
        <v>TAP-TLG</v>
      </c>
      <c r="L107" s="196" t="str">
        <f>IF(FN_MC!N109="","*",FN_MC!N109)</f>
        <v>TAPK35</v>
      </c>
      <c r="M107" s="97">
        <f>IF(FN_MC!J109="","*",FN_MC!J109)</f>
        <v>74</v>
      </c>
      <c r="N107" s="183">
        <f>IF(FN_MC!K109="","*",FN_MC!K109)</f>
        <v>27.555</v>
      </c>
      <c r="O107" s="183">
        <f>IF(FN_MC!L109="","*",FN_MC!L109)</f>
        <v>26.818999999999999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2 Nº DE SOLDA</v>
      </c>
      <c r="S107" s="96" t="str">
        <f>IF(FN_MC!V109="","*",FN_MC!V109)</f>
        <v>Marcos Euzebio</v>
      </c>
      <c r="T107" s="96" t="str">
        <f>IF(FN_MC!W109="","*",FN_MC!W109)</f>
        <v>Execução de solda - Condicionado a temperatura (retirada de restrição)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0</v>
      </c>
      <c r="W107" s="98" t="str">
        <f ca="1">_xlfn.XLOOKUP(G107&amp;$W$3,BS_CONTROLE[CHAVE],BS_CONTROLE[Quantidade_11],"-")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ANISIO (TF-514)</v>
      </c>
      <c r="H108" s="96" t="str">
        <f>IF(FN_MC!F110="","*",FN_MC!F110)</f>
        <v>PDM - SUBSTITUIÇÃO - TRILHO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6" t="str">
        <f>IF(FN_MC!N110="","*",FN_MC!N110)</f>
        <v>TAPK35</v>
      </c>
      <c r="M108" s="97">
        <f>IF(FN_MC!J110="","*",FN_MC!J110)</f>
        <v>74</v>
      </c>
      <c r="N108" s="183">
        <f>IF(FN_MC!K110="","*",FN_MC!K110)</f>
        <v>27.555</v>
      </c>
      <c r="O108" s="18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312 M</v>
      </c>
      <c r="S108" s="96" t="str">
        <f>IF(FN_MC!V110="","*",FN_MC!V110)</f>
        <v>Anisio</v>
      </c>
      <c r="T108" s="96" t="str">
        <f>IF(FN_MC!W110="","*",FN_MC!W110)</f>
        <v>Substituição de trilho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0</v>
      </c>
      <c r="W108" s="98" t="str">
        <f ca="1">_xlfn.XLOOKUP(G108&amp;$W$3,BS_CONTROLE[CHAVE],BS_CONTROLE[Quantidade_11],"-")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*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MALHA CENTRAL</v>
      </c>
      <c r="E109" s="96" t="str">
        <f>IF(FN_MC!T111="","*",FN_MC!T111)</f>
        <v>PPN-POV</v>
      </c>
      <c r="F109" s="96">
        <f>IF(FN_MC!B111="","*",FN_MC!B111)</f>
        <v>46064</v>
      </c>
      <c r="G109" s="96" t="str">
        <f>IF(FN_MC!D111="","*",FN_MC!D111)</f>
        <v xml:space="preserve">TURMA FIXA VIA </v>
      </c>
      <c r="H109" s="96" t="str">
        <f>IF(FN_MC!F111="","*",FN_MC!F111)</f>
        <v>PDM - SUBSTITUIÇÃO - TRILHO</v>
      </c>
      <c r="I109" s="96" t="str">
        <f>IF(FN_MC!H111="","*",FN_MC!H111)</f>
        <v>POVPJA</v>
      </c>
      <c r="J109" s="96" t="str">
        <f>IF(FN_MC!I111="","*",FN_MC!I111)</f>
        <v>-</v>
      </c>
      <c r="K109" s="96" t="str">
        <f>IF(FN_MC!M111="","*",FN_MC!M111)</f>
        <v>PJA-POV</v>
      </c>
      <c r="L109" s="196" t="str">
        <f>IF(FN_MC!N111="","*",FN_MC!N111)</f>
        <v>POVPJA</v>
      </c>
      <c r="M109" s="97">
        <f>IF(FN_MC!J111="","*",FN_MC!J111)</f>
        <v>101</v>
      </c>
      <c r="N109" s="183">
        <f>IF(FN_MC!K111="","*",FN_MC!K111)</f>
        <v>1505.85</v>
      </c>
      <c r="O109" s="183" t="str">
        <f>IF(FN_MC!L111="","*",FN_MC!L111)</f>
        <v>-</v>
      </c>
      <c r="P109" s="107">
        <f>IF(FN_MC!O111="","*",FN_MC!O111)</f>
        <v>0.41666666666666669</v>
      </c>
      <c r="Q109" s="107">
        <f>IF(FN_MC!P111="","*",FN_MC!P111)</f>
        <v>8.3333333333333329E-2</v>
      </c>
      <c r="R109" s="96" t="str">
        <f>IF(FN_MC!Q111="","*",CONCATENATE(FN_MC!Q111," ",FN_MC!R111))</f>
        <v>8 M</v>
      </c>
      <c r="S109" s="96" t="str">
        <f>IF(FN_MC!V111="","*",FN_MC!V111)</f>
        <v>Carlito</v>
      </c>
      <c r="T109" s="96" t="str">
        <f>IF(FN_MC!W111="","*",FN_MC!W111)</f>
        <v>Substituição de barra curta</v>
      </c>
      <c r="U109" s="98" t="str">
        <f ca="1">_xlfn.XLOOKUP(G109&amp;$U$3,BS_CONTROLE[CHAVE],BS_CONTROLE[Quantidade_11],"-")</f>
        <v>-</v>
      </c>
      <c r="V109" s="98">
        <f ca="1">_xlfn.XLOOKUP(G109&amp;$V$3,BS_CONTROLE[CHAVE],BS_CONTROLE[Quantidade_11],"-")</f>
        <v>8</v>
      </c>
      <c r="W109" s="98" t="str">
        <f ca="1">_xlfn.XLOOKUP(G109&amp;$W$3,BS_CONTROLE[CHAVE],BS_CONTROLE[Quantidade_11],"-")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*</v>
      </c>
      <c r="C110" s="95" t="str">
        <f>IF(FN_MC!Z112="","*",FN_MC!Z112)</f>
        <v>*</v>
      </c>
      <c r="D110" s="96" t="str">
        <f>IF(FN_MC!S112="","*",FN_MC!S112)</f>
        <v>-</v>
      </c>
      <c r="E110" s="96" t="str">
        <f>IF(FN_MC!T112="","*",FN_MC!T112)</f>
        <v>-</v>
      </c>
      <c r="F110" s="96" t="str">
        <f>IF(FN_MC!B112="","*",FN_MC!B112)</f>
        <v>*</v>
      </c>
      <c r="G110" s="96" t="str">
        <f>IF(FN_MC!D112="","*",FN_MC!D112)</f>
        <v>*</v>
      </c>
      <c r="H110" s="96" t="str">
        <f>IF(FN_MC!F112="","*",FN_MC!F112)</f>
        <v>*</v>
      </c>
      <c r="I110" s="96" t="str">
        <f>IF(FN_MC!H112="","*",FN_MC!H112)</f>
        <v>*</v>
      </c>
      <c r="J110" s="96" t="str">
        <f>IF(FN_MC!I112="","*",FN_MC!I112)</f>
        <v>*</v>
      </c>
      <c r="K110" s="96" t="str">
        <f>IF(FN_MC!M112="","*",FN_MC!M112)</f>
        <v>-</v>
      </c>
      <c r="L110" s="196" t="str">
        <f>IF(FN_MC!N112="","*",FN_MC!N112)</f>
        <v>-</v>
      </c>
      <c r="M110" s="97" t="str">
        <f>IF(FN_MC!J112="","*",FN_MC!J112)</f>
        <v>*</v>
      </c>
      <c r="N110" s="183" t="str">
        <f>IF(FN_MC!K112="","*",FN_MC!K112)</f>
        <v>*</v>
      </c>
      <c r="O110" s="183" t="str">
        <f>IF(FN_MC!L112="","*",FN_MC!L112)</f>
        <v>-</v>
      </c>
      <c r="P110" s="107" t="str">
        <f>IF(FN_MC!O112="","*",FN_MC!O112)</f>
        <v>*</v>
      </c>
      <c r="Q110" s="107" t="str">
        <f>IF(FN_MC!P112="","*",FN_MC!P112)</f>
        <v>*</v>
      </c>
      <c r="R110" s="96" t="str">
        <f>IF(FN_MC!Q112="","*",CONCATENATE(FN_MC!Q112," ",FN_MC!R112))</f>
        <v>*</v>
      </c>
      <c r="S110" s="96" t="str">
        <f>IF(FN_MC!V112="","*",FN_MC!V112)</f>
        <v>*</v>
      </c>
      <c r="T110" s="96" t="str">
        <f>IF(FN_MC!W112="","*",FN_MC!W112)</f>
        <v>*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*</v>
      </c>
      <c r="C111" s="95" t="str">
        <f>IF(FN_MC!Z113="","*",FN_MC!Z113)</f>
        <v>*</v>
      </c>
      <c r="D111" s="96" t="str">
        <f>IF(FN_MC!S113="","*",FN_MC!S113)</f>
        <v>-</v>
      </c>
      <c r="E111" s="96" t="str">
        <f>IF(FN_MC!T113="","*",FN_MC!T113)</f>
        <v>-</v>
      </c>
      <c r="F111" s="96" t="str">
        <f>IF(FN_MC!B113="","*",FN_MC!B113)</f>
        <v>*</v>
      </c>
      <c r="G111" s="96" t="str">
        <f>IF(FN_MC!D113="","*",FN_MC!D113)</f>
        <v>*</v>
      </c>
      <c r="H111" s="96" t="str">
        <f>IF(FN_MC!F113="","*",FN_MC!F113)</f>
        <v>*</v>
      </c>
      <c r="I111" s="96" t="str">
        <f>IF(FN_MC!H113="","*",FN_MC!H113)</f>
        <v>*</v>
      </c>
      <c r="J111" s="96" t="str">
        <f>IF(FN_MC!I113="","*",FN_MC!I113)</f>
        <v>*</v>
      </c>
      <c r="K111" s="96" t="str">
        <f>IF(FN_MC!M113="","*",FN_MC!M113)</f>
        <v>-</v>
      </c>
      <c r="L111" s="196" t="str">
        <f>IF(FN_MC!N113="","*",FN_MC!N113)</f>
        <v>-</v>
      </c>
      <c r="M111" s="97" t="str">
        <f>IF(FN_MC!J113="","*",FN_MC!J113)</f>
        <v>*</v>
      </c>
      <c r="N111" s="183" t="str">
        <f>IF(FN_MC!K113="","*",FN_MC!K113)</f>
        <v>*</v>
      </c>
      <c r="O111" s="183" t="str">
        <f>IF(FN_MC!L113="","*",FN_MC!L113)</f>
        <v>-</v>
      </c>
      <c r="P111" s="107" t="str">
        <f>IF(FN_MC!O113="","*",FN_MC!O113)</f>
        <v>*</v>
      </c>
      <c r="Q111" s="107" t="str">
        <f>IF(FN_MC!P113="","*",FN_MC!P113)</f>
        <v>*</v>
      </c>
      <c r="R111" s="96" t="str">
        <f>IF(FN_MC!Q113="","*",CONCATENATE(FN_MC!Q113," ",FN_MC!R113))</f>
        <v>*</v>
      </c>
      <c r="S111" s="96" t="str">
        <f>IF(FN_MC!V113="","*",FN_MC!V113)</f>
        <v>*</v>
      </c>
      <c r="T111" s="96" t="str">
        <f>IF(FN_MC!W113="","*",FN_MC!W113)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-</v>
      </c>
      <c r="E112" s="96" t="str">
        <f>IF(FN_MC!T114="","*",FN_MC!T114)</f>
        <v>-</v>
      </c>
      <c r="F112" s="96" t="str">
        <f>IF(FN_MC!B114="","*",FN_MC!B114)</f>
        <v>*</v>
      </c>
      <c r="G112" s="96" t="str">
        <f>IF(FN_MC!D114="","*",FN_MC!D114)</f>
        <v>V86</v>
      </c>
      <c r="H112" s="96" t="str">
        <f>IF(FN_MC!F114="","*",FN_MC!F114)</f>
        <v>MECANIZAÇÃO - SOCADORA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-</v>
      </c>
      <c r="L112" s="196" t="str">
        <f>IF(FN_MC!N114="","*",FN_MC!N114)</f>
        <v>-</v>
      </c>
      <c r="M112" s="97" t="str">
        <f>IF(FN_MC!J114="","*",FN_MC!J114)</f>
        <v>*</v>
      </c>
      <c r="N112" s="183" t="str">
        <f>IF(FN_MC!K114="","*",FN_MC!K114)</f>
        <v>*</v>
      </c>
      <c r="O112" s="183" t="str">
        <f>IF(FN_MC!L114="","*",FN_MC!L114)</f>
        <v>-</v>
      </c>
      <c r="P112" s="107" t="str">
        <f>IF(FN_MC!O114="","*",FN_MC!O114)</f>
        <v>*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>
        <f ca="1">_xlfn.XLOOKUP(G112&amp;$U$3,BS_CONTROLE[CHAVE],BS_CONTROLE[Quantidade_11],"-")</f>
        <v>4512</v>
      </c>
      <c r="V112" s="98">
        <f ca="1">_xlfn.XLOOKUP(G112&amp;$V$3,BS_CONTROLE[CHAVE],BS_CONTROLE[Quantidade_11],"-")</f>
        <v>0</v>
      </c>
      <c r="W112" s="98">
        <f ca="1">_xlfn.XLOOKUP(G112&amp;$W$3,BS_CONTROLE[CHAVE],BS_CONTROLE[Quantidade_11],"-")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*</v>
      </c>
      <c r="B113" s="95" t="str">
        <f>IF(FN_MC!X115="","*",FN_MC!X115)</f>
        <v>*</v>
      </c>
      <c r="C113" s="95" t="str">
        <f>IF(FN_MC!Z115="","*",FN_MC!Z115)</f>
        <v>*</v>
      </c>
      <c r="D113" s="96" t="str">
        <f>IF(FN_MC!S115="","*",FN_MC!S115)</f>
        <v>-</v>
      </c>
      <c r="E113" s="96" t="str">
        <f>IF(FN_MC!T115="","*",FN_MC!T115)</f>
        <v>-</v>
      </c>
      <c r="F113" s="96" t="str">
        <f>IF(FN_MC!B115="","*",FN_MC!B115)</f>
        <v>*</v>
      </c>
      <c r="G113" s="96" t="str">
        <f>IF(FN_MC!D115="","*",FN_MC!D115)</f>
        <v>W70</v>
      </c>
      <c r="H113" s="96" t="str">
        <f>IF(FN_MC!F115="","*",FN_MC!F115)</f>
        <v>PDM - PEDRA - DESCARGA</v>
      </c>
      <c r="I113" s="96" t="str">
        <f>IF(FN_MC!H115="","*",FN_MC!H115)</f>
        <v>*</v>
      </c>
      <c r="J113" s="96" t="str">
        <f>IF(FN_MC!I115="","*",FN_MC!I115)</f>
        <v>*</v>
      </c>
      <c r="K113" s="96" t="str">
        <f>IF(FN_MC!M115="","*",FN_MC!M115)</f>
        <v>-</v>
      </c>
      <c r="L113" s="196" t="str">
        <f>IF(FN_MC!N115="","*",FN_MC!N115)</f>
        <v>-</v>
      </c>
      <c r="M113" s="97" t="str">
        <f>IF(FN_MC!J115="","*",FN_MC!J115)</f>
        <v>*</v>
      </c>
      <c r="N113" s="183" t="str">
        <f>IF(FN_MC!K115="","*",FN_MC!K115)</f>
        <v>*</v>
      </c>
      <c r="O113" s="183" t="str">
        <f>IF(FN_MC!L115="","*",FN_MC!L115)</f>
        <v>-</v>
      </c>
      <c r="P113" s="107" t="str">
        <f>IF(FN_MC!O115="","*",FN_MC!O115)</f>
        <v>*</v>
      </c>
      <c r="Q113" s="107" t="str">
        <f>IF(FN_MC!P115="","*",FN_MC!P115)</f>
        <v>*</v>
      </c>
      <c r="R113" s="96" t="str">
        <f>IF(FN_MC!Q115="","*",CONCATENATE(FN_MC!Q115," ",FN_MC!R115))</f>
        <v>*</v>
      </c>
      <c r="S113" s="96" t="str">
        <f>IF(FN_MC!V115="","*",FN_MC!V115)</f>
        <v>*</v>
      </c>
      <c r="T113" s="96" t="str">
        <f>IF(FN_MC!W115="","*",FN_MC!W115)</f>
        <v>*</v>
      </c>
      <c r="U113" s="98">
        <f ca="1">_xlfn.XLOOKUP(G113&amp;$U$3,BS_CONTROLE[CHAVE],BS_CONTROLE[Quantidade_11],"-")</f>
        <v>27</v>
      </c>
      <c r="V113" s="98">
        <f ca="1">_xlfn.XLOOKUP(G113&amp;$V$3,BS_CONTROLE[CHAVE],BS_CONTROLE[Quantidade_11],"-")</f>
        <v>0</v>
      </c>
      <c r="W113" s="98" t="str">
        <f ca="1">_xlfn.XLOOKUP(G113&amp;$W$3,BS_CONTROLE[CHAVE],BS_CONTROLE[Quantidade_11],"-")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*</v>
      </c>
      <c r="B114" s="95" t="str">
        <f>IF(FN_MC!X116="","*",FN_MC!X116)</f>
        <v>*</v>
      </c>
      <c r="C114" s="95" t="str">
        <f>IF(FN_MC!Z116="","*",FN_MC!Z116)</f>
        <v>*</v>
      </c>
      <c r="D114" s="96" t="str">
        <f>IF(FN_MC!S116="","*",FN_MC!S116)</f>
        <v>-</v>
      </c>
      <c r="E114" s="96" t="str">
        <f>IF(FN_MC!T116="","*",FN_MC!T116)</f>
        <v>-</v>
      </c>
      <c r="F114" s="96" t="str">
        <f>IF(FN_MC!B116="","*",FN_MC!B116)</f>
        <v>*</v>
      </c>
      <c r="G114" s="96" t="str">
        <f>IF(FN_MC!D116="","*",FN_MC!D116)</f>
        <v>*</v>
      </c>
      <c r="H114" s="96" t="str">
        <f>IF(FN_MC!F116="","*",FN_MC!F116)</f>
        <v>*</v>
      </c>
      <c r="I114" s="96" t="str">
        <f>IF(FN_MC!H116="","*",FN_MC!H116)</f>
        <v>*</v>
      </c>
      <c r="J114" s="96" t="str">
        <f>IF(FN_MC!I116="","*",FN_MC!I116)</f>
        <v>*</v>
      </c>
      <c r="K114" s="96" t="str">
        <f>IF(FN_MC!M116="","*",FN_MC!M116)</f>
        <v>-</v>
      </c>
      <c r="L114" s="196" t="str">
        <f>IF(FN_MC!N116="","*",FN_MC!N116)</f>
        <v>-</v>
      </c>
      <c r="M114" s="97" t="str">
        <f>IF(FN_MC!J116="","*",FN_MC!J116)</f>
        <v>*</v>
      </c>
      <c r="N114" s="183" t="str">
        <f>IF(FN_MC!K116="","*",FN_MC!K116)</f>
        <v>*</v>
      </c>
      <c r="O114" s="183" t="str">
        <f>IF(FN_MC!L116="","*",FN_MC!L116)</f>
        <v>-</v>
      </c>
      <c r="P114" s="107" t="str">
        <f>IF(FN_MC!O116="","*",FN_MC!O116)</f>
        <v>*</v>
      </c>
      <c r="Q114" s="107" t="str">
        <f>IF(FN_MC!P116="","*",FN_MC!P116)</f>
        <v>*</v>
      </c>
      <c r="R114" s="96" t="str">
        <f>IF(FN_MC!Q116="","*",CONCATENATE(FN_MC!Q116," ",FN_MC!R116))</f>
        <v>*</v>
      </c>
      <c r="S114" s="96" t="str">
        <f>IF(FN_MC!V116="","*",FN_MC!V116)</f>
        <v>*</v>
      </c>
      <c r="T114" s="96" t="str">
        <f>IF(FN_MC!W116="","*",FN_MC!W116)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FERNANDO (TF-19)</v>
      </c>
      <c r="H115" s="96" t="str">
        <f>IF(FN_MC!F117="","*",FN_MC!F117)</f>
        <v>PDM - SUBSTITUIÇÃO - TRILHO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*</v>
      </c>
      <c r="B116" s="95" t="str">
        <f>IF(FN_MC!X118="","*",FN_MC!X118)</f>
        <v>*</v>
      </c>
      <c r="C116" s="95" t="str">
        <f>IF(FN_MC!Z118="","*",FN_MC!Z118)</f>
        <v>*</v>
      </c>
      <c r="D116" s="96" t="str">
        <f>IF(FN_MC!S118="","*",FN_MC!S118)</f>
        <v>-</v>
      </c>
      <c r="E116" s="96" t="str">
        <f>IF(FN_MC!T118="","*",FN_MC!T118)</f>
        <v>-</v>
      </c>
      <c r="F116" s="96" t="str">
        <f>IF(FN_MC!B118="","*",FN_MC!B118)</f>
        <v>*</v>
      </c>
      <c r="G116" s="96" t="str">
        <f>IF(FN_MC!D118="","*",FN_MC!D118)</f>
        <v>*</v>
      </c>
      <c r="H116" s="96" t="str">
        <f>IF(FN_MC!F118="","*",FN_MC!F118)</f>
        <v>*</v>
      </c>
      <c r="I116" s="96" t="str">
        <f>IF(FN_MC!H118="","*",FN_MC!H118)</f>
        <v>*</v>
      </c>
      <c r="J116" s="96" t="str">
        <f>IF(FN_MC!I118="","*",FN_MC!I118)</f>
        <v>*</v>
      </c>
      <c r="K116" s="96" t="str">
        <f>IF(FN_MC!M118="","*",FN_MC!M118)</f>
        <v>-</v>
      </c>
      <c r="L116" s="196" t="str">
        <f>IF(FN_MC!N118="","*",FN_MC!N118)</f>
        <v>-</v>
      </c>
      <c r="M116" s="97" t="str">
        <f>IF(FN_MC!J118="","*",FN_MC!J118)</f>
        <v>*</v>
      </c>
      <c r="N116" s="183" t="str">
        <f>IF(FN_MC!K118="","*",FN_MC!K118)</f>
        <v>*</v>
      </c>
      <c r="O116" s="183" t="str">
        <f>IF(FN_MC!L118="","*",FN_MC!L118)</f>
        <v>-</v>
      </c>
      <c r="P116" s="107" t="str">
        <f>IF(FN_MC!O118="","*",FN_MC!O118)</f>
        <v>*</v>
      </c>
      <c r="Q116" s="107" t="str">
        <f>IF(FN_MC!P118="","*",FN_MC!P118)</f>
        <v>*</v>
      </c>
      <c r="R116" s="96" t="str">
        <f>IF(FN_MC!Q118="","*",CONCATENATE(FN_MC!Q118," ",FN_MC!R118))</f>
        <v>*</v>
      </c>
      <c r="S116" s="96" t="str">
        <f>IF(FN_MC!V118="","*",FN_MC!V118)</f>
        <v>*</v>
      </c>
      <c r="T116" s="96" t="str">
        <f>IF(FN_MC!W118="","*",FN_MC!W118)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BRUNO (TF-525)</v>
      </c>
      <c r="H117" s="96" t="str">
        <f>IF(FN_MC!F119="","*",FN_MC!F119)</f>
        <v>PDM - SOLDA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>
        <f ca="1">_xlfn.XLOOKUP(G117&amp;$U$3,BS_CONTROLE[CHAVE],BS_CONTROLE[Quantidade_11],"-")</f>
        <v>0</v>
      </c>
      <c r="V117" s="98">
        <f ca="1">_xlfn.XLOOKUP(G117&amp;$V$3,BS_CONTROLE[CHAVE],BS_CONTROLE[Quantidade_11],"-")</f>
        <v>0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*</v>
      </c>
      <c r="B118" s="95" t="str">
        <f>IF(FN_MC!X120="","*",FN_MC!X120)</f>
        <v>*</v>
      </c>
      <c r="C118" s="95" t="str">
        <f>IF(FN_MC!Z120="","*",FN_MC!Z120)</f>
        <v>*</v>
      </c>
      <c r="D118" s="96" t="str">
        <f>IF(FN_MC!S120="","*",FN_MC!S120)</f>
        <v>-</v>
      </c>
      <c r="E118" s="96" t="str">
        <f>IF(FN_MC!T120="","*",FN_MC!T120)</f>
        <v>-</v>
      </c>
      <c r="F118" s="96" t="str">
        <f>IF(FN_MC!B120="","*",FN_MC!B120)</f>
        <v>*</v>
      </c>
      <c r="G118" s="96" t="str">
        <f>IF(FN_MC!D120="","*",FN_MC!D120)</f>
        <v>*</v>
      </c>
      <c r="H118" s="96" t="str">
        <f>IF(FN_MC!F120="","*",FN_MC!F120)</f>
        <v>*</v>
      </c>
      <c r="I118" s="96" t="str">
        <f>IF(FN_MC!H120="","*",FN_MC!H120)</f>
        <v>*</v>
      </c>
      <c r="J118" s="96" t="str">
        <f>IF(FN_MC!I120="","*",FN_MC!I120)</f>
        <v>*</v>
      </c>
      <c r="K118" s="96" t="str">
        <f>IF(FN_MC!M120="","*",FN_MC!M120)</f>
        <v>-</v>
      </c>
      <c r="L118" s="196" t="str">
        <f>IF(FN_MC!N120="","*",FN_MC!N120)</f>
        <v>-</v>
      </c>
      <c r="M118" s="97" t="str">
        <f>IF(FN_MC!J120="","*",FN_MC!J120)</f>
        <v>*</v>
      </c>
      <c r="N118" s="183" t="str">
        <f>IF(FN_MC!K120="","*",FN_MC!K120)</f>
        <v>*</v>
      </c>
      <c r="O118" s="183" t="str">
        <f>IF(FN_MC!L120="","*",FN_MC!L120)</f>
        <v>-</v>
      </c>
      <c r="P118" s="107" t="str">
        <f>IF(FN_MC!O120="","*",FN_MC!O120)</f>
        <v>*</v>
      </c>
      <c r="Q118" s="107" t="str">
        <f>IF(FN_MC!P120="","*",FN_MC!P120)</f>
        <v>*</v>
      </c>
      <c r="R118" s="96" t="str">
        <f>IF(FN_MC!Q120="","*",CONCATENATE(FN_MC!Q120," ",FN_MC!R120))</f>
        <v>*</v>
      </c>
      <c r="S118" s="96" t="str">
        <f>IF(FN_MC!V120="","*",FN_MC!V120)</f>
        <v>*</v>
      </c>
      <c r="T118" s="96" t="str">
        <f>IF(FN_MC!W120="","*",FN_MC!W120)</f>
        <v>*</v>
      </c>
      <c r="U118" s="98" t="str">
        <f ca="1">_xlfn.XLOOKUP(G118&amp;$U$3,BS_CONTROLE[CHAVE],BS_CONTROLE[Quantidade_11],"-")</f>
        <v>-</v>
      </c>
      <c r="V118" s="98" t="str">
        <f ca="1">_xlfn.XLOOKUP(G118&amp;$V$3,BS_CONTROLE[CHAVE],BS_CONTROLE[Quantidade_11],"-")</f>
        <v>-</v>
      </c>
      <c r="W118" s="98" t="str">
        <f ca="1">_xlfn.XLOOKUP(G118&amp;$W$3,BS_CONTROLE[CHAVE],BS_CONTROLE[Quantidade_11],"-")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Oportunidade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TMI-TCS</v>
      </c>
      <c r="F119" s="96" t="str">
        <f>IF(FN_MC!B121="","*",FN_MC!B121)</f>
        <v>*</v>
      </c>
      <c r="G119" s="96" t="str">
        <f>IF(FN_MC!D121="","*",FN_MC!D121)</f>
        <v>W50</v>
      </c>
      <c r="H119" s="96" t="str">
        <f>IF(FN_MC!F121="","*",FN_MC!F121)</f>
        <v>MODERNIZAÇÃO - PEDRA - DESCARGA</v>
      </c>
      <c r="I119" s="96" t="str">
        <f>IF(FN_MC!H121="","*",FN_MC!H121)</f>
        <v xml:space="preserve">TCS2 </v>
      </c>
      <c r="J119" s="96" t="str">
        <f>IF(FN_MC!I121="","*",FN_MC!I121)</f>
        <v xml:space="preserve">TCS2 </v>
      </c>
      <c r="K119" s="96" t="str">
        <f>IF(FN_MC!M121="","*",FN_MC!M121)</f>
        <v>TVI-TJA</v>
      </c>
      <c r="L119" s="196">
        <f>IF(FN_MC!N121="","*",FN_MC!N121)</f>
        <v>239251</v>
      </c>
      <c r="M119" s="97">
        <f>IF(FN_MC!J121="","*",FN_MC!J121)</f>
        <v>74</v>
      </c>
      <c r="N119" s="183">
        <f>IF(FN_MC!K121="","*",FN_MC!K121)</f>
        <v>250</v>
      </c>
      <c r="O119" s="183">
        <f>IF(FN_MC!L121="","*",FN_MC!L121)</f>
        <v>239</v>
      </c>
      <c r="P119" s="107">
        <f>IF(FN_MC!O121="","*",FN_MC!O121)</f>
        <v>0.375</v>
      </c>
      <c r="Q119" s="107">
        <f>IF(FN_MC!P121="","*",FN_MC!P121)</f>
        <v>8.3333333333333329E-2</v>
      </c>
      <c r="R119" s="96" t="str">
        <f>IF(FN_MC!Q121="","*",CONCATENATE(FN_MC!Q121," ",FN_MC!R121))</f>
        <v>15 VAGÕES</v>
      </c>
      <c r="S119" s="96" t="str">
        <f>IF(FN_MC!V121="","*",FN_MC!V121)</f>
        <v>Augusto/ Efraim</v>
      </c>
      <c r="T119" s="96" t="str">
        <f>IF(FN_MC!W121="","*",FN_MC!W121)</f>
        <v xml:space="preserve">Descarga de pedra </v>
      </c>
      <c r="U119" s="98">
        <f ca="1">_xlfn.XLOOKUP(G119&amp;$U$3,BS_CONTROLE[CHAVE],BS_CONTROLE[Quantidade_11],"-")</f>
        <v>4</v>
      </c>
      <c r="V119" s="98">
        <f ca="1">_xlfn.XLOOKUP(G119&amp;$V$3,BS_CONTROLE[CHAVE],BS_CONTROLE[Quantidade_11],"-")</f>
        <v>0</v>
      </c>
      <c r="W119" s="98" t="str">
        <f ca="1">_xlfn.XLOOKUP(G119&amp;$W$3,BS_CONTROLE[CHAVE],BS_CONTROLE[Quantidade_11],"-")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*</v>
      </c>
      <c r="B120" s="95" t="str">
        <f>IF(FN_MC!X122="","*",FN_MC!X122)</f>
        <v>*</v>
      </c>
      <c r="C120" s="95" t="str">
        <f>IF(FN_MC!Z122="","*",FN_MC!Z122)</f>
        <v>*</v>
      </c>
      <c r="D120" s="96" t="str">
        <f>IF(FN_MC!S122="","*",FN_MC!S122)</f>
        <v>-</v>
      </c>
      <c r="E120" s="96" t="str">
        <f>IF(FN_MC!T122="","*",FN_MC!T122)</f>
        <v>-</v>
      </c>
      <c r="F120" s="96" t="str">
        <f>IF(FN_MC!B122="","*",FN_MC!B122)</f>
        <v>*</v>
      </c>
      <c r="G120" s="96" t="str">
        <f>IF(FN_MC!D122="","*",FN_MC!D122)</f>
        <v>*</v>
      </c>
      <c r="H120" s="96" t="str">
        <f>IF(FN_MC!F122="","*",FN_MC!F122)</f>
        <v>*</v>
      </c>
      <c r="I120" s="96" t="str">
        <f>IF(FN_MC!H122="","*",FN_MC!H122)</f>
        <v>*</v>
      </c>
      <c r="J120" s="96" t="str">
        <f>IF(FN_MC!I122="","*",FN_MC!I122)</f>
        <v>*</v>
      </c>
      <c r="K120" s="96" t="str">
        <f>IF(FN_MC!M122="","*",FN_MC!M122)</f>
        <v>-</v>
      </c>
      <c r="L120" s="196" t="str">
        <f>IF(FN_MC!N122="","*",FN_MC!N122)</f>
        <v>-</v>
      </c>
      <c r="M120" s="97" t="str">
        <f>IF(FN_MC!J122="","*",FN_MC!J122)</f>
        <v>*</v>
      </c>
      <c r="N120" s="183" t="str">
        <f>IF(FN_MC!K122="","*",FN_MC!K122)</f>
        <v>*</v>
      </c>
      <c r="O120" s="183" t="str">
        <f>IF(FN_MC!L122="","*",FN_MC!L122)</f>
        <v>-</v>
      </c>
      <c r="P120" s="107" t="str">
        <f>IF(FN_MC!O122="","*",FN_MC!O122)</f>
        <v>*</v>
      </c>
      <c r="Q120" s="107" t="str">
        <f>IF(FN_MC!P122="","*",FN_MC!P122)</f>
        <v>*</v>
      </c>
      <c r="R120" s="96" t="str">
        <f>IF(FN_MC!Q122="","*",CONCATENATE(FN_MC!Q122," ",FN_MC!R122))</f>
        <v>*</v>
      </c>
      <c r="S120" s="96" t="str">
        <f>IF(FN_MC!V122="","*",FN_MC!V122)</f>
        <v>*</v>
      </c>
      <c r="T120" s="96" t="str">
        <f>IF(FN_MC!W122="","*",FN_MC!W122)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 t="str">
        <f>IF(FN_MC!B123="","*",FN_MC!B123)</f>
        <v>*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96" t="str">
        <f>IF(FN_MC!N123="","*",FN_MC!N123)</f>
        <v>TCE177</v>
      </c>
      <c r="M121" s="97">
        <f>IF(FN_MC!J123="","*",FN_MC!J123)</f>
        <v>74</v>
      </c>
      <c r="N121" s="183">
        <f>IF(FN_MC!K123="","*",FN_MC!K123)</f>
        <v>173</v>
      </c>
      <c r="O121" s="183">
        <f>IF(FN_MC!L123="","*",FN_MC!L123)</f>
        <v>174</v>
      </c>
      <c r="P121" s="107">
        <f>IF(FN_MC!O123="","*",FN_MC!O123)</f>
        <v>0.375</v>
      </c>
      <c r="Q121" s="107">
        <f>IF(FN_MC!P123="","*",FN_MC!P123)</f>
        <v>8.3333333333333329E-2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>
        <f ca="1">_xlfn.XLOOKUP(G121&amp;$U$3,BS_CONTROLE[CHAVE],BS_CONTROLE[Quantidade_11],"-")</f>
        <v>1000</v>
      </c>
      <c r="V121" s="98">
        <f ca="1">_xlfn.XLOOKUP(G121&amp;$V$3,BS_CONTROLE[CHAVE],BS_CONTROLE[Quantidade_11],"-")</f>
        <v>0</v>
      </c>
      <c r="W121" s="98">
        <f ca="1">_xlfn.XLOOKUP(G121&amp;$W$3,BS_CONTROLE[CHAVE],BS_CONTROLE[Quantidade_11],"-")</f>
        <v>1000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*</v>
      </c>
      <c r="B122" s="95" t="str">
        <f>IF(FN_MC!X124="","*",FN_MC!X124)</f>
        <v>*</v>
      </c>
      <c r="C122" s="95" t="str">
        <f>IF(FN_MC!Z124="","*",FN_MC!Z124)</f>
        <v>*</v>
      </c>
      <c r="D122" s="96" t="str">
        <f>IF(FN_MC!S124="","*",FN_MC!S124)</f>
        <v>-</v>
      </c>
      <c r="E122" s="96" t="str">
        <f>IF(FN_MC!T124="","*",FN_MC!T124)</f>
        <v>-</v>
      </c>
      <c r="F122" s="96" t="str">
        <f>IF(FN_MC!B124="","*",FN_MC!B124)</f>
        <v>*</v>
      </c>
      <c r="G122" s="96" t="str">
        <f>IF(FN_MC!D124="","*",FN_MC!D124)</f>
        <v>*</v>
      </c>
      <c r="H122" s="96" t="str">
        <f>IF(FN_MC!F124="","*",FN_MC!F124)</f>
        <v>*</v>
      </c>
      <c r="I122" s="96" t="str">
        <f>IF(FN_MC!H124="","*",FN_MC!H124)</f>
        <v>*</v>
      </c>
      <c r="J122" s="96" t="str">
        <f>IF(FN_MC!I124="","*",FN_MC!I124)</f>
        <v>*</v>
      </c>
      <c r="K122" s="96" t="str">
        <f>IF(FN_MC!M124="","*",FN_MC!M124)</f>
        <v>-</v>
      </c>
      <c r="L122" s="196" t="str">
        <f>IF(FN_MC!N124="","*",FN_MC!N124)</f>
        <v>-</v>
      </c>
      <c r="M122" s="97" t="str">
        <f>IF(FN_MC!J124="","*",FN_MC!J124)</f>
        <v>*</v>
      </c>
      <c r="N122" s="183" t="str">
        <f>IF(FN_MC!K124="","*",FN_MC!K124)</f>
        <v>*</v>
      </c>
      <c r="O122" s="183" t="str">
        <f>IF(FN_MC!L124="","*",FN_MC!L124)</f>
        <v>-</v>
      </c>
      <c r="P122" s="107" t="str">
        <f>IF(FN_MC!O124="","*",FN_MC!O124)</f>
        <v>*</v>
      </c>
      <c r="Q122" s="107" t="str">
        <f>IF(FN_MC!P124="","*",FN_MC!P124)</f>
        <v>*</v>
      </c>
      <c r="R122" s="96" t="str">
        <f>IF(FN_MC!Q124="","*",CONCATENATE(FN_MC!Q124," ",FN_MC!R124))</f>
        <v>*</v>
      </c>
      <c r="S122" s="96" t="str">
        <f>IF(FN_MC!V124="","*",FN_MC!V124)</f>
        <v>*</v>
      </c>
      <c r="T122" s="96" t="str">
        <f>IF(FN_MC!W124="","*",FN_MC!W124)</f>
        <v>*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*</v>
      </c>
      <c r="B123" s="95" t="str">
        <f>IF(FN_MC!X125="","*",FN_MC!X125)</f>
        <v>*</v>
      </c>
      <c r="C123" s="95" t="str">
        <f>IF(FN_MC!Z125="","*",FN_MC!Z125)</f>
        <v>*</v>
      </c>
      <c r="D123" s="96" t="str">
        <f>IF(FN_MC!S125="","*",FN_MC!S125)</f>
        <v>-</v>
      </c>
      <c r="E123" s="96" t="str">
        <f>IF(FN_MC!T125="","*",FN_MC!T125)</f>
        <v>-</v>
      </c>
      <c r="F123" s="96" t="str">
        <f>IF(FN_MC!B125="","*",FN_MC!B125)</f>
        <v>*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*</v>
      </c>
      <c r="J123" s="96" t="str">
        <f>IF(FN_MC!I125="","*",FN_MC!I125)</f>
        <v>*</v>
      </c>
      <c r="K123" s="96" t="str">
        <f>IF(FN_MC!M125="","*",FN_MC!M125)</f>
        <v>-</v>
      </c>
      <c r="L123" s="196" t="str">
        <f>IF(FN_MC!N125="","*",FN_MC!N125)</f>
        <v>-</v>
      </c>
      <c r="M123" s="97" t="str">
        <f>IF(FN_MC!J125="","*",FN_MC!J125)</f>
        <v>*</v>
      </c>
      <c r="N123" s="183" t="str">
        <f>IF(FN_MC!K125="","*",FN_MC!K125)</f>
        <v>*</v>
      </c>
      <c r="O123" s="183" t="str">
        <f>IF(FN_MC!L125="","*",FN_MC!L125)</f>
        <v>-</v>
      </c>
      <c r="P123" s="107" t="str">
        <f>IF(FN_MC!O125="","*",FN_MC!O125)</f>
        <v>*</v>
      </c>
      <c r="Q123" s="107" t="str">
        <f>IF(FN_MC!P125="","*",FN_MC!P125)</f>
        <v>*</v>
      </c>
      <c r="R123" s="96" t="str">
        <f>IF(FN_MC!Q125="","*",CONCATENATE(FN_MC!Q125," ",FN_MC!R125))</f>
        <v>*</v>
      </c>
      <c r="S123" s="96" t="str">
        <f>IF(FN_MC!V125="","*",FN_MC!V125)</f>
        <v>*</v>
      </c>
      <c r="T123" s="96" t="str">
        <f>IF(FN_MC!W125="","*",FN_MC!W125)</f>
        <v>*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0</v>
      </c>
      <c r="W123" s="98" t="str">
        <f ca="1">_xlfn.XLOOKUP(G123&amp;$W$3,BS_CONTROLE[CHAVE],BS_CONTROLE[Quantidade_11],"-")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*</v>
      </c>
      <c r="B124" s="95" t="str">
        <f>IF(FN_MC!X126="","*",FN_MC!X126)</f>
        <v>*</v>
      </c>
      <c r="C124" s="95" t="str">
        <f>IF(FN_MC!Z126="","*",FN_MC!Z126)</f>
        <v>*</v>
      </c>
      <c r="D124" s="96" t="str">
        <f>IF(FN_MC!S126="","*",FN_MC!S126)</f>
        <v>-</v>
      </c>
      <c r="E124" s="96" t="str">
        <f>IF(FN_MC!T126="","*",FN_MC!T126)</f>
        <v>-</v>
      </c>
      <c r="F124" s="96" t="str">
        <f>IF(FN_MC!B126="","*",FN_MC!B126)</f>
        <v>*</v>
      </c>
      <c r="G124" s="96" t="str">
        <f>IF(FN_MC!D126="","*",FN_MC!D126)</f>
        <v>*</v>
      </c>
      <c r="H124" s="96" t="str">
        <f>IF(FN_MC!F126="","*",FN_MC!F126)</f>
        <v>*</v>
      </c>
      <c r="I124" s="96" t="str">
        <f>IF(FN_MC!H126="","*",FN_MC!H126)</f>
        <v>*</v>
      </c>
      <c r="J124" s="96" t="str">
        <f>IF(FN_MC!I126="","*",FN_MC!I126)</f>
        <v>*</v>
      </c>
      <c r="K124" s="96" t="str">
        <f>IF(FN_MC!M126="","*",FN_MC!M126)</f>
        <v>-</v>
      </c>
      <c r="L124" s="196" t="str">
        <f>IF(FN_MC!N126="","*",FN_MC!N126)</f>
        <v>-</v>
      </c>
      <c r="M124" s="97" t="str">
        <f>IF(FN_MC!J126="","*",FN_MC!J126)</f>
        <v>*</v>
      </c>
      <c r="N124" s="183" t="str">
        <f>IF(FN_MC!K126="","*",FN_MC!K126)</f>
        <v>*</v>
      </c>
      <c r="O124" s="183" t="str">
        <f>IF(FN_MC!L126="","*",FN_MC!L126)</f>
        <v>-</v>
      </c>
      <c r="P124" s="107" t="str">
        <f>IF(FN_MC!O126="","*",FN_MC!O126)</f>
        <v>*</v>
      </c>
      <c r="Q124" s="107" t="str">
        <f>IF(FN_MC!P126="","*",FN_MC!P126)</f>
        <v>*</v>
      </c>
      <c r="R124" s="96" t="str">
        <f>IF(FN_MC!Q126="","*",CONCATENATE(FN_MC!Q126," ",FN_MC!R126))</f>
        <v>*</v>
      </c>
      <c r="S124" s="96" t="str">
        <f>IF(FN_MC!V126="","*",FN_MC!V126)</f>
        <v>*</v>
      </c>
      <c r="T124" s="96" t="str">
        <f>IF(FN_MC!W126="","*",FN_MC!W126)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ANISIO (TF-514)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_xlfn.XLOOKUP(G125&amp;$U$3,BS_CONTROLE[CHAVE],BS_CONTROLE[Quantidade_11],"-")</f>
        <v>-</v>
      </c>
      <c r="V125" s="98">
        <f ca="1">_xlfn.XLOOKUP(G125&amp;$V$3,BS_CONTROLE[CHAVE],BS_CONTROLE[Quantidade_11],"-")</f>
        <v>0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*</v>
      </c>
      <c r="B126" s="95" t="str">
        <f>IF(FN_MC!X128="","*",FN_MC!X128)</f>
        <v>*</v>
      </c>
      <c r="C126" s="95" t="str">
        <f>IF(FN_MC!Z128="","*",FN_MC!Z128)</f>
        <v>*</v>
      </c>
      <c r="D126" s="96" t="str">
        <f>IF(FN_MC!S128="","*",FN_MC!S128)</f>
        <v>-</v>
      </c>
      <c r="E126" s="96" t="str">
        <f>IF(FN_MC!T128="","*",FN_MC!T128)</f>
        <v>-</v>
      </c>
      <c r="F126" s="96" t="str">
        <f>IF(FN_MC!B128="","*",FN_MC!B128)</f>
        <v>*</v>
      </c>
      <c r="G126" s="96" t="str">
        <f>IF(FN_MC!D128="","*",FN_MC!D128)</f>
        <v>*</v>
      </c>
      <c r="H126" s="96" t="str">
        <f>IF(FN_MC!F128="","*",FN_MC!F128)</f>
        <v>*</v>
      </c>
      <c r="I126" s="96" t="str">
        <f>IF(FN_MC!H128="","*",FN_MC!H128)</f>
        <v>*</v>
      </c>
      <c r="J126" s="96" t="str">
        <f>IF(FN_MC!I128="","*",FN_MC!I128)</f>
        <v>*</v>
      </c>
      <c r="K126" s="96" t="str">
        <f>IF(FN_MC!M128="","*",FN_MC!M128)</f>
        <v>-</v>
      </c>
      <c r="L126" s="196" t="str">
        <f>IF(FN_MC!N128="","*",FN_MC!N128)</f>
        <v>-</v>
      </c>
      <c r="M126" s="97" t="str">
        <f>IF(FN_MC!J128="","*",FN_MC!J128)</f>
        <v>*</v>
      </c>
      <c r="N126" s="183" t="str">
        <f>IF(FN_MC!K128="","*",FN_MC!K128)</f>
        <v>*</v>
      </c>
      <c r="O126" s="183" t="str">
        <f>IF(FN_MC!L128="","*",FN_MC!L128)</f>
        <v>-</v>
      </c>
      <c r="P126" s="107" t="str">
        <f>IF(FN_MC!O128="","*",FN_MC!O128)</f>
        <v>*</v>
      </c>
      <c r="Q126" s="107" t="str">
        <f>IF(FN_MC!P128="","*",FN_MC!P128)</f>
        <v>*</v>
      </c>
      <c r="R126" s="96" t="str">
        <f>IF(FN_MC!Q128="","*",CONCATENATE(FN_MC!Q128," ",FN_MC!R128))</f>
        <v>*</v>
      </c>
      <c r="S126" s="96" t="str">
        <f>IF(FN_MC!V128="","*",FN_MC!V128)</f>
        <v>*</v>
      </c>
      <c r="T126" s="96" t="str">
        <f>IF(FN_MC!W128="","*",FN_MC!W128)</f>
        <v>*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*</v>
      </c>
      <c r="C127" s="95" t="str">
        <f>IF(FN_MC!Z129="","*",FN_MC!Z129)</f>
        <v>*</v>
      </c>
      <c r="D127" s="96" t="str">
        <f>IF(FN_MC!S129="","*",FN_MC!S129)</f>
        <v>-</v>
      </c>
      <c r="E127" s="96" t="str">
        <f>IF(FN_MC!T129="","*",FN_MC!T129)</f>
        <v>-</v>
      </c>
      <c r="F127" s="96" t="str">
        <f>IF(FN_MC!B129="","*",FN_MC!B129)</f>
        <v>*</v>
      </c>
      <c r="G127" s="96" t="str">
        <f>IF(FN_MC!D129="","*",FN_MC!D129)</f>
        <v>*</v>
      </c>
      <c r="H127" s="96" t="str">
        <f>IF(FN_MC!F129="","*",FN_MC!F129)</f>
        <v>*</v>
      </c>
      <c r="I127" s="96" t="str">
        <f>IF(FN_MC!H129="","*",FN_MC!H129)</f>
        <v>*</v>
      </c>
      <c r="J127" s="96" t="str">
        <f>IF(FN_MC!I129="","*",FN_MC!I129)</f>
        <v>*</v>
      </c>
      <c r="K127" s="96" t="str">
        <f>IF(FN_MC!M129="","*",FN_MC!M129)</f>
        <v>-</v>
      </c>
      <c r="L127" s="196" t="str">
        <f>IF(FN_MC!N129="","*",FN_MC!N129)</f>
        <v>-</v>
      </c>
      <c r="M127" s="97" t="str">
        <f>IF(FN_MC!J129="","*",FN_MC!J129)</f>
        <v>*</v>
      </c>
      <c r="N127" s="183" t="str">
        <f>IF(FN_MC!K129="","*",FN_MC!K129)</f>
        <v>*</v>
      </c>
      <c r="O127" s="183" t="str">
        <f>IF(FN_MC!L129="","*",FN_MC!L129)</f>
        <v>-</v>
      </c>
      <c r="P127" s="107" t="str">
        <f>IF(FN_MC!O129="","*",FN_MC!O129)</f>
        <v>*</v>
      </c>
      <c r="Q127" s="107" t="str">
        <f>IF(FN_MC!P129="","*",FN_MC!P129)</f>
        <v>*</v>
      </c>
      <c r="R127" s="96" t="str">
        <f>IF(FN_MC!Q129="","*",CONCATENATE(FN_MC!Q129," ",FN_MC!R129))</f>
        <v>*</v>
      </c>
      <c r="S127" s="96" t="str">
        <f>IF(FN_MC!V129="","*",FN_MC!V129)</f>
        <v>*</v>
      </c>
      <c r="T127" s="96" t="str">
        <f>IF(FN_MC!W129="","*",FN_MC!W129)</f>
        <v>*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*</v>
      </c>
      <c r="B128" s="95" t="str">
        <f>IF(FN_MC!X130="","*",FN_MC!X130)</f>
        <v>*</v>
      </c>
      <c r="C128" s="95" t="str">
        <f>IF(FN_MC!Z130="","*",FN_MC!Z130)</f>
        <v>*</v>
      </c>
      <c r="D128" s="96" t="str">
        <f>IF(FN_MC!S130="","*",FN_MC!S130)</f>
        <v>-</v>
      </c>
      <c r="E128" s="96" t="str">
        <f>IF(FN_MC!T130="","*",FN_MC!T130)</f>
        <v>-</v>
      </c>
      <c r="F128" s="96" t="str">
        <f>IF(FN_MC!B130="","*",FN_MC!B130)</f>
        <v>*</v>
      </c>
      <c r="G128" s="96" t="str">
        <f>IF(FN_MC!D130="","*",FN_MC!D130)</f>
        <v>*</v>
      </c>
      <c r="H128" s="96" t="str">
        <f>IF(FN_MC!F130="","*",FN_MC!F130)</f>
        <v>*</v>
      </c>
      <c r="I128" s="96" t="str">
        <f>IF(FN_MC!H130="","*",FN_MC!H130)</f>
        <v>*</v>
      </c>
      <c r="J128" s="96" t="str">
        <f>IF(FN_MC!I130="","*",FN_MC!I130)</f>
        <v>*</v>
      </c>
      <c r="K128" s="96" t="str">
        <f>IF(FN_MC!M130="","*",FN_MC!M130)</f>
        <v>-</v>
      </c>
      <c r="L128" s="196" t="str">
        <f>IF(FN_MC!N130="","*",FN_MC!N130)</f>
        <v>-</v>
      </c>
      <c r="M128" s="97" t="str">
        <f>IF(FN_MC!J130="","*",FN_MC!J130)</f>
        <v>*</v>
      </c>
      <c r="N128" s="183" t="str">
        <f>IF(FN_MC!K130="","*",FN_MC!K130)</f>
        <v>*</v>
      </c>
      <c r="O128" s="183" t="str">
        <f>IF(FN_MC!L130="","*",FN_MC!L130)</f>
        <v>-</v>
      </c>
      <c r="P128" s="107" t="str">
        <f>IF(FN_MC!O130="","*",FN_MC!O130)</f>
        <v>*</v>
      </c>
      <c r="Q128" s="107" t="str">
        <f>IF(FN_MC!P130="","*",FN_MC!P130)</f>
        <v>*</v>
      </c>
      <c r="R128" s="96" t="str">
        <f>IF(FN_MC!Q130="","*",CONCATENATE(FN_MC!Q130," ",FN_MC!R130))</f>
        <v>*</v>
      </c>
      <c r="S128" s="96" t="str">
        <f>IF(FN_MC!V130="","*",FN_MC!V130)</f>
        <v>*</v>
      </c>
      <c r="T128" s="96" t="str">
        <f>IF(FN_MC!W130="","*",FN_MC!W130)</f>
        <v>*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6" t="str">
        <f>IF(FN_MC!N131="","*",FN_MC!N131)</f>
        <v>-</v>
      </c>
      <c r="M129" s="97" t="str">
        <f>IF(FN_MC!J131="","*",FN_MC!J131)</f>
        <v>*</v>
      </c>
      <c r="N129" s="183" t="str">
        <f>IF(FN_MC!K131="","*",FN_MC!K131)</f>
        <v>*</v>
      </c>
      <c r="O129" s="18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*</v>
      </c>
      <c r="C130" s="95" t="str">
        <f>IF(FN_MC!Z132="","*",FN_MC!Z132)</f>
        <v>*</v>
      </c>
      <c r="D130" s="96" t="str">
        <f>IF(FN_MC!S132="","*",FN_MC!S132)</f>
        <v>-</v>
      </c>
      <c r="E130" s="96" t="str">
        <f>IF(FN_MC!T132="","*",FN_MC!T132)</f>
        <v>-</v>
      </c>
      <c r="F130" s="96" t="str">
        <f>IF(FN_MC!B132="","*",FN_MC!B132)</f>
        <v>*</v>
      </c>
      <c r="G130" s="96" t="str">
        <f>IF(FN_MC!D132="","*",FN_MC!D132)</f>
        <v>*</v>
      </c>
      <c r="H130" s="96" t="str">
        <f>IF(FN_MC!F132="","*",FN_MC!F132)</f>
        <v>*</v>
      </c>
      <c r="I130" s="96" t="str">
        <f>IF(FN_MC!H132="","*",FN_MC!H132)</f>
        <v>*</v>
      </c>
      <c r="J130" s="96" t="str">
        <f>IF(FN_MC!I132="","*",FN_MC!I132)</f>
        <v>*</v>
      </c>
      <c r="K130" s="96" t="str">
        <f>IF(FN_MC!M132="","*",FN_MC!M132)</f>
        <v>-</v>
      </c>
      <c r="L130" s="196" t="str">
        <f>IF(FN_MC!N132="","*",FN_MC!N132)</f>
        <v>-</v>
      </c>
      <c r="M130" s="97" t="str">
        <f>IF(FN_MC!J132="","*",FN_MC!J132)</f>
        <v>*</v>
      </c>
      <c r="N130" s="183" t="str">
        <f>IF(FN_MC!K132="","*",FN_MC!K132)</f>
        <v>*</v>
      </c>
      <c r="O130" s="183" t="str">
        <f>IF(FN_MC!L132="","*",FN_MC!L132)</f>
        <v>-</v>
      </c>
      <c r="P130" s="107" t="str">
        <f>IF(FN_MC!O132="","*",FN_MC!O132)</f>
        <v>*</v>
      </c>
      <c r="Q130" s="107" t="str">
        <f>IF(FN_MC!P132="","*",FN_MC!P132)</f>
        <v>*</v>
      </c>
      <c r="R130" s="96" t="str">
        <f>IF(FN_MC!Q132="","*",CONCATENATE(FN_MC!Q132," ",FN_MC!R132))</f>
        <v>*</v>
      </c>
      <c r="S130" s="96" t="str">
        <f>IF(FN_MC!V132="","*",FN_MC!V132)</f>
        <v>*</v>
      </c>
      <c r="T130" s="96" t="str">
        <f>IF(FN_MC!W132="","*",FN_MC!W132)</f>
        <v>*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 t="str">
        <f ca="1">_xlfn.XLOOKUP(G130&amp;$W$3,BS_CONTROLE[CHAVE],BS_CONTROLE[Quantidade_11],"-")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*</v>
      </c>
      <c r="B132" s="95" t="str">
        <f>IF(FN_MC!X134="","*",FN_MC!X134)</f>
        <v>*</v>
      </c>
      <c r="C132" s="95" t="str">
        <f>IF(FN_MC!Z134="","*",FN_MC!Z134)</f>
        <v>*</v>
      </c>
      <c r="D132" s="96" t="str">
        <f>IF(FN_MC!S134="","*",FN_MC!S134)</f>
        <v>-</v>
      </c>
      <c r="E132" s="96" t="str">
        <f>IF(FN_MC!T134="","*",FN_MC!T134)</f>
        <v>-</v>
      </c>
      <c r="F132" s="96" t="str">
        <f>IF(FN_MC!B134="","*",FN_MC!B134)</f>
        <v>*</v>
      </c>
      <c r="G132" s="96" t="str">
        <f>IF(FN_MC!D134="","*",FN_MC!D134)</f>
        <v>*</v>
      </c>
      <c r="H132" s="96" t="str">
        <f>IF(FN_MC!F134="","*",FN_MC!F134)</f>
        <v>*</v>
      </c>
      <c r="I132" s="96" t="str">
        <f>IF(FN_MC!H134="","*",FN_MC!H134)</f>
        <v>*</v>
      </c>
      <c r="J132" s="96" t="str">
        <f>IF(FN_MC!I134="","*",FN_MC!I134)</f>
        <v>*</v>
      </c>
      <c r="K132" s="96" t="str">
        <f>IF(FN_MC!M134="","*",FN_MC!M134)</f>
        <v>-</v>
      </c>
      <c r="L132" s="196" t="str">
        <f>IF(FN_MC!N134="","*",FN_MC!N134)</f>
        <v>-</v>
      </c>
      <c r="M132" s="97" t="str">
        <f>IF(FN_MC!J134="","*",FN_MC!J134)</f>
        <v>*</v>
      </c>
      <c r="N132" s="183" t="str">
        <f>IF(FN_MC!K134="","*",FN_MC!K134)</f>
        <v>*</v>
      </c>
      <c r="O132" s="183" t="str">
        <f>IF(FN_MC!L134="","*",FN_MC!L134)</f>
        <v>-</v>
      </c>
      <c r="P132" s="107" t="str">
        <f>IF(FN_MC!O134="","*",FN_MC!O134)</f>
        <v>*</v>
      </c>
      <c r="Q132" s="107" t="str">
        <f>IF(FN_MC!P134="","*",FN_MC!P134)</f>
        <v>*</v>
      </c>
      <c r="R132" s="96" t="str">
        <f>IF(FN_MC!Q134="","*",CONCATENATE(FN_MC!Q134," ",FN_MC!R134))</f>
        <v>*</v>
      </c>
      <c r="S132" s="96" t="str">
        <f>IF(FN_MC!V134="","*",FN_MC!V134)</f>
        <v>*</v>
      </c>
      <c r="T132" s="96" t="str">
        <f>IF(FN_MC!W134="","*",FN_MC!W134)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*</v>
      </c>
      <c r="B133" s="95" t="str">
        <f>IF(FN_MC!X135="","*",FN_MC!X135)</f>
        <v>*</v>
      </c>
      <c r="C133" s="95" t="str">
        <f>IF(FN_MC!Z135="","*",FN_MC!Z135)</f>
        <v>*</v>
      </c>
      <c r="D133" s="96" t="str">
        <f>IF(FN_MC!S135="","*",FN_MC!S135)</f>
        <v>-</v>
      </c>
      <c r="E133" s="96" t="str">
        <f>IF(FN_MC!T135="","*",FN_MC!T135)</f>
        <v>-</v>
      </c>
      <c r="F133" s="96" t="str">
        <f>IF(FN_MC!B135="","*",FN_MC!B135)</f>
        <v>*</v>
      </c>
      <c r="G133" s="96" t="str">
        <f>IF(FN_MC!D135="","*",FN_MC!D135)</f>
        <v>*</v>
      </c>
      <c r="H133" s="96" t="str">
        <f>IF(FN_MC!F135="","*",FN_MC!F135)</f>
        <v>*</v>
      </c>
      <c r="I133" s="96" t="str">
        <f>IF(FN_MC!H135="","*",FN_MC!H135)</f>
        <v>*</v>
      </c>
      <c r="J133" s="96" t="str">
        <f>IF(FN_MC!I135="","*",FN_MC!I135)</f>
        <v>*</v>
      </c>
      <c r="K133" s="96" t="str">
        <f>IF(FN_MC!M135="","*",FN_MC!M135)</f>
        <v>-</v>
      </c>
      <c r="L133" s="196" t="str">
        <f>IF(FN_MC!N135="","*",FN_MC!N135)</f>
        <v>-</v>
      </c>
      <c r="M133" s="97" t="str">
        <f>IF(FN_MC!J135="","*",FN_MC!J135)</f>
        <v>*</v>
      </c>
      <c r="N133" s="183" t="str">
        <f>IF(FN_MC!K135="","*",FN_MC!K135)</f>
        <v>*</v>
      </c>
      <c r="O133" s="183" t="str">
        <f>IF(FN_MC!L135="","*",FN_MC!L135)</f>
        <v>-</v>
      </c>
      <c r="P133" s="107" t="str">
        <f>IF(FN_MC!O135="","*",FN_MC!O135)</f>
        <v>*</v>
      </c>
      <c r="Q133" s="107" t="str">
        <f>IF(FN_MC!P135="","*",FN_MC!P135)</f>
        <v>*</v>
      </c>
      <c r="R133" s="96" t="str">
        <f>IF(FN_MC!Q135="","*",CONCATENATE(FN_MC!Q135," ",FN_MC!R135))</f>
        <v>*</v>
      </c>
      <c r="S133" s="96" t="str">
        <f>IF(FN_MC!V135="","*",FN_MC!V135)</f>
        <v>*</v>
      </c>
      <c r="T133" s="96" t="str">
        <f>IF(FN_MC!W135="","*",FN_MC!W135)</f>
        <v>*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*</v>
      </c>
      <c r="B135" s="95" t="str">
        <f>IF(FN_MC!X137="","*",FN_MC!X137)</f>
        <v>*</v>
      </c>
      <c r="C135" s="95" t="str">
        <f>IF(FN_MC!Z137="","*",FN_MC!Z137)</f>
        <v>*</v>
      </c>
      <c r="D135" s="96" t="str">
        <f>IF(FN_MC!S137="","*",FN_MC!S137)</f>
        <v>-</v>
      </c>
      <c r="E135" s="96" t="str">
        <f>IF(FN_MC!T137="","*",FN_MC!T137)</f>
        <v>-</v>
      </c>
      <c r="F135" s="96" t="str">
        <f>IF(FN_MC!B137="","*",FN_MC!B137)</f>
        <v>*</v>
      </c>
      <c r="G135" s="96" t="str">
        <f>IF(FN_MC!D137="","*",FN_MC!D137)</f>
        <v>*</v>
      </c>
      <c r="H135" s="96" t="str">
        <f>IF(FN_MC!F137="","*",FN_MC!F137)</f>
        <v>*</v>
      </c>
      <c r="I135" s="96" t="str">
        <f>IF(FN_MC!H137="","*",FN_MC!H137)</f>
        <v>*</v>
      </c>
      <c r="J135" s="96" t="str">
        <f>IF(FN_MC!I137="","*",FN_MC!I137)</f>
        <v>*</v>
      </c>
      <c r="K135" s="96" t="str">
        <f>IF(FN_MC!M137="","*",FN_MC!M137)</f>
        <v>-</v>
      </c>
      <c r="L135" s="196" t="str">
        <f>IF(FN_MC!N137="","*",FN_MC!N137)</f>
        <v>-</v>
      </c>
      <c r="M135" s="97" t="str">
        <f>IF(FN_MC!J137="","*",FN_MC!J137)</f>
        <v>*</v>
      </c>
      <c r="N135" s="183" t="str">
        <f>IF(FN_MC!K137="","*",FN_MC!K137)</f>
        <v>*</v>
      </c>
      <c r="O135" s="183" t="str">
        <f>IF(FN_MC!L137="","*",FN_MC!L137)</f>
        <v>-</v>
      </c>
      <c r="P135" s="107" t="str">
        <f>IF(FN_MC!O137="","*",FN_MC!O137)</f>
        <v>*</v>
      </c>
      <c r="Q135" s="107" t="str">
        <f>IF(FN_MC!P137="","*",FN_MC!P137)</f>
        <v>*</v>
      </c>
      <c r="R135" s="96" t="str">
        <f>IF(FN_MC!Q137="","*",CONCATENATE(FN_MC!Q137," ",FN_MC!R137))</f>
        <v>*</v>
      </c>
      <c r="S135" s="96" t="str">
        <f>IF(FN_MC!V137="","*",FN_MC!V137)</f>
        <v>*</v>
      </c>
      <c r="T135" s="96" t="str">
        <f>IF(FN_MC!W137="","*",FN_MC!W137)</f>
        <v>*</v>
      </c>
      <c r="U135" s="98" t="str">
        <f ca="1">_xlfn.XLOOKUP(G135&amp;$U$3,BS_CONTROLE[CHAVE],BS_CONTROLE[Quantidade_11],"-")</f>
        <v>-</v>
      </c>
      <c r="V135" s="98" t="str">
        <f ca="1">_xlfn.XLOOKUP(G135&amp;$V$3,BS_CONTROLE[CHAVE],BS_CONTROLE[Quantidade_11],"-")</f>
        <v>-</v>
      </c>
      <c r="W135" s="98" t="str">
        <f ca="1">_xlfn.XLOOKUP(G135&amp;$W$3,BS_CONTROLE[CHAVE],BS_CONTROLE[Quantidade_11],"-")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*</v>
      </c>
      <c r="B137" s="95" t="str">
        <f>IF(FN_MC!X139="","*",FN_MC!X139)</f>
        <v>*</v>
      </c>
      <c r="C137" s="95" t="str">
        <f>IF(FN_MC!Z139="","*",FN_MC!Z139)</f>
        <v>*</v>
      </c>
      <c r="D137" s="96" t="str">
        <f>IF(FN_MC!S139="","*",FN_MC!S139)</f>
        <v>-</v>
      </c>
      <c r="E137" s="96" t="str">
        <f>IF(FN_MC!T139="","*",FN_MC!T139)</f>
        <v>-</v>
      </c>
      <c r="F137" s="96" t="str">
        <f>IF(FN_MC!B139="","*",FN_MC!B139)</f>
        <v>*</v>
      </c>
      <c r="G137" s="96" t="str">
        <f>IF(FN_MC!D139="","*",FN_MC!D139)</f>
        <v>*</v>
      </c>
      <c r="H137" s="96" t="str">
        <f>IF(FN_MC!F139="","*",FN_MC!F139)</f>
        <v>*</v>
      </c>
      <c r="I137" s="96" t="str">
        <f>IF(FN_MC!H139="","*",FN_MC!H139)</f>
        <v>*</v>
      </c>
      <c r="J137" s="96" t="str">
        <f>IF(FN_MC!I139="","*",FN_MC!I139)</f>
        <v>*</v>
      </c>
      <c r="K137" s="96" t="str">
        <f>IF(FN_MC!M139="","*",FN_MC!M139)</f>
        <v>-</v>
      </c>
      <c r="L137" s="196" t="str">
        <f>IF(FN_MC!N139="","*",FN_MC!N139)</f>
        <v>-</v>
      </c>
      <c r="M137" s="97" t="str">
        <f>IF(FN_MC!J139="","*",FN_MC!J139)</f>
        <v>*</v>
      </c>
      <c r="N137" s="183" t="str">
        <f>IF(FN_MC!K139="","*",FN_MC!K139)</f>
        <v>*</v>
      </c>
      <c r="O137" s="183" t="str">
        <f>IF(FN_MC!L139="","*",FN_MC!L139)</f>
        <v>-</v>
      </c>
      <c r="P137" s="107" t="str">
        <f>IF(FN_MC!O139="","*",FN_MC!O139)</f>
        <v>*</v>
      </c>
      <c r="Q137" s="107" t="str">
        <f>IF(FN_MC!P139="","*",FN_MC!P139)</f>
        <v>*</v>
      </c>
      <c r="R137" s="96" t="str">
        <f>IF(FN_MC!Q139="","*",CONCATENATE(FN_MC!Q139," ",FN_MC!R139))</f>
        <v>*</v>
      </c>
      <c r="S137" s="96" t="str">
        <f>IF(FN_MC!V139="","*",FN_MC!V139)</f>
        <v>*</v>
      </c>
      <c r="T137" s="96" t="str">
        <f>IF(FN_MC!W139="","*",FN_MC!W139)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*</v>
      </c>
      <c r="B138" s="95" t="str">
        <f>IF(FN_MC!X140="","*",FN_MC!X140)</f>
        <v>*</v>
      </c>
      <c r="C138" s="95" t="str">
        <f>IF(FN_MC!Z140="","*",FN_MC!Z140)</f>
        <v>*</v>
      </c>
      <c r="D138" s="96" t="str">
        <f>IF(FN_MC!S140="","*",FN_MC!S140)</f>
        <v>-</v>
      </c>
      <c r="E138" s="96" t="str">
        <f>IF(FN_MC!T140="","*",FN_MC!T140)</f>
        <v>-</v>
      </c>
      <c r="F138" s="96" t="str">
        <f>IF(FN_MC!B140="","*",FN_MC!B140)</f>
        <v>*</v>
      </c>
      <c r="G138" s="96" t="str">
        <f>IF(FN_MC!D140="","*",FN_MC!D140)</f>
        <v>*</v>
      </c>
      <c r="H138" s="96" t="str">
        <f>IF(FN_MC!F140="","*",FN_MC!F140)</f>
        <v>*</v>
      </c>
      <c r="I138" s="96" t="str">
        <f>IF(FN_MC!H140="","*",FN_MC!H140)</f>
        <v>*</v>
      </c>
      <c r="J138" s="96" t="str">
        <f>IF(FN_MC!I140="","*",FN_MC!I140)</f>
        <v>*</v>
      </c>
      <c r="K138" s="96" t="str">
        <f>IF(FN_MC!M140="","*",FN_MC!M140)</f>
        <v>-</v>
      </c>
      <c r="L138" s="196" t="str">
        <f>IF(FN_MC!N140="","*",FN_MC!N140)</f>
        <v>-</v>
      </c>
      <c r="M138" s="97" t="str">
        <f>IF(FN_MC!J140="","*",FN_MC!J140)</f>
        <v>*</v>
      </c>
      <c r="N138" s="183" t="str">
        <f>IF(FN_MC!K140="","*",FN_MC!K140)</f>
        <v>*</v>
      </c>
      <c r="O138" s="183" t="str">
        <f>IF(FN_MC!L140="","*",FN_MC!L140)</f>
        <v>-</v>
      </c>
      <c r="P138" s="107" t="str">
        <f>IF(FN_MC!O140="","*",FN_MC!O140)</f>
        <v>*</v>
      </c>
      <c r="Q138" s="107" t="str">
        <f>IF(FN_MC!P140="","*",FN_MC!P140)</f>
        <v>*</v>
      </c>
      <c r="R138" s="96" t="str">
        <f>IF(FN_MC!Q140="","*",CONCATENATE(FN_MC!Q140," ",FN_MC!R140))</f>
        <v>*</v>
      </c>
      <c r="S138" s="96" t="str">
        <f>IF(FN_MC!V140="","*",FN_MC!V140)</f>
        <v>*</v>
      </c>
      <c r="T138" s="96" t="str">
        <f>IF(FN_MC!W140="","*",FN_MC!W140)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6" t="str">
        <f>IF(FN_MC!N143="","*",FN_MC!N143)</f>
        <v>-</v>
      </c>
      <c r="M141" s="97" t="str">
        <f>IF(FN_MC!J143="","*",FN_MC!J143)</f>
        <v>*</v>
      </c>
      <c r="N141" s="183" t="str">
        <f>IF(FN_MC!K143="","*",FN_MC!K143)</f>
        <v>*</v>
      </c>
      <c r="O141" s="18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*</v>
      </c>
      <c r="B142" s="95" t="str">
        <f>IF(FN_MC!X144="","*",FN_MC!X144)</f>
        <v>*</v>
      </c>
      <c r="C142" s="95" t="str">
        <f>IF(FN_MC!Z144="","*",FN_MC!Z144)</f>
        <v>*</v>
      </c>
      <c r="D142" s="96" t="str">
        <f>IF(FN_MC!S144="","*",FN_MC!S144)</f>
        <v>-</v>
      </c>
      <c r="E142" s="96" t="str">
        <f>IF(FN_MC!T144="","*",FN_MC!T144)</f>
        <v>-</v>
      </c>
      <c r="F142" s="96" t="str">
        <f>IF(FN_MC!B144="","*",FN_MC!B144)</f>
        <v>*</v>
      </c>
      <c r="G142" s="96" t="str">
        <f>IF(FN_MC!D144="","*",FN_MC!D144)</f>
        <v>*</v>
      </c>
      <c r="H142" s="96" t="str">
        <f>IF(FN_MC!F144="","*",FN_MC!F144)</f>
        <v>*</v>
      </c>
      <c r="I142" s="96" t="str">
        <f>IF(FN_MC!H144="","*",FN_MC!H144)</f>
        <v>*</v>
      </c>
      <c r="J142" s="96" t="str">
        <f>IF(FN_MC!I144="","*",FN_MC!I144)</f>
        <v>*</v>
      </c>
      <c r="K142" s="96" t="str">
        <f>IF(FN_MC!M144="","*",FN_MC!M144)</f>
        <v>-</v>
      </c>
      <c r="L142" s="196" t="str">
        <f>IF(FN_MC!N144="","*",FN_MC!N144)</f>
        <v>-</v>
      </c>
      <c r="M142" s="97" t="str">
        <f>IF(FN_MC!J144="","*",FN_MC!J144)</f>
        <v>*</v>
      </c>
      <c r="N142" s="183" t="str">
        <f>IF(FN_MC!K144="","*",FN_MC!K144)</f>
        <v>*</v>
      </c>
      <c r="O142" s="183" t="str">
        <f>IF(FN_MC!L144="","*",FN_MC!L144)</f>
        <v>-</v>
      </c>
      <c r="P142" s="107" t="str">
        <f>IF(FN_MC!O144="","*",FN_MC!O144)</f>
        <v>*</v>
      </c>
      <c r="Q142" s="107" t="str">
        <f>IF(FN_MC!P144="","*",FN_MC!P144)</f>
        <v>*</v>
      </c>
      <c r="R142" s="96" t="str">
        <f>IF(FN_MC!Q144="","*",CONCATENATE(FN_MC!Q144," ",FN_MC!R144))</f>
        <v>*</v>
      </c>
      <c r="S142" s="96" t="str">
        <f>IF(FN_MC!V144="","*",FN_MC!V144)</f>
        <v>*</v>
      </c>
      <c r="T142" s="96" t="str">
        <f>IF(FN_MC!W144="","*",FN_MC!W144)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*</v>
      </c>
      <c r="B143" s="95" t="str">
        <f>IF(FN_MC!X145="","*",FN_MC!X145)</f>
        <v>*</v>
      </c>
      <c r="C143" s="95" t="str">
        <f>IF(FN_MC!Z145="","*",FN_MC!Z145)</f>
        <v>*</v>
      </c>
      <c r="D143" s="96" t="str">
        <f>IF(FN_MC!S145="","*",FN_MC!S145)</f>
        <v>-</v>
      </c>
      <c r="E143" s="96" t="str">
        <f>IF(FN_MC!T145="","*",FN_MC!T145)</f>
        <v>-</v>
      </c>
      <c r="F143" s="96" t="str">
        <f>IF(FN_MC!B145="","*",FN_MC!B145)</f>
        <v>*</v>
      </c>
      <c r="G143" s="96" t="str">
        <f>IF(FN_MC!D145="","*",FN_MC!D145)</f>
        <v>*</v>
      </c>
      <c r="H143" s="96" t="str">
        <f>IF(FN_MC!F145="","*",FN_MC!F145)</f>
        <v>*</v>
      </c>
      <c r="I143" s="96" t="str">
        <f>IF(FN_MC!H145="","*",FN_MC!H145)</f>
        <v>*</v>
      </c>
      <c r="J143" s="96" t="str">
        <f>IF(FN_MC!I145="","*",FN_MC!I145)</f>
        <v>*</v>
      </c>
      <c r="K143" s="96" t="str">
        <f>IF(FN_MC!M145="","*",FN_MC!M145)</f>
        <v>-</v>
      </c>
      <c r="L143" s="196" t="str">
        <f>IF(FN_MC!N145="","*",FN_MC!N145)</f>
        <v>-</v>
      </c>
      <c r="M143" s="97" t="str">
        <f>IF(FN_MC!J145="","*",FN_MC!J145)</f>
        <v>*</v>
      </c>
      <c r="N143" s="183" t="str">
        <f>IF(FN_MC!K145="","*",FN_MC!K145)</f>
        <v>*</v>
      </c>
      <c r="O143" s="183" t="str">
        <f>IF(FN_MC!L145="","*",FN_MC!L145)</f>
        <v>-</v>
      </c>
      <c r="P143" s="107" t="str">
        <f>IF(FN_MC!O145="","*",FN_MC!O145)</f>
        <v>*</v>
      </c>
      <c r="Q143" s="107" t="str">
        <f>IF(FN_MC!P145="","*",FN_MC!P145)</f>
        <v>*</v>
      </c>
      <c r="R143" s="96" t="str">
        <f>IF(FN_MC!Q145="","*",CONCATENATE(FN_MC!Q145," ",FN_MC!R145))</f>
        <v>*</v>
      </c>
      <c r="S143" s="96" t="str">
        <f>IF(FN_MC!V145="","*",FN_MC!V145)</f>
        <v>*</v>
      </c>
      <c r="T143" s="96" t="str">
        <f>IF(FN_MC!W145="","*",FN_MC!W145)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*</v>
      </c>
      <c r="B144" s="95" t="str">
        <f>IF(FN_MC!X146="","*",FN_MC!X146)</f>
        <v>*</v>
      </c>
      <c r="C144" s="95" t="str">
        <f>IF(FN_MC!Z146="","*",FN_MC!Z146)</f>
        <v>*</v>
      </c>
      <c r="D144" s="96" t="str">
        <f>IF(FN_MC!S146="","*",FN_MC!S146)</f>
        <v>-</v>
      </c>
      <c r="E144" s="96" t="str">
        <f>IF(FN_MC!T146="","*",FN_MC!T146)</f>
        <v>-</v>
      </c>
      <c r="F144" s="96" t="str">
        <f>IF(FN_MC!B146="","*",FN_MC!B146)</f>
        <v>*</v>
      </c>
      <c r="G144" s="96" t="str">
        <f>IF(FN_MC!D146="","*",FN_MC!D146)</f>
        <v>*</v>
      </c>
      <c r="H144" s="96" t="str">
        <f>IF(FN_MC!F146="","*",FN_MC!F146)</f>
        <v>*</v>
      </c>
      <c r="I144" s="96" t="str">
        <f>IF(FN_MC!H146="","*",FN_MC!H146)</f>
        <v>*</v>
      </c>
      <c r="J144" s="96" t="str">
        <f>IF(FN_MC!I146="","*",FN_MC!I146)</f>
        <v>*</v>
      </c>
      <c r="K144" s="96" t="str">
        <f>IF(FN_MC!M146="","*",FN_MC!M146)</f>
        <v>-</v>
      </c>
      <c r="L144" s="196" t="str">
        <f>IF(FN_MC!N146="","*",FN_MC!N146)</f>
        <v>-</v>
      </c>
      <c r="M144" s="97" t="str">
        <f>IF(FN_MC!J146="","*",FN_MC!J146)</f>
        <v>*</v>
      </c>
      <c r="N144" s="183" t="str">
        <f>IF(FN_MC!K146="","*",FN_MC!K146)</f>
        <v>*</v>
      </c>
      <c r="O144" s="183" t="str">
        <f>IF(FN_MC!L146="","*",FN_MC!L146)</f>
        <v>-</v>
      </c>
      <c r="P144" s="107" t="str">
        <f>IF(FN_MC!O146="","*",FN_MC!O146)</f>
        <v>*</v>
      </c>
      <c r="Q144" s="107" t="str">
        <f>IF(FN_MC!P146="","*",FN_MC!P146)</f>
        <v>*</v>
      </c>
      <c r="R144" s="96" t="str">
        <f>IF(FN_MC!Q146="","*",CONCATENATE(FN_MC!Q146," ",FN_MC!R146))</f>
        <v>*</v>
      </c>
      <c r="S144" s="96" t="str">
        <f>IF(FN_MC!V146="","*",FN_MC!V146)</f>
        <v>*</v>
      </c>
      <c r="T144" s="96" t="str">
        <f>IF(FN_MC!W146="","*",FN_MC!W146)</f>
        <v>*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*</v>
      </c>
      <c r="C145" s="95" t="str">
        <f>IF(FN_MC!Z147="","*",FN_MC!Z147)</f>
        <v>*</v>
      </c>
      <c r="D145" s="96" t="str">
        <f>IF(FN_MC!S147="","*",FN_MC!S147)</f>
        <v>-</v>
      </c>
      <c r="E145" s="96" t="str">
        <f>IF(FN_MC!T147="","*",FN_MC!T147)</f>
        <v>-</v>
      </c>
      <c r="F145" s="96" t="str">
        <f>IF(FN_MC!B147="","*",FN_MC!B147)</f>
        <v>*</v>
      </c>
      <c r="G145" s="96" t="str">
        <f>IF(FN_MC!D147="","*",FN_MC!D147)</f>
        <v>*</v>
      </c>
      <c r="H145" s="96" t="str">
        <f>IF(FN_MC!F147="","*",FN_MC!F147)</f>
        <v>*</v>
      </c>
      <c r="I145" s="96" t="str">
        <f>IF(FN_MC!H147="","*",FN_MC!H147)</f>
        <v>*</v>
      </c>
      <c r="J145" s="96" t="str">
        <f>IF(FN_MC!I147="","*",FN_MC!I147)</f>
        <v>*</v>
      </c>
      <c r="K145" s="96" t="str">
        <f>IF(FN_MC!M147="","*",FN_MC!M147)</f>
        <v>-</v>
      </c>
      <c r="L145" s="196" t="str">
        <f>IF(FN_MC!N147="","*",FN_MC!N147)</f>
        <v>-</v>
      </c>
      <c r="M145" s="97" t="str">
        <f>IF(FN_MC!J147="","*",FN_MC!J147)</f>
        <v>*</v>
      </c>
      <c r="N145" s="183" t="str">
        <f>IF(FN_MC!K147="","*",FN_MC!K147)</f>
        <v>*</v>
      </c>
      <c r="O145" s="183" t="str">
        <f>IF(FN_MC!L147="","*",FN_MC!L147)</f>
        <v>-</v>
      </c>
      <c r="P145" s="107" t="str">
        <f>IF(FN_MC!O147="","*",FN_MC!O147)</f>
        <v>*</v>
      </c>
      <c r="Q145" s="107" t="str">
        <f>IF(FN_MC!P147="","*",FN_MC!P147)</f>
        <v>*</v>
      </c>
      <c r="R145" s="96" t="str">
        <f>IF(FN_MC!Q147="","*",CONCATENATE(FN_MC!Q147," ",FN_MC!R147))</f>
        <v>*</v>
      </c>
      <c r="S145" s="96" t="str">
        <f>IF(FN_MC!V147="","*",FN_MC!V147)</f>
        <v>*</v>
      </c>
      <c r="T145" s="96" t="str">
        <f>IF(FN_MC!W147="","*",FN_MC!W147)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*</v>
      </c>
      <c r="B148" s="95" t="str">
        <f>IF(FN_MC!X150="","*",FN_MC!X150)</f>
        <v>*</v>
      </c>
      <c r="C148" s="95" t="str">
        <f>IF(FN_MC!Z150="","*",FN_MC!Z150)</f>
        <v>*</v>
      </c>
      <c r="D148" s="96" t="str">
        <f>IF(FN_MC!S150="","*",FN_MC!S150)</f>
        <v>-</v>
      </c>
      <c r="E148" s="96" t="str">
        <f>IF(FN_MC!T150="","*",FN_MC!T150)</f>
        <v>-</v>
      </c>
      <c r="F148" s="96" t="str">
        <f>IF(FN_MC!B150="","*",FN_MC!B150)</f>
        <v>*</v>
      </c>
      <c r="G148" s="96" t="str">
        <f>IF(FN_MC!D150="","*",FN_MC!D150)</f>
        <v>*</v>
      </c>
      <c r="H148" s="96" t="str">
        <f>IF(FN_MC!F150="","*",FN_MC!F150)</f>
        <v>*</v>
      </c>
      <c r="I148" s="96" t="str">
        <f>IF(FN_MC!H150="","*",FN_MC!H150)</f>
        <v>*</v>
      </c>
      <c r="J148" s="96" t="str">
        <f>IF(FN_MC!I150="","*",FN_MC!I150)</f>
        <v>*</v>
      </c>
      <c r="K148" s="96" t="str">
        <f>IF(FN_MC!M150="","*",FN_MC!M150)</f>
        <v>-</v>
      </c>
      <c r="L148" s="196" t="str">
        <f>IF(FN_MC!N150="","*",FN_MC!N150)</f>
        <v>-</v>
      </c>
      <c r="M148" s="97" t="str">
        <f>IF(FN_MC!J150="","*",FN_MC!J150)</f>
        <v>*</v>
      </c>
      <c r="N148" s="183" t="str">
        <f>IF(FN_MC!K150="","*",FN_MC!K150)</f>
        <v>*</v>
      </c>
      <c r="O148" s="183" t="str">
        <f>IF(FN_MC!L150="","*",FN_MC!L150)</f>
        <v>-</v>
      </c>
      <c r="P148" s="107" t="str">
        <f>IF(FN_MC!O150="","*",FN_MC!O150)</f>
        <v>*</v>
      </c>
      <c r="Q148" s="107" t="str">
        <f>IF(FN_MC!P150="","*",FN_MC!P150)</f>
        <v>*</v>
      </c>
      <c r="R148" s="96" t="str">
        <f>IF(FN_MC!Q150="","*",CONCATENATE(FN_MC!Q150," ",FN_MC!R150))</f>
        <v>*</v>
      </c>
      <c r="S148" s="96" t="str">
        <f>IF(FN_MC!V150="","*",FN_MC!V150)</f>
        <v>*</v>
      </c>
      <c r="T148" s="96" t="str">
        <f>IF(FN_MC!W150="","*",FN_MC!W150)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6" t="str">
        <f>IF(FN_MC!N151="","*",FN_MC!N151)</f>
        <v>-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6" t="str">
        <f>IF(FN_MC!N152="","*",FN_MC!N152)</f>
        <v>-</v>
      </c>
      <c r="M150" s="97" t="str">
        <f>IF(FN_MC!J152="","*",FN_MC!J152)</f>
        <v>*</v>
      </c>
      <c r="N150" s="183" t="str">
        <f>IF(FN_MC!K152="","*",FN_MC!K152)</f>
        <v>*</v>
      </c>
      <c r="O150" s="183" t="str">
        <f>IF(FN_MC!L152="","*",FN_MC!L152)</f>
        <v>-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*</v>
      </c>
      <c r="B151" s="95" t="str">
        <f>IF(FN_MC!X153="","*",FN_MC!X153)</f>
        <v>*</v>
      </c>
      <c r="C151" s="95" t="str">
        <f>IF(FN_MC!Z153="","*",FN_MC!Z153)</f>
        <v>*</v>
      </c>
      <c r="D151" s="96" t="str">
        <f>IF(FN_MC!S153="","*",FN_MC!S153)</f>
        <v>-</v>
      </c>
      <c r="E151" s="96" t="str">
        <f>IF(FN_MC!T153="","*",FN_MC!T153)</f>
        <v>-</v>
      </c>
      <c r="F151" s="96" t="str">
        <f>IF(FN_MC!B153="","*",FN_MC!B153)</f>
        <v>*</v>
      </c>
      <c r="G151" s="96" t="str">
        <f>IF(FN_MC!D153="","*",FN_MC!D153)</f>
        <v>*</v>
      </c>
      <c r="H151" s="96" t="str">
        <f>IF(FN_MC!F153="","*",FN_MC!F153)</f>
        <v>*</v>
      </c>
      <c r="I151" s="96" t="str">
        <f>IF(FN_MC!H153="","*",FN_MC!H153)</f>
        <v>*</v>
      </c>
      <c r="J151" s="96" t="str">
        <f>IF(FN_MC!I153="","*",FN_MC!I153)</f>
        <v>*</v>
      </c>
      <c r="K151" s="96" t="str">
        <f>IF(FN_MC!M153="","*",FN_MC!M153)</f>
        <v>-</v>
      </c>
      <c r="L151" s="196" t="str">
        <f>IF(FN_MC!N153="","*",FN_MC!N153)</f>
        <v>-</v>
      </c>
      <c r="M151" s="97" t="str">
        <f>IF(FN_MC!J153="","*",FN_MC!J153)</f>
        <v>*</v>
      </c>
      <c r="N151" s="183" t="str">
        <f>IF(FN_MC!K153="","*",FN_MC!K153)</f>
        <v>*</v>
      </c>
      <c r="O151" s="183" t="str">
        <f>IF(FN_MC!L153="","*",FN_MC!L153)</f>
        <v>-</v>
      </c>
      <c r="P151" s="107" t="str">
        <f>IF(FN_MC!O153="","*",FN_MC!O153)</f>
        <v>*</v>
      </c>
      <c r="Q151" s="107" t="str">
        <f>IF(FN_MC!P153="","*",FN_MC!P153)</f>
        <v>*</v>
      </c>
      <c r="R151" s="96" t="str">
        <f>IF(FN_MC!Q153="","*",CONCATENATE(FN_MC!Q153," ",FN_MC!R153))</f>
        <v>*</v>
      </c>
      <c r="S151" s="96" t="str">
        <f>IF(FN_MC!V153="","*",FN_MC!V153)</f>
        <v>*</v>
      </c>
      <c r="T151" s="96" t="str">
        <f>IF(FN_MC!W153="","*",FN_MC!W153)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107" t="str">
        <f>IF(FN_MC!O156="","*",FN_MC!O156)</f>
        <v>*</v>
      </c>
      <c r="Q154" s="107" t="str">
        <f>IF(FN_MC!P156="","*",FN_MC!P156)</f>
        <v>*</v>
      </c>
      <c r="R154" s="96" t="str">
        <f>IF(FN_MC!Q156="","*",CONCATENATE(FN_MC!Q156," ",FN_MC!R156))</f>
        <v>*</v>
      </c>
      <c r="S154" s="96" t="str">
        <f>IF(FN_MC!V156="","*",FN_MC!V156)</f>
        <v>*</v>
      </c>
      <c r="T154" s="96" t="str">
        <f>IF(FN_MC!W156="","*",FN_MC!W156)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*</v>
      </c>
      <c r="B155" s="95" t="str">
        <f>IF(FN_MC!X157="","*",FN_MC!X157)</f>
        <v>*</v>
      </c>
      <c r="C155" s="95" t="str">
        <f>IF(FN_MC!Z157="","*",FN_MC!Z157)</f>
        <v>*</v>
      </c>
      <c r="D155" s="96" t="str">
        <f>IF(FN_MC!S157="","*",FN_MC!S157)</f>
        <v>-</v>
      </c>
      <c r="E155" s="96" t="str">
        <f>IF(FN_MC!T157="","*",FN_MC!T157)</f>
        <v>-</v>
      </c>
      <c r="F155" s="96" t="str">
        <f>IF(FN_MC!B157="","*",FN_MC!B157)</f>
        <v>*</v>
      </c>
      <c r="G155" s="96" t="str">
        <f>IF(FN_MC!D157="","*",FN_MC!D157)</f>
        <v>*</v>
      </c>
      <c r="H155" s="96" t="str">
        <f>IF(FN_MC!F157="","*",FN_MC!F157)</f>
        <v>*</v>
      </c>
      <c r="I155" s="96" t="str">
        <f>IF(FN_MC!H157="","*",FN_MC!H157)</f>
        <v>*</v>
      </c>
      <c r="J155" s="96" t="str">
        <f>IF(FN_MC!I157="","*",FN_MC!I157)</f>
        <v>*</v>
      </c>
      <c r="K155" s="96" t="str">
        <f>IF(FN_MC!M157="","*",FN_MC!M157)</f>
        <v>-</v>
      </c>
      <c r="L155" s="196" t="str">
        <f>IF(FN_MC!N157="","*",FN_MC!N157)</f>
        <v>-</v>
      </c>
      <c r="M155" s="97" t="str">
        <f>IF(FN_MC!J157="","*",FN_MC!J157)</f>
        <v>*</v>
      </c>
      <c r="N155" s="183" t="str">
        <f>IF(FN_MC!K157="","*",FN_MC!K157)</f>
        <v>*</v>
      </c>
      <c r="O155" s="183" t="str">
        <f>IF(FN_MC!L157="","*",FN_MC!L157)</f>
        <v>-</v>
      </c>
      <c r="P155" s="107" t="str">
        <f>IF(FN_MC!O157="","*",FN_MC!O157)</f>
        <v>*</v>
      </c>
      <c r="Q155" s="107" t="str">
        <f>IF(FN_MC!P157="","*",FN_MC!P157)</f>
        <v>*</v>
      </c>
      <c r="R155" s="96" t="str">
        <f>IF(FN_MC!Q157="","*",CONCATENATE(FN_MC!Q157," ",FN_MC!R157))</f>
        <v>*</v>
      </c>
      <c r="S155" s="96" t="str">
        <f>IF(FN_MC!V157="","*",FN_MC!V157)</f>
        <v>*</v>
      </c>
      <c r="T155" s="96" t="str">
        <f>IF(FN_MC!W157="","*",FN_MC!W157)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*</v>
      </c>
      <c r="B157" s="95" t="str">
        <f>IF(FN_MC!X159="","*",FN_MC!X159)</f>
        <v>*</v>
      </c>
      <c r="C157" s="95" t="str">
        <f>IF(FN_MC!Z159="","*",FN_MC!Z159)</f>
        <v>*</v>
      </c>
      <c r="D157" s="96" t="str">
        <f>IF(FN_MC!S159="","*",FN_MC!S159)</f>
        <v>-</v>
      </c>
      <c r="E157" s="96" t="str">
        <f>IF(FN_MC!T159="","*",FN_MC!T159)</f>
        <v>-</v>
      </c>
      <c r="F157" s="96" t="str">
        <f>IF(FN_MC!B159="","*",FN_MC!B159)</f>
        <v>*</v>
      </c>
      <c r="G157" s="96" t="str">
        <f>IF(FN_MC!D159="","*",FN_MC!D159)</f>
        <v>*</v>
      </c>
      <c r="H157" s="96" t="str">
        <f>IF(FN_MC!F159="","*",FN_MC!F159)</f>
        <v>*</v>
      </c>
      <c r="I157" s="96" t="str">
        <f>IF(FN_MC!H159="","*",FN_MC!H159)</f>
        <v>*</v>
      </c>
      <c r="J157" s="96" t="str">
        <f>IF(FN_MC!I159="","*",FN_MC!I159)</f>
        <v>*</v>
      </c>
      <c r="K157" s="96" t="str">
        <f>IF(FN_MC!M159="","*",FN_MC!M159)</f>
        <v>-</v>
      </c>
      <c r="L157" s="196" t="str">
        <f>IF(FN_MC!N159="","*",FN_MC!N159)</f>
        <v>-</v>
      </c>
      <c r="M157" s="97" t="str">
        <f>IF(FN_MC!J159="","*",FN_MC!J159)</f>
        <v>*</v>
      </c>
      <c r="N157" s="183" t="str">
        <f>IF(FN_MC!K159="","*",FN_MC!K159)</f>
        <v>*</v>
      </c>
      <c r="O157" s="183" t="str">
        <f>IF(FN_MC!L159="","*",FN_MC!L159)</f>
        <v>-</v>
      </c>
      <c r="P157" s="107" t="str">
        <f>IF(FN_MC!O159="","*",FN_MC!O159)</f>
        <v>*</v>
      </c>
      <c r="Q157" s="107" t="str">
        <f>IF(FN_MC!P159="","*",FN_MC!P159)</f>
        <v>*</v>
      </c>
      <c r="R157" s="96" t="str">
        <f>IF(FN_MC!Q159="","*",CONCATENATE(FN_MC!Q159," ",FN_MC!R159))</f>
        <v>*</v>
      </c>
      <c r="S157" s="96" t="str">
        <f>IF(FN_MC!V159="","*",FN_MC!V159)</f>
        <v>*</v>
      </c>
      <c r="T157" s="96" t="str">
        <f>IF(FN_MC!W159="","*",FN_MC!W159)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 t="str">
        <f>IF(FN_MC!B162="","*",FN_MC!B162)</f>
        <v>*</v>
      </c>
      <c r="G160" s="96" t="str">
        <f>IF(FN_MC!D162="","*",FN_MC!D162)</f>
        <v>*</v>
      </c>
      <c r="H160" s="96" t="str">
        <f>IF(FN_MC!F162="","*",FN_MC!F162)</f>
        <v>*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 t="str">
        <f>IF(FN_MC!J162="","*",FN_MC!J162)</f>
        <v>*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6" t="str">
        <f>IF(FN_MC!N164="","*",FN_MC!N164)</f>
        <v>-</v>
      </c>
      <c r="M162" s="97" t="str">
        <f>IF(FN_MC!J164="","*",FN_MC!J164)</f>
        <v>*</v>
      </c>
      <c r="N162" s="183" t="str">
        <f>IF(FN_MC!K164="","*",FN_MC!K164)</f>
        <v>*</v>
      </c>
      <c r="O162" s="18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*</v>
      </c>
      <c r="C164" s="95" t="str">
        <f>IF(FN_MC!Z166="","*",FN_MC!Z166)</f>
        <v>*</v>
      </c>
      <c r="D164" s="96" t="str">
        <f>IF(FN_MC!S166="","*",FN_MC!S166)</f>
        <v>-</v>
      </c>
      <c r="E164" s="96" t="str">
        <f>IF(FN_MC!T166="","*",FN_MC!T166)</f>
        <v>-</v>
      </c>
      <c r="F164" s="96" t="str">
        <f>IF(FN_MC!B166="","*",FN_MC!B166)</f>
        <v>*</v>
      </c>
      <c r="G164" s="96" t="str">
        <f>IF(FN_MC!D166="","*",FN_MC!D166)</f>
        <v>*</v>
      </c>
      <c r="H164" s="96" t="str">
        <f>IF(FN_MC!F166="","*",FN_MC!F166)</f>
        <v>*</v>
      </c>
      <c r="I164" s="96" t="str">
        <f>IF(FN_MC!H166="","*",FN_MC!H166)</f>
        <v>*</v>
      </c>
      <c r="J164" s="96" t="str">
        <f>IF(FN_MC!I166="","*",FN_MC!I166)</f>
        <v>*</v>
      </c>
      <c r="K164" s="96" t="str">
        <f>IF(FN_MC!M166="","*",FN_MC!M166)</f>
        <v>-</v>
      </c>
      <c r="L164" s="196" t="str">
        <f>IF(FN_MC!N166="","*",FN_MC!N166)</f>
        <v>-</v>
      </c>
      <c r="M164" s="97" t="str">
        <f>IF(FN_MC!J166="","*",FN_MC!J166)</f>
        <v>*</v>
      </c>
      <c r="N164" s="183" t="str">
        <f>IF(FN_MC!K166="","*",FN_MC!K166)</f>
        <v>*</v>
      </c>
      <c r="O164" s="183" t="str">
        <f>IF(FN_MC!L166="","*",FN_MC!L166)</f>
        <v>-</v>
      </c>
      <c r="P164" s="107" t="str">
        <f>IF(FN_MC!O166="","*",FN_MC!O166)</f>
        <v>*</v>
      </c>
      <c r="Q164" s="107" t="str">
        <f>IF(FN_MC!P166="","*",FN_MC!P166)</f>
        <v>*</v>
      </c>
      <c r="R164" s="96" t="str">
        <f>IF(FN_MC!Q166="","*",CONCATENATE(FN_MC!Q166," ",FN_MC!R166))</f>
        <v>*</v>
      </c>
      <c r="S164" s="96" t="str">
        <f>IF(FN_MC!V166="","*",FN_MC!V166)</f>
        <v>*</v>
      </c>
      <c r="T164" s="96" t="str">
        <f>IF(FN_MC!W166="","*",FN_MC!W166)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*</v>
      </c>
      <c r="C166" s="95" t="str">
        <f>IF(FN_MC!Z168="","*",FN_MC!Z168)</f>
        <v>*</v>
      </c>
      <c r="D166" s="96" t="str">
        <f>IF(FN_MC!S168="","*",FN_MC!S168)</f>
        <v>-</v>
      </c>
      <c r="E166" s="96" t="str">
        <f>IF(FN_MC!T168="","*",FN_MC!T168)</f>
        <v>-</v>
      </c>
      <c r="F166" s="96" t="str">
        <f>IF(FN_MC!B168="","*",FN_MC!B168)</f>
        <v>*</v>
      </c>
      <c r="G166" s="96" t="str">
        <f>IF(FN_MC!D168="","*",FN_MC!D168)</f>
        <v>*</v>
      </c>
      <c r="H166" s="96" t="str">
        <f>IF(FN_MC!F168="","*",FN_MC!F168)</f>
        <v>*</v>
      </c>
      <c r="I166" s="96" t="str">
        <f>IF(FN_MC!H168="","*",FN_MC!H168)</f>
        <v>*</v>
      </c>
      <c r="J166" s="96" t="str">
        <f>IF(FN_MC!I168="","*",FN_MC!I168)</f>
        <v>*</v>
      </c>
      <c r="K166" s="96" t="str">
        <f>IF(FN_MC!M168="","*",FN_MC!M168)</f>
        <v>-</v>
      </c>
      <c r="L166" s="196" t="str">
        <f>IF(FN_MC!N168="","*",FN_MC!N168)</f>
        <v>-</v>
      </c>
      <c r="M166" s="97" t="str">
        <f>IF(FN_MC!J168="","*",FN_MC!J168)</f>
        <v>*</v>
      </c>
      <c r="N166" s="183" t="str">
        <f>IF(FN_MC!K168="","*",FN_MC!K168)</f>
        <v>*</v>
      </c>
      <c r="O166" s="183" t="str">
        <f>IF(FN_MC!L168="","*",FN_MC!L168)</f>
        <v>-</v>
      </c>
      <c r="P166" s="107" t="str">
        <f>IF(FN_MC!O168="","*",FN_MC!O168)</f>
        <v>*</v>
      </c>
      <c r="Q166" s="107" t="str">
        <f>IF(FN_MC!P168="","*",FN_MC!P168)</f>
        <v>*</v>
      </c>
      <c r="R166" s="96" t="str">
        <f>IF(FN_MC!Q168="","*",CONCATENATE(FN_MC!Q168," ",FN_MC!R168))</f>
        <v>*</v>
      </c>
      <c r="S166" s="96" t="str">
        <f>IF(FN_MC!V168="","*",FN_MC!V168)</f>
        <v>*</v>
      </c>
      <c r="T166" s="96" t="str">
        <f>IF(FN_MC!W168="","*",FN_MC!W168)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*</v>
      </c>
      <c r="C168" s="95" t="str">
        <f>IF(FN_MC!Z170="","*",FN_MC!Z170)</f>
        <v>*</v>
      </c>
      <c r="D168" s="96" t="str">
        <f>IF(FN_MC!S170="","*",FN_MC!S170)</f>
        <v>-</v>
      </c>
      <c r="E168" s="96" t="str">
        <f>IF(FN_MC!T170="","*",FN_MC!T170)</f>
        <v>-</v>
      </c>
      <c r="F168" s="96" t="str">
        <f>IF(FN_MC!B170="","*",FN_MC!B170)</f>
        <v>*</v>
      </c>
      <c r="G168" s="96" t="str">
        <f>IF(FN_MC!D170="","*",FN_MC!D170)</f>
        <v>*</v>
      </c>
      <c r="H168" s="96" t="str">
        <f>IF(FN_MC!F170="","*",FN_MC!F170)</f>
        <v>*</v>
      </c>
      <c r="I168" s="96" t="str">
        <f>IF(FN_MC!H170="","*",FN_MC!H170)</f>
        <v>*</v>
      </c>
      <c r="J168" s="96" t="str">
        <f>IF(FN_MC!I170="","*",FN_MC!I170)</f>
        <v>*</v>
      </c>
      <c r="K168" s="96" t="str">
        <f>IF(FN_MC!M170="","*",FN_MC!M170)</f>
        <v>-</v>
      </c>
      <c r="L168" s="196" t="str">
        <f>IF(FN_MC!N170="","*",FN_MC!N170)</f>
        <v>-</v>
      </c>
      <c r="M168" s="97" t="str">
        <f>IF(FN_MC!J170="","*",FN_MC!J170)</f>
        <v>*</v>
      </c>
      <c r="N168" s="183" t="str">
        <f>IF(FN_MC!K170="","*",FN_MC!K170)</f>
        <v>*</v>
      </c>
      <c r="O168" s="183" t="str">
        <f>IF(FN_MC!L170="","*",FN_MC!L170)</f>
        <v>-</v>
      </c>
      <c r="P168" s="107" t="str">
        <f>IF(FN_MC!O170="","*",FN_MC!O170)</f>
        <v>*</v>
      </c>
      <c r="Q168" s="107" t="str">
        <f>IF(FN_MC!P170="","*",FN_MC!P170)</f>
        <v>*</v>
      </c>
      <c r="R168" s="96" t="str">
        <f>IF(FN_MC!Q170="","*",CONCATENATE(FN_MC!Q170," ",FN_MC!R170))</f>
        <v>*</v>
      </c>
      <c r="S168" s="96" t="str">
        <f>IF(FN_MC!V170="","*",FN_MC!V170)</f>
        <v>*</v>
      </c>
      <c r="T168" s="96" t="str">
        <f>IF(FN_MC!W170="","*",FN_MC!W170)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 t="str">
        <f>IF(FN_MC!B172="","*",FN_MC!B172)</f>
        <v>*</v>
      </c>
      <c r="G170" s="96" t="str">
        <f>IF(FN_MC!D172="","*",FN_MC!D172)</f>
        <v>*</v>
      </c>
      <c r="H170" s="96" t="str">
        <f>IF(FN_MC!F172="","*",FN_MC!F172)</f>
        <v>*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6" t="str">
        <f>IF(FN_MC!N197="","*",FN_MC!N197)</f>
        <v>-</v>
      </c>
      <c r="M195" s="97" t="str">
        <f>IF(FN_MC!J197="","*",FN_MC!J197)</f>
        <v>*</v>
      </c>
      <c r="N195" s="183" t="str">
        <f>IF(FN_MC!K197="","*",FN_MC!K197)</f>
        <v>*</v>
      </c>
      <c r="O195" s="18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6" t="str">
        <f>IF(FN_MC!N198="","*",FN_MC!N198)</f>
        <v>-</v>
      </c>
      <c r="M196" s="97" t="str">
        <f>IF(FN_MC!J198="","*",FN_MC!J198)</f>
        <v>*</v>
      </c>
      <c r="N196" s="183" t="str">
        <f>IF(FN_MC!K198="","*",FN_MC!K198)</f>
        <v>*</v>
      </c>
      <c r="O196" s="18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6" t="str">
        <f>IF(FN_MC!N199="","*",FN_MC!N199)</f>
        <v>-</v>
      </c>
      <c r="M197" s="97" t="str">
        <f>IF(FN_MC!J199="","*",FN_MC!J199)</f>
        <v>*</v>
      </c>
      <c r="N197" s="183" t="str">
        <f>IF(FN_MC!K199="","*",FN_MC!K199)</f>
        <v>*</v>
      </c>
      <c r="O197" s="18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6" t="str">
        <f>IF(FN_MC!N200="","*",FN_MC!N200)</f>
        <v>-</v>
      </c>
      <c r="M198" s="97" t="str">
        <f>IF(FN_MC!J200="","*",FN_MC!J200)</f>
        <v>*</v>
      </c>
      <c r="N198" s="183" t="str">
        <f>IF(FN_MC!K200="","*",FN_MC!K200)</f>
        <v>*</v>
      </c>
      <c r="O198" s="183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6" t="str">
        <f>IF(FN_MC!N201="","*",FN_MC!N201)</f>
        <v>-</v>
      </c>
      <c r="M199" s="97" t="str">
        <f>IF(FN_MC!J201="","*",FN_MC!J201)</f>
        <v>*</v>
      </c>
      <c r="N199" s="183" t="str">
        <f>IF(FN_MC!K201="","*",FN_MC!K201)</f>
        <v>*</v>
      </c>
      <c r="O199" s="183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6" t="str">
        <f>IF(FN_MC!N202="","*",FN_MC!N202)</f>
        <v>-</v>
      </c>
      <c r="M200" s="97" t="str">
        <f>IF(FN_MC!J202="","*",FN_MC!J202)</f>
        <v>*</v>
      </c>
      <c r="N200" s="183" t="str">
        <f>IF(FN_MC!K202="","*",FN_MC!K202)</f>
        <v>*</v>
      </c>
      <c r="O200" s="183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6" t="str">
        <f>IF(FN_MC!N203="","*",FN_MC!N203)</f>
        <v>-</v>
      </c>
      <c r="M201" s="97" t="str">
        <f>IF(FN_MC!J203="","*",FN_MC!J203)</f>
        <v>*</v>
      </c>
      <c r="N201" s="183" t="str">
        <f>IF(FN_MC!K203="","*",FN_MC!K203)</f>
        <v>*</v>
      </c>
      <c r="O201" s="183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6" t="str">
        <f>IF(FN_MC!N204="","*",FN_MC!N204)</f>
        <v>-</v>
      </c>
      <c r="M202" s="97" t="str">
        <f>IF(FN_MC!J204="","*",FN_MC!J204)</f>
        <v>*</v>
      </c>
      <c r="N202" s="183" t="str">
        <f>IF(FN_MC!K204="","*",FN_MC!K204)</f>
        <v>*</v>
      </c>
      <c r="O202" s="183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6" t="str">
        <f>IF(FN_MC!N205="","*",FN_MC!N205)</f>
        <v>-</v>
      </c>
      <c r="M203" s="97" t="str">
        <f>IF(FN_MC!J205="","*",FN_MC!J205)</f>
        <v>*</v>
      </c>
      <c r="N203" s="183" t="str">
        <f>IF(FN_MC!K205="","*",FN_MC!K205)</f>
        <v>*</v>
      </c>
      <c r="O203" s="183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6" t="str">
        <f>IF(FN_MC!N206="","*",FN_MC!N206)</f>
        <v>-</v>
      </c>
      <c r="M204" s="97" t="str">
        <f>IF(FN_MC!J206="","*",FN_MC!J206)</f>
        <v>*</v>
      </c>
      <c r="N204" s="183" t="str">
        <f>IF(FN_MC!K206="","*",FN_MC!K206)</f>
        <v>*</v>
      </c>
      <c r="O204" s="183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6" t="str">
        <f>IF(FN_MC!N207="","*",FN_MC!N207)</f>
        <v>-</v>
      </c>
      <c r="M205" s="97" t="str">
        <f>IF(FN_MC!J207="","*",FN_MC!J207)</f>
        <v>*</v>
      </c>
      <c r="N205" s="183" t="str">
        <f>IF(FN_MC!K207="","*",FN_MC!K207)</f>
        <v>*</v>
      </c>
      <c r="O205" s="183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6" t="str">
        <f>IF(FN_MC!N208="","*",FN_MC!N208)</f>
        <v>-</v>
      </c>
      <c r="M206" s="97" t="str">
        <f>IF(FN_MC!J208="","*",FN_MC!J208)</f>
        <v>*</v>
      </c>
      <c r="N206" s="183" t="str">
        <f>IF(FN_MC!K208="","*",FN_MC!K208)</f>
        <v>*</v>
      </c>
      <c r="O206" s="183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6" t="str">
        <f>IF(FN_MC!N209="","*",FN_MC!N209)</f>
        <v>-</v>
      </c>
      <c r="M207" s="97" t="str">
        <f>IF(FN_MC!J209="","*",FN_MC!J209)</f>
        <v>*</v>
      </c>
      <c r="N207" s="183" t="str">
        <f>IF(FN_MC!K209="","*",FN_MC!K209)</f>
        <v>*</v>
      </c>
      <c r="O207" s="183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6" t="str">
        <f>IF(FN_MC!N210="","*",FN_MC!N210)</f>
        <v>-</v>
      </c>
      <c r="M208" s="97" t="str">
        <f>IF(FN_MC!J210="","*",FN_MC!J210)</f>
        <v>*</v>
      </c>
      <c r="N208" s="183" t="str">
        <f>IF(FN_MC!K210="","*",FN_MC!K210)</f>
        <v>*</v>
      </c>
      <c r="O208" s="18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6" t="str">
        <f>IF(FN_MC!N211="","*",FN_MC!N211)</f>
        <v>-</v>
      </c>
      <c r="M209" s="97" t="str">
        <f>IF(FN_MC!J211="","*",FN_MC!J211)</f>
        <v>*</v>
      </c>
      <c r="N209" s="183" t="str">
        <f>IF(FN_MC!K211="","*",FN_MC!K211)</f>
        <v>*</v>
      </c>
      <c r="O209" s="18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6" t="str">
        <f>IF(FN_MC!N212="","*",FN_MC!N212)</f>
        <v>-</v>
      </c>
      <c r="M210" s="97" t="str">
        <f>IF(FN_MC!J212="","*",FN_MC!J212)</f>
        <v>*</v>
      </c>
      <c r="N210" s="183" t="str">
        <f>IF(FN_MC!K212="","*",FN_MC!K212)</f>
        <v>*</v>
      </c>
      <c r="O210" s="183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6" t="str">
        <f>IF(FN_MC!N213="","*",FN_MC!N213)</f>
        <v>-</v>
      </c>
      <c r="M211" s="97" t="str">
        <f>IF(FN_MC!J213="","*",FN_MC!J213)</f>
        <v>*</v>
      </c>
      <c r="N211" s="183" t="str">
        <f>IF(FN_MC!K213="","*",FN_MC!K213)</f>
        <v>*</v>
      </c>
      <c r="O211" s="18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6" t="str">
        <f>IF(FN_MC!N214="","*",FN_MC!N214)</f>
        <v>-</v>
      </c>
      <c r="M212" s="97" t="str">
        <f>IF(FN_MC!J214="","*",FN_MC!J214)</f>
        <v>*</v>
      </c>
      <c r="N212" s="183" t="str">
        <f>IF(FN_MC!K214="","*",FN_MC!K214)</f>
        <v>*</v>
      </c>
      <c r="O212" s="18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6" t="str">
        <f>IF(FN_MC!N215="","*",FN_MC!N215)</f>
        <v>-</v>
      </c>
      <c r="M213" s="97" t="str">
        <f>IF(FN_MC!J215="","*",FN_MC!J215)</f>
        <v>*</v>
      </c>
      <c r="N213" s="183" t="str">
        <f>IF(FN_MC!K215="","*",FN_MC!K215)</f>
        <v>*</v>
      </c>
      <c r="O213" s="183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6" t="str">
        <f>IF(FN_MC!N216="","*",FN_MC!N216)</f>
        <v>-</v>
      </c>
      <c r="M214" s="97" t="str">
        <f>IF(FN_MC!J216="","*",FN_MC!J216)</f>
        <v>*</v>
      </c>
      <c r="N214" s="183" t="str">
        <f>IF(FN_MC!K216="","*",FN_MC!K216)</f>
        <v>*</v>
      </c>
      <c r="O214" s="183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6" t="str">
        <f>IF(FN_MC!N217="","*",FN_MC!N217)</f>
        <v>-</v>
      </c>
      <c r="M215" s="97" t="str">
        <f>IF(FN_MC!J217="","*",FN_MC!J217)</f>
        <v>*</v>
      </c>
      <c r="N215" s="183" t="str">
        <f>IF(FN_MC!K217="","*",FN_MC!K217)</f>
        <v>*</v>
      </c>
      <c r="O215" s="18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6" t="str">
        <f>IF(FN_MC!N218="","*",FN_MC!N218)</f>
        <v>-</v>
      </c>
      <c r="M216" s="97" t="str">
        <f>IF(FN_MC!J218="","*",FN_MC!J218)</f>
        <v>*</v>
      </c>
      <c r="N216" s="183" t="str">
        <f>IF(FN_MC!K218="","*",FN_MC!K218)</f>
        <v>*</v>
      </c>
      <c r="O216" s="183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6" t="str">
        <f>IF(FN_MC!N219="","*",FN_MC!N219)</f>
        <v>-</v>
      </c>
      <c r="M217" s="97" t="str">
        <f>IF(FN_MC!J219="","*",FN_MC!J219)</f>
        <v>*</v>
      </c>
      <c r="N217" s="183" t="str">
        <f>IF(FN_MC!K219="","*",FN_MC!K219)</f>
        <v>*</v>
      </c>
      <c r="O217" s="18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6" t="str">
        <f>IF(FN_MC!N220="","*",FN_MC!N220)</f>
        <v>-</v>
      </c>
      <c r="M218" s="97" t="str">
        <f>IF(FN_MC!J220="","*",FN_MC!J220)</f>
        <v>*</v>
      </c>
      <c r="N218" s="183" t="str">
        <f>IF(FN_MC!K220="","*",FN_MC!K220)</f>
        <v>*</v>
      </c>
      <c r="O218" s="183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6" t="str">
        <f>IF(FN_MC!N221="","*",FN_MC!N221)</f>
        <v>-</v>
      </c>
      <c r="M219" s="97" t="str">
        <f>IF(FN_MC!J221="","*",FN_MC!J221)</f>
        <v>*</v>
      </c>
      <c r="N219" s="183" t="str">
        <f>IF(FN_MC!K221="","*",FN_MC!K221)</f>
        <v>*</v>
      </c>
      <c r="O219" s="183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6" t="str">
        <f>IF(FN_MC!N222="","*",FN_MC!N222)</f>
        <v>-</v>
      </c>
      <c r="M220" s="97" t="str">
        <f>IF(FN_MC!J222="","*",FN_MC!J222)</f>
        <v>*</v>
      </c>
      <c r="N220" s="183" t="str">
        <f>IF(FN_MC!K222="","*",FN_MC!K222)</f>
        <v>*</v>
      </c>
      <c r="O220" s="183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6" t="str">
        <f>IF(FN_MC!N223="","*",FN_MC!N223)</f>
        <v>-</v>
      </c>
      <c r="M221" s="97" t="str">
        <f>IF(FN_MC!J223="","*",FN_MC!J223)</f>
        <v>*</v>
      </c>
      <c r="N221" s="183" t="str">
        <f>IF(FN_MC!K223="","*",FN_MC!K223)</f>
        <v>*</v>
      </c>
      <c r="O221" s="18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6" t="str">
        <f>IF(FN_MC!N224="","*",FN_MC!N224)</f>
        <v>-</v>
      </c>
      <c r="M222" s="97" t="str">
        <f>IF(FN_MC!J224="","*",FN_MC!J224)</f>
        <v>*</v>
      </c>
      <c r="N222" s="183" t="str">
        <f>IF(FN_MC!K224="","*",FN_MC!K224)</f>
        <v>*</v>
      </c>
      <c r="O222" s="183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6" t="str">
        <f>IF(FN_MC!N225="","*",FN_MC!N225)</f>
        <v>-</v>
      </c>
      <c r="M223" s="97" t="str">
        <f>IF(FN_MC!J225="","*",FN_MC!J225)</f>
        <v>*</v>
      </c>
      <c r="N223" s="183" t="str">
        <f>IF(FN_MC!K225="","*",FN_MC!K225)</f>
        <v>*</v>
      </c>
      <c r="O223" s="18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6" t="str">
        <f>IF(FN_MC!N226="","*",FN_MC!N226)</f>
        <v>-</v>
      </c>
      <c r="M224" s="97" t="str">
        <f>IF(FN_MC!J226="","*",FN_MC!J226)</f>
        <v>*</v>
      </c>
      <c r="N224" s="183" t="str">
        <f>IF(FN_MC!K226="","*",FN_MC!K226)</f>
        <v>*</v>
      </c>
      <c r="O224" s="183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6" t="str">
        <f>IF(FN_MC!N227="","*",FN_MC!N227)</f>
        <v>-</v>
      </c>
      <c r="M225" s="97" t="str">
        <f>IF(FN_MC!J227="","*",FN_MC!J227)</f>
        <v>*</v>
      </c>
      <c r="N225" s="183" t="str">
        <f>IF(FN_MC!K227="","*",FN_MC!K227)</f>
        <v>*</v>
      </c>
      <c r="O225" s="18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6" t="str">
        <f>IF(FN_MC!N228="","*",FN_MC!N228)</f>
        <v>-</v>
      </c>
      <c r="M226" s="97" t="str">
        <f>IF(FN_MC!J228="","*",FN_MC!J228)</f>
        <v>*</v>
      </c>
      <c r="N226" s="183" t="str">
        <f>IF(FN_MC!K228="","*",FN_MC!K228)</f>
        <v>*</v>
      </c>
      <c r="O226" s="18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6" t="str">
        <f>IF(FN_MC!N229="","*",FN_MC!N229)</f>
        <v>-</v>
      </c>
      <c r="M227" s="97" t="str">
        <f>IF(FN_MC!J229="","*",FN_MC!J229)</f>
        <v>*</v>
      </c>
      <c r="N227" s="183" t="str">
        <f>IF(FN_MC!K229="","*",FN_MC!K229)</f>
        <v>*</v>
      </c>
      <c r="O227" s="18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6" t="str">
        <f>IF(FN_MC!N230="","*",FN_MC!N230)</f>
        <v>-</v>
      </c>
      <c r="M228" s="97" t="str">
        <f>IF(FN_MC!J230="","*",FN_MC!J230)</f>
        <v>*</v>
      </c>
      <c r="N228" s="183" t="str">
        <f>IF(FN_MC!K230="","*",FN_MC!K230)</f>
        <v>*</v>
      </c>
      <c r="O228" s="18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6" t="str">
        <f>IF(FN_MC!N231="","*",FN_MC!N231)</f>
        <v>-</v>
      </c>
      <c r="M229" s="97" t="str">
        <f>IF(FN_MC!J231="","*",FN_MC!J231)</f>
        <v>*</v>
      </c>
      <c r="N229" s="183" t="str">
        <f>IF(FN_MC!K231="","*",FN_MC!K231)</f>
        <v>*</v>
      </c>
      <c r="O229" s="18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6" t="str">
        <f>IF(FN_MC!N232="","*",FN_MC!N232)</f>
        <v>-</v>
      </c>
      <c r="M230" s="97" t="str">
        <f>IF(FN_MC!J232="","*",FN_MC!J232)</f>
        <v>*</v>
      </c>
      <c r="N230" s="183" t="str">
        <f>IF(FN_MC!K232="","*",FN_MC!K232)</f>
        <v>*</v>
      </c>
      <c r="O230" s="183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6" t="str">
        <f>IF(FN_MC!N233="","*",FN_MC!N233)</f>
        <v>-</v>
      </c>
      <c r="M231" s="97" t="str">
        <f>IF(FN_MC!J233="","*",FN_MC!J233)</f>
        <v>*</v>
      </c>
      <c r="N231" s="183" t="str">
        <f>IF(FN_MC!K233="","*",FN_MC!K233)</f>
        <v>*</v>
      </c>
      <c r="O231" s="18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6" t="str">
        <f>IF(FN_MC!N234="","*",FN_MC!N234)</f>
        <v>-</v>
      </c>
      <c r="M232" s="97" t="str">
        <f>IF(FN_MC!J234="","*",FN_MC!J234)</f>
        <v>*</v>
      </c>
      <c r="N232" s="183" t="str">
        <f>IF(FN_MC!K234="","*",FN_MC!K234)</f>
        <v>*</v>
      </c>
      <c r="O232" s="183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6" t="str">
        <f>IF(FN_MC!N235="","*",FN_MC!N235)</f>
        <v>-</v>
      </c>
      <c r="M233" s="97" t="str">
        <f>IF(FN_MC!J235="","*",FN_MC!J235)</f>
        <v>*</v>
      </c>
      <c r="N233" s="183" t="str">
        <f>IF(FN_MC!K235="","*",FN_MC!K235)</f>
        <v>*</v>
      </c>
      <c r="O233" s="18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6" t="str">
        <f>IF(FN_MC!N236="","*",FN_MC!N236)</f>
        <v>-</v>
      </c>
      <c r="M234" s="97" t="str">
        <f>IF(FN_MC!J236="","*",FN_MC!J236)</f>
        <v>*</v>
      </c>
      <c r="N234" s="183" t="str">
        <f>IF(FN_MC!K236="","*",FN_MC!K236)</f>
        <v>*</v>
      </c>
      <c r="O234" s="18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6" t="str">
        <f>IF(FN_MC!N237="","*",FN_MC!N237)</f>
        <v>-</v>
      </c>
      <c r="M235" s="97" t="str">
        <f>IF(FN_MC!J237="","*",FN_MC!J237)</f>
        <v>*</v>
      </c>
      <c r="N235" s="183" t="str">
        <f>IF(FN_MC!K237="","*",FN_MC!K237)</f>
        <v>*</v>
      </c>
      <c r="O235" s="18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6" t="str">
        <f>IF(FN_MC!N238="","*",FN_MC!N238)</f>
        <v>-</v>
      </c>
      <c r="M236" s="97" t="str">
        <f>IF(FN_MC!J238="","*",FN_MC!J238)</f>
        <v>*</v>
      </c>
      <c r="N236" s="183" t="str">
        <f>IF(FN_MC!K238="","*",FN_MC!K238)</f>
        <v>*</v>
      </c>
      <c r="O236" s="18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6" t="str">
        <f>IF(FN_MC!N239="","*",FN_MC!N239)</f>
        <v>-</v>
      </c>
      <c r="M237" s="97" t="str">
        <f>IF(FN_MC!J239="","*",FN_MC!J239)</f>
        <v>*</v>
      </c>
      <c r="N237" s="183" t="str">
        <f>IF(FN_MC!K239="","*",FN_MC!K239)</f>
        <v>*</v>
      </c>
      <c r="O237" s="18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6" t="str">
        <f>IF(FN_MC!N240="","*",FN_MC!N240)</f>
        <v>-</v>
      </c>
      <c r="M238" s="97" t="str">
        <f>IF(FN_MC!J240="","*",FN_MC!J240)</f>
        <v>*</v>
      </c>
      <c r="N238" s="183" t="str">
        <f>IF(FN_MC!K240="","*",FN_MC!K240)</f>
        <v>*</v>
      </c>
      <c r="O238" s="18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6" t="str">
        <f>IF(FN_MC!N241="","*",FN_MC!N241)</f>
        <v>-</v>
      </c>
      <c r="M239" s="97" t="str">
        <f>IF(FN_MC!J241="","*",FN_MC!J241)</f>
        <v>*</v>
      </c>
      <c r="N239" s="183" t="str">
        <f>IF(FN_MC!K241="","*",FN_MC!K241)</f>
        <v>*</v>
      </c>
      <c r="O239" s="18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6" t="str">
        <f>IF(FN_MC!N242="","*",FN_MC!N242)</f>
        <v>-</v>
      </c>
      <c r="M240" s="97" t="str">
        <f>IF(FN_MC!J242="","*",FN_MC!J242)</f>
        <v>*</v>
      </c>
      <c r="N240" s="183" t="str">
        <f>IF(FN_MC!K242="","*",FN_MC!K242)</f>
        <v>*</v>
      </c>
      <c r="O240" s="18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6" t="str">
        <f>IF(FN_MC!N243="","*",FN_MC!N243)</f>
        <v>-</v>
      </c>
      <c r="M241" s="97" t="str">
        <f>IF(FN_MC!J243="","*",FN_MC!J243)</f>
        <v>*</v>
      </c>
      <c r="N241" s="183" t="str">
        <f>IF(FN_MC!K243="","*",FN_MC!K243)</f>
        <v>*</v>
      </c>
      <c r="O241" s="18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6" t="str">
        <f>IF(FN_MC!N244="","*",FN_MC!N244)</f>
        <v>-</v>
      </c>
      <c r="M242" s="97" t="str">
        <f>IF(FN_MC!J244="","*",FN_MC!J244)</f>
        <v>*</v>
      </c>
      <c r="N242" s="183" t="str">
        <f>IF(FN_MC!K244="","*",FN_MC!K244)</f>
        <v>*</v>
      </c>
      <c r="O242" s="18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6" t="str">
        <f>IF(FN_MC!N245="","*",FN_MC!N245)</f>
        <v>-</v>
      </c>
      <c r="M243" s="97" t="str">
        <f>IF(FN_MC!J245="","*",FN_MC!J245)</f>
        <v>*</v>
      </c>
      <c r="N243" s="183" t="str">
        <f>IF(FN_MC!K245="","*",FN_MC!K245)</f>
        <v>*</v>
      </c>
      <c r="O243" s="18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96" t="str">
        <f>IF(FN_MC!N246="","*",FN_MC!N246)</f>
        <v>-</v>
      </c>
      <c r="M244" s="97" t="str">
        <f>IF(FN_MC!J246="","*",FN_MC!J246)</f>
        <v>*</v>
      </c>
      <c r="N244" s="183" t="str">
        <f>IF(FN_MC!K246="","*",FN_MC!K246)</f>
        <v>*</v>
      </c>
      <c r="O244" s="18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96" t="str">
        <f>IF(FN_MC!N247="","*",FN_MC!N247)</f>
        <v>-</v>
      </c>
      <c r="M245" s="97" t="str">
        <f>IF(FN_MC!J247="","*",FN_MC!J247)</f>
        <v>*</v>
      </c>
      <c r="N245" s="183" t="str">
        <f>IF(FN_MC!K247="","*",FN_MC!K247)</f>
        <v>*</v>
      </c>
      <c r="O245" s="18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96" t="str">
        <f>IF(FN_MC!N248="","*",FN_MC!N248)</f>
        <v>-</v>
      </c>
      <c r="M246" s="97" t="str">
        <f>IF(FN_MC!J248="","*",FN_MC!J248)</f>
        <v>*</v>
      </c>
      <c r="N246" s="183" t="str">
        <f>IF(FN_MC!K248="","*",FN_MC!K248)</f>
        <v>*</v>
      </c>
      <c r="O246" s="18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96" t="str">
        <f>IF(FN_MC!N249="","*",FN_MC!N249)</f>
        <v>-</v>
      </c>
      <c r="M247" s="97" t="str">
        <f>IF(FN_MC!J249="","*",FN_MC!J249)</f>
        <v>*</v>
      </c>
      <c r="N247" s="183" t="str">
        <f>IF(FN_MC!K249="","*",FN_MC!K249)</f>
        <v>*</v>
      </c>
      <c r="O247" s="18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96" t="str">
        <f>IF(FN_MC!N250="","*",FN_MC!N250)</f>
        <v>-</v>
      </c>
      <c r="M248" s="97" t="str">
        <f>IF(FN_MC!J250="","*",FN_MC!J250)</f>
        <v>*</v>
      </c>
      <c r="N248" s="183" t="str">
        <f>IF(FN_MC!K250="","*",FN_MC!K250)</f>
        <v>*</v>
      </c>
      <c r="O248" s="18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96" t="str">
        <f>IF(FN_MC!N251="","*",FN_MC!N251)</f>
        <v>-</v>
      </c>
      <c r="M249" s="97" t="str">
        <f>IF(FN_MC!J251="","*",FN_MC!J251)</f>
        <v>*</v>
      </c>
      <c r="N249" s="183" t="str">
        <f>IF(FN_MC!K251="","*",FN_MC!K251)</f>
        <v>*</v>
      </c>
      <c r="O249" s="18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96" t="str">
        <f>IF(FN_MC!N252="","*",FN_MC!N252)</f>
        <v>-</v>
      </c>
      <c r="M250" s="97" t="str">
        <f>IF(FN_MC!J252="","*",FN_MC!J252)</f>
        <v>*</v>
      </c>
      <c r="N250" s="183" t="str">
        <f>IF(FN_MC!K252="","*",FN_MC!K252)</f>
        <v>*</v>
      </c>
      <c r="O250" s="18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96" t="str">
        <f>IF(FN_MC!N253="","*",FN_MC!N253)</f>
        <v>-</v>
      </c>
      <c r="M251" s="97" t="str">
        <f>IF(FN_MC!J253="","*",FN_MC!J253)</f>
        <v>*</v>
      </c>
      <c r="N251" s="183" t="str">
        <f>IF(FN_MC!K253="","*",FN_MC!K253)</f>
        <v>*</v>
      </c>
      <c r="O251" s="18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96" t="str">
        <f>IF(FN_MC!N254="","*",FN_MC!N254)</f>
        <v>-</v>
      </c>
      <c r="M252" s="97" t="str">
        <f>IF(FN_MC!J254="","*",FN_MC!J254)</f>
        <v>*</v>
      </c>
      <c r="N252" s="183" t="str">
        <f>IF(FN_MC!K254="","*",FN_MC!K254)</f>
        <v>*</v>
      </c>
      <c r="O252" s="18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96" t="str">
        <f>IF(FN_MC!N255="","*",FN_MC!N255)</f>
        <v>-</v>
      </c>
      <c r="M253" s="97" t="str">
        <f>IF(FN_MC!J255="","*",FN_MC!J255)</f>
        <v>*</v>
      </c>
      <c r="N253" s="183" t="str">
        <f>IF(FN_MC!K255="","*",FN_MC!K255)</f>
        <v>*</v>
      </c>
      <c r="O253" s="18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96" t="str">
        <f>IF(FN_MC!N256="","*",FN_MC!N256)</f>
        <v>-</v>
      </c>
      <c r="M254" s="97" t="str">
        <f>IF(FN_MC!J256="","*",FN_MC!J256)</f>
        <v>*</v>
      </c>
      <c r="N254" s="183" t="str">
        <f>IF(FN_MC!K256="","*",FN_MC!K256)</f>
        <v>*</v>
      </c>
      <c r="O254" s="18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96" t="str">
        <f>IF(FN_MC!N257="","*",FN_MC!N257)</f>
        <v>-</v>
      </c>
      <c r="M255" s="97" t="str">
        <f>IF(FN_MC!J257="","*",FN_MC!J257)</f>
        <v>*</v>
      </c>
      <c r="N255" s="183" t="str">
        <f>IF(FN_MC!K257="","*",FN_MC!K257)</f>
        <v>*</v>
      </c>
      <c r="O255" s="18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96" t="str">
        <f>IF(FN_MC!N258="","*",FN_MC!N258)</f>
        <v>-</v>
      </c>
      <c r="M256" s="97" t="str">
        <f>IF(FN_MC!J258="","*",FN_MC!J258)</f>
        <v>*</v>
      </c>
      <c r="N256" s="183" t="str">
        <f>IF(FN_MC!K258="","*",FN_MC!K258)</f>
        <v>*</v>
      </c>
      <c r="O256" s="18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96" t="str">
        <f>IF(FN_MC!N259="","*",FN_MC!N259)</f>
        <v>-</v>
      </c>
      <c r="M257" s="97" t="str">
        <f>IF(FN_MC!J259="","*",FN_MC!J259)</f>
        <v>*</v>
      </c>
      <c r="N257" s="183" t="str">
        <f>IF(FN_MC!K259="","*",FN_MC!K259)</f>
        <v>*</v>
      </c>
      <c r="O257" s="18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96" t="str">
        <f>IF(FN_MC!N260="","*",FN_MC!N260)</f>
        <v>-</v>
      </c>
      <c r="M258" s="97" t="str">
        <f>IF(FN_MC!J260="","*",FN_MC!J260)</f>
        <v>*</v>
      </c>
      <c r="N258" s="183" t="str">
        <f>IF(FN_MC!K260="","*",FN_MC!K260)</f>
        <v>*</v>
      </c>
      <c r="O258" s="18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96" t="str">
        <f>IF(FN_MC!N261="","*",FN_MC!N261)</f>
        <v>-</v>
      </c>
      <c r="M259" s="97" t="str">
        <f>IF(FN_MC!J261="","*",FN_MC!J261)</f>
        <v>*</v>
      </c>
      <c r="N259" s="183" t="str">
        <f>IF(FN_MC!K261="","*",FN_MC!K261)</f>
        <v>*</v>
      </c>
      <c r="O259" s="18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96" t="str">
        <f>IF(FN_MC!N262="","*",FN_MC!N262)</f>
        <v>-</v>
      </c>
      <c r="M260" s="97" t="str">
        <f>IF(FN_MC!J262="","*",FN_MC!J262)</f>
        <v>*</v>
      </c>
      <c r="N260" s="183" t="str">
        <f>IF(FN_MC!K262="","*",FN_MC!K262)</f>
        <v>*</v>
      </c>
      <c r="O260" s="18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96" t="str">
        <f>IF(FN_MC!N263="","*",FN_MC!N263)</f>
        <v>-</v>
      </c>
      <c r="M261" s="97" t="str">
        <f>IF(FN_MC!J263="","*",FN_MC!J263)</f>
        <v>*</v>
      </c>
      <c r="N261" s="183" t="str">
        <f>IF(FN_MC!K263="","*",FN_MC!K263)</f>
        <v>*</v>
      </c>
      <c r="O261" s="18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96" t="str">
        <f>IF(FN_MC!N264="","*",FN_MC!N264)</f>
        <v>-</v>
      </c>
      <c r="M262" s="97" t="str">
        <f>IF(FN_MC!J264="","*",FN_MC!J264)</f>
        <v>*</v>
      </c>
      <c r="N262" s="183" t="str">
        <f>IF(FN_MC!K264="","*",FN_MC!K264)</f>
        <v>*</v>
      </c>
      <c r="O262" s="18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96" t="str">
        <f>IF(FN_MC!N265="","*",FN_MC!N265)</f>
        <v>-</v>
      </c>
      <c r="M263" s="97" t="str">
        <f>IF(FN_MC!J265="","*",FN_MC!J265)</f>
        <v>*</v>
      </c>
      <c r="N263" s="183" t="str">
        <f>IF(FN_MC!K265="","*",FN_MC!K265)</f>
        <v>*</v>
      </c>
      <c r="O263" s="18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96" t="str">
        <f>IF(FN_MC!N266="","*",FN_MC!N266)</f>
        <v>-</v>
      </c>
      <c r="M264" s="97" t="str">
        <f>IF(FN_MC!J266="","*",FN_MC!J266)</f>
        <v>*</v>
      </c>
      <c r="N264" s="183" t="str">
        <f>IF(FN_MC!K266="","*",FN_MC!K266)</f>
        <v>*</v>
      </c>
      <c r="O264" s="18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96" t="str">
        <f>IF(FN_MC!N267="","*",FN_MC!N267)</f>
        <v>-</v>
      </c>
      <c r="M265" s="97" t="str">
        <f>IF(FN_MC!J267="","*",FN_MC!J267)</f>
        <v>*</v>
      </c>
      <c r="N265" s="183" t="str">
        <f>IF(FN_MC!K267="","*",FN_MC!K267)</f>
        <v>*</v>
      </c>
      <c r="O265" s="18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96" t="str">
        <f>IF(FN_MC!N268="","*",FN_MC!N268)</f>
        <v>-</v>
      </c>
      <c r="M266" s="97" t="str">
        <f>IF(FN_MC!J268="","*",FN_MC!J268)</f>
        <v>*</v>
      </c>
      <c r="N266" s="183" t="str">
        <f>IF(FN_MC!K268="","*",FN_MC!K268)</f>
        <v>*</v>
      </c>
      <c r="O266" s="18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96" t="str">
        <f>IF(FN_MC!N269="","*",FN_MC!N269)</f>
        <v>-</v>
      </c>
      <c r="M267" s="97" t="str">
        <f>IF(FN_MC!J269="","*",FN_MC!J269)</f>
        <v>*</v>
      </c>
      <c r="N267" s="183" t="str">
        <f>IF(FN_MC!K269="","*",FN_MC!K269)</f>
        <v>*</v>
      </c>
      <c r="O267" s="18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96" t="str">
        <f>IF(FN_MC!N270="","*",FN_MC!N270)</f>
        <v>-</v>
      </c>
      <c r="M268" s="97" t="str">
        <f>IF(FN_MC!J270="","*",FN_MC!J270)</f>
        <v>*</v>
      </c>
      <c r="N268" s="183" t="str">
        <f>IF(FN_MC!K270="","*",FN_MC!K270)</f>
        <v>*</v>
      </c>
      <c r="O268" s="18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96" t="str">
        <f>IF(FN_MC!N271="","*",FN_MC!N271)</f>
        <v>-</v>
      </c>
      <c r="M269" s="97" t="str">
        <f>IF(FN_MC!J271="","*",FN_MC!J271)</f>
        <v>*</v>
      </c>
      <c r="N269" s="183" t="str">
        <f>IF(FN_MC!K271="","*",FN_MC!K271)</f>
        <v>*</v>
      </c>
      <c r="O269" s="18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96" t="str">
        <f>IF(FN_MC!N272="","*",FN_MC!N272)</f>
        <v>-</v>
      </c>
      <c r="M270" s="97" t="str">
        <f>IF(FN_MC!J272="","*",FN_MC!J272)</f>
        <v>*</v>
      </c>
      <c r="N270" s="183" t="str">
        <f>IF(FN_MC!K272="","*",FN_MC!K272)</f>
        <v>*</v>
      </c>
      <c r="O270" s="18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96" t="str">
        <f>IF(FN_MC!N273="","*",FN_MC!N273)</f>
        <v>-</v>
      </c>
      <c r="M271" s="97" t="str">
        <f>IF(FN_MC!J273="","*",FN_MC!J273)</f>
        <v>*</v>
      </c>
      <c r="N271" s="183" t="str">
        <f>IF(FN_MC!K273="","*",FN_MC!K273)</f>
        <v>*</v>
      </c>
      <c r="O271" s="18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96" t="str">
        <f>IF(FN_MC!N274="","*",FN_MC!N274)</f>
        <v>-</v>
      </c>
      <c r="M272" s="97" t="str">
        <f>IF(FN_MC!J274="","*",FN_MC!J274)</f>
        <v>*</v>
      </c>
      <c r="N272" s="183" t="str">
        <f>IF(FN_MC!K274="","*",FN_MC!K274)</f>
        <v>*</v>
      </c>
      <c r="O272" s="18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96" t="str">
        <f>IF(FN_MC!N275="","*",FN_MC!N275)</f>
        <v>-</v>
      </c>
      <c r="M273" s="97" t="str">
        <f>IF(FN_MC!J275="","*",FN_MC!J275)</f>
        <v>*</v>
      </c>
      <c r="N273" s="183" t="str">
        <f>IF(FN_MC!K275="","*",FN_MC!K275)</f>
        <v>*</v>
      </c>
      <c r="O273" s="18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96" t="str">
        <f>IF(FN_MC!N276="","*",FN_MC!N276)</f>
        <v>-</v>
      </c>
      <c r="M274" s="97" t="str">
        <f>IF(FN_MC!J276="","*",FN_MC!J276)</f>
        <v>*</v>
      </c>
      <c r="N274" s="183" t="str">
        <f>IF(FN_MC!K276="","*",FN_MC!K276)</f>
        <v>*</v>
      </c>
      <c r="O274" s="18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96" t="str">
        <f>IF(FN_MC!N277="","*",FN_MC!N277)</f>
        <v>-</v>
      </c>
      <c r="M275" s="97" t="str">
        <f>IF(FN_MC!J277="","*",FN_MC!J277)</f>
        <v>*</v>
      </c>
      <c r="N275" s="183" t="str">
        <f>IF(FN_MC!K277="","*",FN_MC!K277)</f>
        <v>*</v>
      </c>
      <c r="O275" s="18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96" t="str">
        <f>IF(FN_MC!N278="","*",FN_MC!N278)</f>
        <v>-</v>
      </c>
      <c r="M276" s="97" t="str">
        <f>IF(FN_MC!J278="","*",FN_MC!J278)</f>
        <v>*</v>
      </c>
      <c r="N276" s="183" t="str">
        <f>IF(FN_MC!K278="","*",FN_MC!K278)</f>
        <v>*</v>
      </c>
      <c r="O276" s="18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96" t="str">
        <f>IF(FN_MC!N279="","*",FN_MC!N279)</f>
        <v>-</v>
      </c>
      <c r="M277" s="97" t="str">
        <f>IF(FN_MC!J279="","*",FN_MC!J279)</f>
        <v>*</v>
      </c>
      <c r="N277" s="183" t="str">
        <f>IF(FN_MC!K279="","*",FN_MC!K279)</f>
        <v>*</v>
      </c>
      <c r="O277" s="18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96" t="str">
        <f>IF(FN_MC!N280="","*",FN_MC!N280)</f>
        <v>-</v>
      </c>
      <c r="M278" s="97" t="str">
        <f>IF(FN_MC!J280="","*",FN_MC!J280)</f>
        <v>*</v>
      </c>
      <c r="N278" s="183" t="str">
        <f>IF(FN_MC!K280="","*",FN_MC!K280)</f>
        <v>*</v>
      </c>
      <c r="O278" s="18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96" t="str">
        <f>IF(FN_MC!N281="","*",FN_MC!N281)</f>
        <v>-</v>
      </c>
      <c r="M279" s="97" t="str">
        <f>IF(FN_MC!J281="","*",FN_MC!J281)</f>
        <v>*</v>
      </c>
      <c r="N279" s="183" t="str">
        <f>IF(FN_MC!K281="","*",FN_MC!K281)</f>
        <v>*</v>
      </c>
      <c r="O279" s="18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96" t="str">
        <f>IF(FN_MC!N282="","*",FN_MC!N282)</f>
        <v>-</v>
      </c>
      <c r="M280" s="97" t="str">
        <f>IF(FN_MC!J282="","*",FN_MC!J282)</f>
        <v>*</v>
      </c>
      <c r="N280" s="183" t="str">
        <f>IF(FN_MC!K282="","*",FN_MC!K282)</f>
        <v>*</v>
      </c>
      <c r="O280" s="18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96" t="str">
        <f>IF(FN_MC!N283="","*",FN_MC!N283)</f>
        <v>-</v>
      </c>
      <c r="M281" s="97" t="str">
        <f>IF(FN_MC!J283="","*",FN_MC!J283)</f>
        <v>*</v>
      </c>
      <c r="N281" s="183" t="str">
        <f>IF(FN_MC!K283="","*",FN_MC!K283)</f>
        <v>*</v>
      </c>
      <c r="O281" s="18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96" t="str">
        <f>IF(FN_MC!N284="","*",FN_MC!N284)</f>
        <v>-</v>
      </c>
      <c r="M282" s="97" t="str">
        <f>IF(FN_MC!J284="","*",FN_MC!J284)</f>
        <v>*</v>
      </c>
      <c r="N282" s="183" t="str">
        <f>IF(FN_MC!K284="","*",FN_MC!K284)</f>
        <v>*</v>
      </c>
      <c r="O282" s="18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96" t="str">
        <f>IF(FN_MC!N285="","*",FN_MC!N285)</f>
        <v>-</v>
      </c>
      <c r="M283" s="97" t="str">
        <f>IF(FN_MC!J285="","*",FN_MC!J285)</f>
        <v>*</v>
      </c>
      <c r="N283" s="183" t="str">
        <f>IF(FN_MC!K285="","*",FN_MC!K285)</f>
        <v>*</v>
      </c>
      <c r="O283" s="18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96" t="str">
        <f>IF(FN_MC!N286="","*",FN_MC!N286)</f>
        <v>-</v>
      </c>
      <c r="M284" s="97" t="str">
        <f>IF(FN_MC!J286="","*",FN_MC!J286)</f>
        <v>*</v>
      </c>
      <c r="N284" s="183" t="str">
        <f>IF(FN_MC!K286="","*",FN_MC!K286)</f>
        <v>*</v>
      </c>
      <c r="O284" s="18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96" t="str">
        <f>IF(FN_MC!N287="","*",FN_MC!N287)</f>
        <v>-</v>
      </c>
      <c r="M285" s="97" t="str">
        <f>IF(FN_MC!J287="","*",FN_MC!J287)</f>
        <v>*</v>
      </c>
      <c r="N285" s="183" t="str">
        <f>IF(FN_MC!K287="","*",FN_MC!K287)</f>
        <v>*</v>
      </c>
      <c r="O285" s="18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96" t="str">
        <f>IF(FN_MC!N288="","*",FN_MC!N288)</f>
        <v>-</v>
      </c>
      <c r="M286" s="97" t="str">
        <f>IF(FN_MC!J288="","*",FN_MC!J288)</f>
        <v>*</v>
      </c>
      <c r="N286" s="183" t="str">
        <f>IF(FN_MC!K288="","*",FN_MC!K288)</f>
        <v>*</v>
      </c>
      <c r="O286" s="18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96" t="str">
        <f>IF(FN_MC!N289="","*",FN_MC!N289)</f>
        <v>-</v>
      </c>
      <c r="M287" s="97" t="str">
        <f>IF(FN_MC!J289="","*",FN_MC!J289)</f>
        <v>*</v>
      </c>
      <c r="N287" s="183" t="str">
        <f>IF(FN_MC!K289="","*",FN_MC!K289)</f>
        <v>*</v>
      </c>
      <c r="O287" s="18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96" t="str">
        <f>IF(FN_MC!N290="","*",FN_MC!N290)</f>
        <v>-</v>
      </c>
      <c r="M288" s="97" t="str">
        <f>IF(FN_MC!J290="","*",FN_MC!J290)</f>
        <v>*</v>
      </c>
      <c r="N288" s="183" t="str">
        <f>IF(FN_MC!K290="","*",FN_MC!K290)</f>
        <v>*</v>
      </c>
      <c r="O288" s="18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96" t="str">
        <f>IF(FN_MC!N291="","*",FN_MC!N291)</f>
        <v>-</v>
      </c>
      <c r="M289" s="97" t="str">
        <f>IF(FN_MC!J291="","*",FN_MC!J291)</f>
        <v>*</v>
      </c>
      <c r="N289" s="183" t="str">
        <f>IF(FN_MC!K291="","*",FN_MC!K291)</f>
        <v>*</v>
      </c>
      <c r="O289" s="18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96" t="str">
        <f>IF(FN_MC!N292="","*",FN_MC!N292)</f>
        <v>-</v>
      </c>
      <c r="M290" s="97" t="str">
        <f>IF(FN_MC!J292="","*",FN_MC!J292)</f>
        <v>*</v>
      </c>
      <c r="N290" s="183" t="str">
        <f>IF(FN_MC!K292="","*",FN_MC!K292)</f>
        <v>*</v>
      </c>
      <c r="O290" s="18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96" t="str">
        <f>IF(FN_MC!N293="","*",FN_MC!N293)</f>
        <v>-</v>
      </c>
      <c r="M291" s="97" t="str">
        <f>IF(FN_MC!J293="","*",FN_MC!J293)</f>
        <v>*</v>
      </c>
      <c r="N291" s="183" t="str">
        <f>IF(FN_MC!K293="","*",FN_MC!K293)</f>
        <v>*</v>
      </c>
      <c r="O291" s="18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96" t="str">
        <f>IF(FN_MC!N294="","*",FN_MC!N294)</f>
        <v>-</v>
      </c>
      <c r="M292" s="97" t="str">
        <f>IF(FN_MC!J294="","*",FN_MC!J294)</f>
        <v>*</v>
      </c>
      <c r="N292" s="183" t="str">
        <f>IF(FN_MC!K294="","*",FN_MC!K294)</f>
        <v>*</v>
      </c>
      <c r="O292" s="18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96" t="str">
        <f>IF(FN_MC!N295="","*",FN_MC!N295)</f>
        <v>-</v>
      </c>
      <c r="M293" s="97" t="str">
        <f>IF(FN_MC!J295="","*",FN_MC!J295)</f>
        <v>*</v>
      </c>
      <c r="N293" s="183" t="str">
        <f>IF(FN_MC!K295="","*",FN_MC!K295)</f>
        <v>*</v>
      </c>
      <c r="O293" s="18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96" t="str">
        <f>IF(FN_MC!N296="","*",FN_MC!N296)</f>
        <v>-</v>
      </c>
      <c r="M294" s="97" t="str">
        <f>IF(FN_MC!J296="","*",FN_MC!J296)</f>
        <v>*</v>
      </c>
      <c r="N294" s="183" t="str">
        <f>IF(FN_MC!K296="","*",FN_MC!K296)</f>
        <v>*</v>
      </c>
      <c r="O294" s="18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96" t="str">
        <f>IF(FN_MC!N297="","*",FN_MC!N297)</f>
        <v>-</v>
      </c>
      <c r="M295" s="97" t="str">
        <f>IF(FN_MC!J297="","*",FN_MC!J297)</f>
        <v>*</v>
      </c>
      <c r="N295" s="183" t="str">
        <f>IF(FN_MC!K297="","*",FN_MC!K297)</f>
        <v>*</v>
      </c>
      <c r="O295" s="18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96" t="str">
        <f>IF(FN_MC!N298="","*",FN_MC!N298)</f>
        <v>-</v>
      </c>
      <c r="M296" s="97" t="str">
        <f>IF(FN_MC!J298="","*",FN_MC!J298)</f>
        <v>*</v>
      </c>
      <c r="N296" s="183" t="str">
        <f>IF(FN_MC!K298="","*",FN_MC!K298)</f>
        <v>*</v>
      </c>
      <c r="O296" s="18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96" t="str">
        <f>IF(FN_MC!N299="","*",FN_MC!N299)</f>
        <v>-</v>
      </c>
      <c r="M297" s="97" t="str">
        <f>IF(FN_MC!J299="","*",FN_MC!J299)</f>
        <v>*</v>
      </c>
      <c r="N297" s="183" t="str">
        <f>IF(FN_MC!K299="","*",FN_MC!K299)</f>
        <v>*</v>
      </c>
      <c r="O297" s="18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96" t="str">
        <f>IF(FN_MC!N300="","*",FN_MC!N300)</f>
        <v>-</v>
      </c>
      <c r="M298" s="97" t="str">
        <f>IF(FN_MC!J300="","*",FN_MC!J300)</f>
        <v>*</v>
      </c>
      <c r="N298" s="183" t="str">
        <f>IF(FN_MC!K300="","*",FN_MC!K300)</f>
        <v>*</v>
      </c>
      <c r="O298" s="18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96" t="str">
        <f>IF(FN_MC!N301="","*",FN_MC!N301)</f>
        <v>-</v>
      </c>
      <c r="M299" s="97" t="str">
        <f>IF(FN_MC!J301="","*",FN_MC!J301)</f>
        <v>*</v>
      </c>
      <c r="N299" s="183" t="str">
        <f>IF(FN_MC!K301="","*",FN_MC!K301)</f>
        <v>*</v>
      </c>
      <c r="O299" s="18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96" t="str">
        <f>IF(FN_MC!N302="","*",FN_MC!N302)</f>
        <v>-</v>
      </c>
      <c r="M300" s="97" t="str">
        <f>IF(FN_MC!J302="","*",FN_MC!J302)</f>
        <v>*</v>
      </c>
      <c r="N300" s="183" t="str">
        <f>IF(FN_MC!K302="","*",FN_MC!K302)</f>
        <v>*</v>
      </c>
      <c r="O300" s="18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96" t="str">
        <f>IF(FN_MC!N303="","*",FN_MC!N303)</f>
        <v>-</v>
      </c>
      <c r="M301" s="97" t="str">
        <f>IF(FN_MC!J303="","*",FN_MC!J303)</f>
        <v>*</v>
      </c>
      <c r="N301" s="183" t="str">
        <f>IF(FN_MC!K303="","*",FN_MC!K303)</f>
        <v>*</v>
      </c>
      <c r="O301" s="18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96" t="str">
        <f>IF(FN_MC!N304="","*",FN_MC!N304)</f>
        <v>-</v>
      </c>
      <c r="M302" s="97" t="str">
        <f>IF(FN_MC!J304="","*",FN_MC!J304)</f>
        <v>*</v>
      </c>
      <c r="N302" s="183" t="str">
        <f>IF(FN_MC!K304="","*",FN_MC!K304)</f>
        <v>*</v>
      </c>
      <c r="O302" s="18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96" t="str">
        <f>IF(FN_MC!N305="","*",FN_MC!N305)</f>
        <v>-</v>
      </c>
      <c r="M303" s="97" t="str">
        <f>IF(FN_MC!J305="","*",FN_MC!J305)</f>
        <v>*</v>
      </c>
      <c r="N303" s="183" t="str">
        <f>IF(FN_MC!K305="","*",FN_MC!K305)</f>
        <v>*</v>
      </c>
      <c r="O303" s="18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96" t="str">
        <f>IF(FN_MC!N306="","*",FN_MC!N306)</f>
        <v>-</v>
      </c>
      <c r="M304" s="97" t="str">
        <f>IF(FN_MC!J306="","*",FN_MC!J306)</f>
        <v>*</v>
      </c>
      <c r="N304" s="183" t="str">
        <f>IF(FN_MC!K306="","*",FN_MC!K306)</f>
        <v>*</v>
      </c>
      <c r="O304" s="18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96" t="str">
        <f>IF(FN_MC!N307="","*",FN_MC!N307)</f>
        <v>-</v>
      </c>
      <c r="M305" s="97" t="str">
        <f>IF(FN_MC!J307="","*",FN_MC!J307)</f>
        <v>*</v>
      </c>
      <c r="N305" s="183" t="str">
        <f>IF(FN_MC!K307="","*",FN_MC!K307)</f>
        <v>*</v>
      </c>
      <c r="O305" s="18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96" t="str">
        <f>IF(FN_MC!N308="","*",FN_MC!N308)</f>
        <v>-</v>
      </c>
      <c r="M306" s="97" t="str">
        <f>IF(FN_MC!J308="","*",FN_MC!J308)</f>
        <v>*</v>
      </c>
      <c r="N306" s="183" t="str">
        <f>IF(FN_MC!K308="","*",FN_MC!K308)</f>
        <v>*</v>
      </c>
      <c r="O306" s="18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96" t="str">
        <f>IF(FN_MC!N309="","*",FN_MC!N309)</f>
        <v>-</v>
      </c>
      <c r="M307" s="97" t="str">
        <f>IF(FN_MC!J309="","*",FN_MC!J309)</f>
        <v>*</v>
      </c>
      <c r="N307" s="183" t="str">
        <f>IF(FN_MC!K309="","*",FN_MC!K309)</f>
        <v>*</v>
      </c>
      <c r="O307" s="18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96" t="str">
        <f>IF(FN_MC!N310="","*",FN_MC!N310)</f>
        <v>-</v>
      </c>
      <c r="M308" s="97" t="str">
        <f>IF(FN_MC!J310="","*",FN_MC!J310)</f>
        <v>*</v>
      </c>
      <c r="N308" s="183" t="str">
        <f>IF(FN_MC!K310="","*",FN_MC!K310)</f>
        <v>*</v>
      </c>
      <c r="O308" s="18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96" t="str">
        <f>IF(FN_MC!N311="","*",FN_MC!N311)</f>
        <v>-</v>
      </c>
      <c r="M309" s="97" t="str">
        <f>IF(FN_MC!J311="","*",FN_MC!J311)</f>
        <v>*</v>
      </c>
      <c r="N309" s="183" t="str">
        <f>IF(FN_MC!K311="","*",FN_MC!K311)</f>
        <v>*</v>
      </c>
      <c r="O309" s="18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96" t="str">
        <f>IF(FN_MC!N312="","*",FN_MC!N312)</f>
        <v>-</v>
      </c>
      <c r="M310" s="97" t="str">
        <f>IF(FN_MC!J312="","*",FN_MC!J312)</f>
        <v>*</v>
      </c>
      <c r="N310" s="183" t="str">
        <f>IF(FN_MC!K312="","*",FN_MC!K312)</f>
        <v>*</v>
      </c>
      <c r="O310" s="18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96" t="str">
        <f>IF(FN_MC!N313="","*",FN_MC!N313)</f>
        <v>-</v>
      </c>
      <c r="M311" s="97" t="str">
        <f>IF(FN_MC!J313="","*",FN_MC!J313)</f>
        <v>*</v>
      </c>
      <c r="N311" s="183" t="str">
        <f>IF(FN_MC!K313="","*",FN_MC!K313)</f>
        <v>*</v>
      </c>
      <c r="O311" s="18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96" t="str">
        <f>IF(FN_MC!N314="","*",FN_MC!N314)</f>
        <v>-</v>
      </c>
      <c r="M312" s="97" t="str">
        <f>IF(FN_MC!J314="","*",FN_MC!J314)</f>
        <v>*</v>
      </c>
      <c r="N312" s="183" t="str">
        <f>IF(FN_MC!K314="","*",FN_MC!K314)</f>
        <v>*</v>
      </c>
      <c r="O312" s="18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96" t="str">
        <f>IF(FN_MC!N315="","*",FN_MC!N315)</f>
        <v>-</v>
      </c>
      <c r="M313" s="97" t="str">
        <f>IF(FN_MC!J315="","*",FN_MC!J315)</f>
        <v>*</v>
      </c>
      <c r="N313" s="183" t="str">
        <f>IF(FN_MC!K315="","*",FN_MC!K315)</f>
        <v>*</v>
      </c>
      <c r="O313" s="18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96" t="str">
        <f>IF(FN_MC!N316="","*",FN_MC!N316)</f>
        <v>-</v>
      </c>
      <c r="M314" s="97" t="str">
        <f>IF(FN_MC!J316="","*",FN_MC!J316)</f>
        <v>*</v>
      </c>
      <c r="N314" s="183" t="str">
        <f>IF(FN_MC!K316="","*",FN_MC!K316)</f>
        <v>*</v>
      </c>
      <c r="O314" s="18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96" t="str">
        <f>IF(FN_MC!N317="","*",FN_MC!N317)</f>
        <v>-</v>
      </c>
      <c r="M315" s="97" t="str">
        <f>IF(FN_MC!J317="","*",FN_MC!J317)</f>
        <v>*</v>
      </c>
      <c r="N315" s="183" t="str">
        <f>IF(FN_MC!K317="","*",FN_MC!K317)</f>
        <v>*</v>
      </c>
      <c r="O315" s="18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96" t="str">
        <f>IF(FN_MC!N318="","*",FN_MC!N318)</f>
        <v>-</v>
      </c>
      <c r="M316" s="97" t="str">
        <f>IF(FN_MC!J318="","*",FN_MC!J318)</f>
        <v>*</v>
      </c>
      <c r="N316" s="183" t="str">
        <f>IF(FN_MC!K318="","*",FN_MC!K318)</f>
        <v>*</v>
      </c>
      <c r="O316" s="18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96" t="str">
        <f>IF(FN_MC!N319="","*",FN_MC!N319)</f>
        <v>-</v>
      </c>
      <c r="M317" s="97" t="str">
        <f>IF(FN_MC!J319="","*",FN_MC!J319)</f>
        <v>*</v>
      </c>
      <c r="N317" s="183" t="str">
        <f>IF(FN_MC!K319="","*",FN_MC!K319)</f>
        <v>*</v>
      </c>
      <c r="O317" s="18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96" t="str">
        <f>IF(FN_MC!N320="","*",FN_MC!N320)</f>
        <v>-</v>
      </c>
      <c r="M318" s="97" t="str">
        <f>IF(FN_MC!J320="","*",FN_MC!J320)</f>
        <v>*</v>
      </c>
      <c r="N318" s="183" t="str">
        <f>IF(FN_MC!K320="","*",FN_MC!K320)</f>
        <v>*</v>
      </c>
      <c r="O318" s="18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96" t="str">
        <f>IF(FN_MC!N321="","*",FN_MC!N321)</f>
        <v>-</v>
      </c>
      <c r="M319" s="97" t="str">
        <f>IF(FN_MC!J321="","*",FN_MC!J321)</f>
        <v>*</v>
      </c>
      <c r="N319" s="183" t="str">
        <f>IF(FN_MC!K321="","*",FN_MC!K321)</f>
        <v>*</v>
      </c>
      <c r="O319" s="18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96" t="str">
        <f>IF(FN_MC!N322="","*",FN_MC!N322)</f>
        <v>-</v>
      </c>
      <c r="M320" s="97" t="str">
        <f>IF(FN_MC!J322="","*",FN_MC!J322)</f>
        <v>*</v>
      </c>
      <c r="N320" s="183" t="str">
        <f>IF(FN_MC!K322="","*",FN_MC!K322)</f>
        <v>*</v>
      </c>
      <c r="O320" s="18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96" t="str">
        <f>IF(FN_MC!N323="","*",FN_MC!N323)</f>
        <v>-</v>
      </c>
      <c r="M321" s="97" t="str">
        <f>IF(FN_MC!J323="","*",FN_MC!J323)</f>
        <v>*</v>
      </c>
      <c r="N321" s="183" t="str">
        <f>IF(FN_MC!K323="","*",FN_MC!K323)</f>
        <v>*</v>
      </c>
      <c r="O321" s="18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96" t="str">
        <f>IF(FN_MC!N324="","*",FN_MC!N324)</f>
        <v>-</v>
      </c>
      <c r="M322" s="97" t="str">
        <f>IF(FN_MC!J324="","*",FN_MC!J324)</f>
        <v>*</v>
      </c>
      <c r="N322" s="183" t="str">
        <f>IF(FN_MC!K324="","*",FN_MC!K324)</f>
        <v>*</v>
      </c>
      <c r="O322" s="18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96" t="str">
        <f>IF(FN_MC!N325="","*",FN_MC!N325)</f>
        <v>-</v>
      </c>
      <c r="M323" s="97" t="str">
        <f>IF(FN_MC!J325="","*",FN_MC!J325)</f>
        <v>*</v>
      </c>
      <c r="N323" s="183" t="str">
        <f>IF(FN_MC!K325="","*",FN_MC!K325)</f>
        <v>*</v>
      </c>
      <c r="O323" s="18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96" t="str">
        <f>IF(FN_MC!N326="","*",FN_MC!N326)</f>
        <v>-</v>
      </c>
      <c r="M324" s="97" t="str">
        <f>IF(FN_MC!J326="","*",FN_MC!J326)</f>
        <v>*</v>
      </c>
      <c r="N324" s="183" t="str">
        <f>IF(FN_MC!K326="","*",FN_MC!K326)</f>
        <v>*</v>
      </c>
      <c r="O324" s="18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96" t="str">
        <f>IF(FN_MC!N327="","*",FN_MC!N327)</f>
        <v>-</v>
      </c>
      <c r="M325" s="97" t="str">
        <f>IF(FN_MC!J327="","*",FN_MC!J327)</f>
        <v>*</v>
      </c>
      <c r="N325" s="183" t="str">
        <f>IF(FN_MC!K327="","*",FN_MC!K327)</f>
        <v>*</v>
      </c>
      <c r="O325" s="18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96" t="str">
        <f>IF(FN_MC!N328="","*",FN_MC!N328)</f>
        <v>-</v>
      </c>
      <c r="M326" s="97" t="str">
        <f>IF(FN_MC!J328="","*",FN_MC!J328)</f>
        <v>*</v>
      </c>
      <c r="N326" s="183" t="str">
        <f>IF(FN_MC!K328="","*",FN_MC!K328)</f>
        <v>*</v>
      </c>
      <c r="O326" s="18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96" t="str">
        <f>IF(FN_MC!N329="","*",FN_MC!N329)</f>
        <v>-</v>
      </c>
      <c r="M327" s="97" t="str">
        <f>IF(FN_MC!J329="","*",FN_MC!J329)</f>
        <v>*</v>
      </c>
      <c r="N327" s="183" t="str">
        <f>IF(FN_MC!K329="","*",FN_MC!K329)</f>
        <v>*</v>
      </c>
      <c r="O327" s="18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96" t="str">
        <f>IF(FN_MC!N330="","*",FN_MC!N330)</f>
        <v>-</v>
      </c>
      <c r="M328" s="97" t="str">
        <f>IF(FN_MC!J330="","*",FN_MC!J330)</f>
        <v>*</v>
      </c>
      <c r="N328" s="183" t="str">
        <f>IF(FN_MC!K330="","*",FN_MC!K330)</f>
        <v>*</v>
      </c>
      <c r="O328" s="18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96" t="str">
        <f>IF(FN_MC!N331="","*",FN_MC!N331)</f>
        <v>-</v>
      </c>
      <c r="M329" s="97" t="str">
        <f>IF(FN_MC!J331="","*",FN_MC!J331)</f>
        <v>*</v>
      </c>
      <c r="N329" s="183" t="str">
        <f>IF(FN_MC!K331="","*",FN_MC!K331)</f>
        <v>*</v>
      </c>
      <c r="O329" s="18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96" t="str">
        <f>IF(FN_MC!N332="","*",FN_MC!N332)</f>
        <v>-</v>
      </c>
      <c r="M330" s="97" t="str">
        <f>IF(FN_MC!J332="","*",FN_MC!J332)</f>
        <v>*</v>
      </c>
      <c r="N330" s="183" t="str">
        <f>IF(FN_MC!K332="","*",FN_MC!K332)</f>
        <v>*</v>
      </c>
      <c r="O330" s="18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96" t="str">
        <f>IF(FN_MC!N333="","*",FN_MC!N333)</f>
        <v>-</v>
      </c>
      <c r="M331" s="97" t="str">
        <f>IF(FN_MC!J333="","*",FN_MC!J333)</f>
        <v>*</v>
      </c>
      <c r="N331" s="183" t="str">
        <f>IF(FN_MC!K333="","*",FN_MC!K333)</f>
        <v>*</v>
      </c>
      <c r="O331" s="18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96" t="str">
        <f>IF(FN_MC!N334="","*",FN_MC!N334)</f>
        <v>-</v>
      </c>
      <c r="M332" s="97" t="str">
        <f>IF(FN_MC!J334="","*",FN_MC!J334)</f>
        <v>*</v>
      </c>
      <c r="N332" s="183" t="str">
        <f>IF(FN_MC!K334="","*",FN_MC!K334)</f>
        <v>*</v>
      </c>
      <c r="O332" s="18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96" t="str">
        <f>IF(FN_MC!N335="","*",FN_MC!N335)</f>
        <v>-</v>
      </c>
      <c r="M333" s="97" t="str">
        <f>IF(FN_MC!J335="","*",FN_MC!J335)</f>
        <v>*</v>
      </c>
      <c r="N333" s="183" t="str">
        <f>IF(FN_MC!K335="","*",FN_MC!K335)</f>
        <v>*</v>
      </c>
      <c r="O333" s="18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96" t="str">
        <f>IF(FN_MC!N336="","*",FN_MC!N336)</f>
        <v>-</v>
      </c>
      <c r="M334" s="97" t="str">
        <f>IF(FN_MC!J336="","*",FN_MC!J336)</f>
        <v>*</v>
      </c>
      <c r="N334" s="183" t="str">
        <f>IF(FN_MC!K336="","*",FN_MC!K336)</f>
        <v>*</v>
      </c>
      <c r="O334" s="18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96" t="str">
        <f>IF(FN_MC!N337="","*",FN_MC!N337)</f>
        <v>-</v>
      </c>
      <c r="M335" s="97" t="str">
        <f>IF(FN_MC!J337="","*",FN_MC!J337)</f>
        <v>*</v>
      </c>
      <c r="N335" s="183" t="str">
        <f>IF(FN_MC!K337="","*",FN_MC!K337)</f>
        <v>*</v>
      </c>
      <c r="O335" s="18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96" t="str">
        <f>IF(FN_MC!N338="","*",FN_MC!N338)</f>
        <v>-</v>
      </c>
      <c r="M336" s="97" t="str">
        <f>IF(FN_MC!J338="","*",FN_MC!J338)</f>
        <v>*</v>
      </c>
      <c r="N336" s="183" t="str">
        <f>IF(FN_MC!K338="","*",FN_MC!K338)</f>
        <v>*</v>
      </c>
      <c r="O336" s="18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96" t="str">
        <f>IF(FN_MC!N339="","*",FN_MC!N339)</f>
        <v>-</v>
      </c>
      <c r="M337" s="97" t="str">
        <f>IF(FN_MC!J339="","*",FN_MC!J339)</f>
        <v>*</v>
      </c>
      <c r="N337" s="183" t="str">
        <f>IF(FN_MC!K339="","*",FN_MC!K339)</f>
        <v>*</v>
      </c>
      <c r="O337" s="18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96" t="str">
        <f>IF(FN_MC!N340="","*",FN_MC!N340)</f>
        <v>-</v>
      </c>
      <c r="M338" s="97" t="str">
        <f>IF(FN_MC!J340="","*",FN_MC!J340)</f>
        <v>*</v>
      </c>
      <c r="N338" s="183" t="str">
        <f>IF(FN_MC!K340="","*",FN_MC!K340)</f>
        <v>*</v>
      </c>
      <c r="O338" s="18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96" t="str">
        <f>IF(FN_MC!N341="","*",FN_MC!N341)</f>
        <v>-</v>
      </c>
      <c r="M339" s="97" t="str">
        <f>IF(FN_MC!J341="","*",FN_MC!J341)</f>
        <v>*</v>
      </c>
      <c r="N339" s="183" t="str">
        <f>IF(FN_MC!K341="","*",FN_MC!K341)</f>
        <v>*</v>
      </c>
      <c r="O339" s="18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96" t="str">
        <f>IF(FN_MC!N342="","*",FN_MC!N342)</f>
        <v>-</v>
      </c>
      <c r="M340" s="97" t="str">
        <f>IF(FN_MC!J342="","*",FN_MC!J342)</f>
        <v>*</v>
      </c>
      <c r="N340" s="183" t="str">
        <f>IF(FN_MC!K342="","*",FN_MC!K342)</f>
        <v>*</v>
      </c>
      <c r="O340" s="18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96" t="str">
        <f>IF(FN_MC!N343="","*",FN_MC!N343)</f>
        <v>-</v>
      </c>
      <c r="M341" s="97" t="str">
        <f>IF(FN_MC!J343="","*",FN_MC!J343)</f>
        <v>*</v>
      </c>
      <c r="N341" s="183" t="str">
        <f>IF(FN_MC!K343="","*",FN_MC!K343)</f>
        <v>*</v>
      </c>
      <c r="O341" s="18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96" t="str">
        <f>IF(FN_MC!N344="","*",FN_MC!N344)</f>
        <v>-</v>
      </c>
      <c r="M342" s="97" t="str">
        <f>IF(FN_MC!J344="","*",FN_MC!J344)</f>
        <v>*</v>
      </c>
      <c r="N342" s="183" t="str">
        <f>IF(FN_MC!K344="","*",FN_MC!K344)</f>
        <v>*</v>
      </c>
      <c r="O342" s="18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96" t="str">
        <f>IF(FN_MC!N345="","*",FN_MC!N345)</f>
        <v>-</v>
      </c>
      <c r="M343" s="97" t="str">
        <f>IF(FN_MC!J345="","*",FN_MC!J345)</f>
        <v>*</v>
      </c>
      <c r="N343" s="183" t="str">
        <f>IF(FN_MC!K345="","*",FN_MC!K345)</f>
        <v>*</v>
      </c>
      <c r="O343" s="18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96" t="str">
        <f>IF(FN_MC!N346="","*",FN_MC!N346)</f>
        <v>-</v>
      </c>
      <c r="M344" s="97" t="str">
        <f>IF(FN_MC!J346="","*",FN_MC!J346)</f>
        <v>*</v>
      </c>
      <c r="N344" s="183" t="str">
        <f>IF(FN_MC!K346="","*",FN_MC!K346)</f>
        <v>*</v>
      </c>
      <c r="O344" s="18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96" t="str">
        <f>IF(FN_MC!N347="","*",FN_MC!N347)</f>
        <v>-</v>
      </c>
      <c r="M345" s="97" t="str">
        <f>IF(FN_MC!J347="","*",FN_MC!J347)</f>
        <v>*</v>
      </c>
      <c r="N345" s="183" t="str">
        <f>IF(FN_MC!K347="","*",FN_MC!K347)</f>
        <v>*</v>
      </c>
      <c r="O345" s="18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96" t="str">
        <f>IF(FN_MC!N348="","*",FN_MC!N348)</f>
        <v>-</v>
      </c>
      <c r="M346" s="97" t="str">
        <f>IF(FN_MC!J348="","*",FN_MC!J348)</f>
        <v>*</v>
      </c>
      <c r="N346" s="183" t="str">
        <f>IF(FN_MC!K348="","*",FN_MC!K348)</f>
        <v>*</v>
      </c>
      <c r="O346" s="18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96" t="str">
        <f>IF(FN_MC!N349="","*",FN_MC!N349)</f>
        <v>-</v>
      </c>
      <c r="M347" s="97" t="str">
        <f>IF(FN_MC!J349="","*",FN_MC!J349)</f>
        <v>*</v>
      </c>
      <c r="N347" s="183" t="str">
        <f>IF(FN_MC!K349="","*",FN_MC!K349)</f>
        <v>*</v>
      </c>
      <c r="O347" s="18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96" t="str">
        <f>IF(FN_MC!N350="","*",FN_MC!N350)</f>
        <v>-</v>
      </c>
      <c r="M348" s="97" t="str">
        <f>IF(FN_MC!J350="","*",FN_MC!J350)</f>
        <v>*</v>
      </c>
      <c r="N348" s="183" t="str">
        <f>IF(FN_MC!K350="","*",FN_MC!K350)</f>
        <v>*</v>
      </c>
      <c r="O348" s="18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96" t="str">
        <f>IF(FN_MC!N351="","*",FN_MC!N351)</f>
        <v>-</v>
      </c>
      <c r="M349" s="97" t="str">
        <f>IF(FN_MC!J351="","*",FN_MC!J351)</f>
        <v>*</v>
      </c>
      <c r="N349" s="183" t="str">
        <f>IF(FN_MC!K351="","*",FN_MC!K351)</f>
        <v>*</v>
      </c>
      <c r="O349" s="18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96" t="str">
        <f>IF(FN_MC!N352="","*",FN_MC!N352)</f>
        <v>-</v>
      </c>
      <c r="M350" s="97" t="str">
        <f>IF(FN_MC!J352="","*",FN_MC!J352)</f>
        <v>*</v>
      </c>
      <c r="N350" s="183" t="str">
        <f>IF(FN_MC!K352="","*",FN_MC!K352)</f>
        <v>*</v>
      </c>
      <c r="O350" s="18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96" t="str">
        <f>IF(FN_MC!N353="","*",FN_MC!N353)</f>
        <v>-</v>
      </c>
      <c r="M351" s="97" t="str">
        <f>IF(FN_MC!J353="","*",FN_MC!J353)</f>
        <v>*</v>
      </c>
      <c r="N351" s="183" t="str">
        <f>IF(FN_MC!K353="","*",FN_MC!K353)</f>
        <v>*</v>
      </c>
      <c r="O351" s="18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96" t="str">
        <f>IF(FN_MC!N354="","*",FN_MC!N354)</f>
        <v>-</v>
      </c>
      <c r="M352" s="97" t="str">
        <f>IF(FN_MC!J354="","*",FN_MC!J354)</f>
        <v>*</v>
      </c>
      <c r="N352" s="183" t="str">
        <f>IF(FN_MC!K354="","*",FN_MC!K354)</f>
        <v>*</v>
      </c>
      <c r="O352" s="18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96" t="str">
        <f>IF(FN_MC!N355="","*",FN_MC!N355)</f>
        <v>-</v>
      </c>
      <c r="M353" s="97" t="str">
        <f>IF(FN_MC!J355="","*",FN_MC!J355)</f>
        <v>*</v>
      </c>
      <c r="N353" s="183" t="str">
        <f>IF(FN_MC!K355="","*",FN_MC!K355)</f>
        <v>*</v>
      </c>
      <c r="O353" s="18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96" t="str">
        <f>IF(FN_MC!N356="","*",FN_MC!N356)</f>
        <v>-</v>
      </c>
      <c r="M354" s="97" t="str">
        <f>IF(FN_MC!J356="","*",FN_MC!J356)</f>
        <v>*</v>
      </c>
      <c r="N354" s="183" t="str">
        <f>IF(FN_MC!K356="","*",FN_MC!K356)</f>
        <v>*</v>
      </c>
      <c r="O354" s="18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96" t="str">
        <f>IF(FN_MC!N357="","*",FN_MC!N357)</f>
        <v>-</v>
      </c>
      <c r="M355" s="97" t="str">
        <f>IF(FN_MC!J357="","*",FN_MC!J357)</f>
        <v>*</v>
      </c>
      <c r="N355" s="183" t="str">
        <f>IF(FN_MC!K357="","*",FN_MC!K357)</f>
        <v>*</v>
      </c>
      <c r="O355" s="18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96" t="str">
        <f>IF(FN_MC!N358="","*",FN_MC!N358)</f>
        <v>-</v>
      </c>
      <c r="M356" s="97" t="str">
        <f>IF(FN_MC!J358="","*",FN_MC!J358)</f>
        <v>*</v>
      </c>
      <c r="N356" s="183" t="str">
        <f>IF(FN_MC!K358="","*",FN_MC!K358)</f>
        <v>*</v>
      </c>
      <c r="O356" s="18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96" t="str">
        <f>IF(FN_MC!N359="","*",FN_MC!N359)</f>
        <v>-</v>
      </c>
      <c r="M357" s="97" t="str">
        <f>IF(FN_MC!J359="","*",FN_MC!J359)</f>
        <v>*</v>
      </c>
      <c r="N357" s="183" t="str">
        <f>IF(FN_MC!K359="","*",FN_MC!K359)</f>
        <v>*</v>
      </c>
      <c r="O357" s="18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96" t="str">
        <f>IF(FN_MC!N360="","*",FN_MC!N360)</f>
        <v>-</v>
      </c>
      <c r="M358" s="97" t="str">
        <f>IF(FN_MC!J360="","*",FN_MC!J360)</f>
        <v>*</v>
      </c>
      <c r="N358" s="183" t="str">
        <f>IF(FN_MC!K360="","*",FN_MC!K360)</f>
        <v>*</v>
      </c>
      <c r="O358" s="18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96" t="str">
        <f>IF(FN_MC!N361="","*",FN_MC!N361)</f>
        <v>-</v>
      </c>
      <c r="M359" s="97" t="str">
        <f>IF(FN_MC!J361="","*",FN_MC!J361)</f>
        <v>*</v>
      </c>
      <c r="N359" s="183" t="str">
        <f>IF(FN_MC!K361="","*",FN_MC!K361)</f>
        <v>*</v>
      </c>
      <c r="O359" s="18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96" t="str">
        <f>IF(FN_MC!N362="","*",FN_MC!N362)</f>
        <v>-</v>
      </c>
      <c r="M360" s="97" t="str">
        <f>IF(FN_MC!J362="","*",FN_MC!J362)</f>
        <v>*</v>
      </c>
      <c r="N360" s="183" t="str">
        <f>IF(FN_MC!K362="","*",FN_MC!K362)</f>
        <v>*</v>
      </c>
      <c r="O360" s="18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96" t="str">
        <f>IF(FN_MC!N363="","*",FN_MC!N363)</f>
        <v>-</v>
      </c>
      <c r="M361" s="97" t="str">
        <f>IF(FN_MC!J363="","*",FN_MC!J363)</f>
        <v>*</v>
      </c>
      <c r="N361" s="183" t="str">
        <f>IF(FN_MC!K363="","*",FN_MC!K363)</f>
        <v>*</v>
      </c>
      <c r="O361" s="18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96" t="str">
        <f>IF(FN_MC!N364="","*",FN_MC!N364)</f>
        <v>-</v>
      </c>
      <c r="M362" s="97" t="str">
        <f>IF(FN_MC!J364="","*",FN_MC!J364)</f>
        <v>*</v>
      </c>
      <c r="N362" s="183" t="str">
        <f>IF(FN_MC!K364="","*",FN_MC!K364)</f>
        <v>*</v>
      </c>
      <c r="O362" s="18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96" t="str">
        <f>IF(FN_MC!N365="","*",FN_MC!N365)</f>
        <v>-</v>
      </c>
      <c r="M363" s="97" t="str">
        <f>IF(FN_MC!J365="","*",FN_MC!J365)</f>
        <v>*</v>
      </c>
      <c r="N363" s="183" t="str">
        <f>IF(FN_MC!K365="","*",FN_MC!K365)</f>
        <v>*</v>
      </c>
      <c r="O363" s="18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96" t="str">
        <f>IF(FN_MC!N366="","*",FN_MC!N366)</f>
        <v>-</v>
      </c>
      <c r="M364" s="97" t="str">
        <f>IF(FN_MC!J366="","*",FN_MC!J366)</f>
        <v>*</v>
      </c>
      <c r="N364" s="183" t="str">
        <f>IF(FN_MC!K366="","*",FN_MC!K366)</f>
        <v>*</v>
      </c>
      <c r="O364" s="18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96" t="str">
        <f>IF(FN_MC!N367="","*",FN_MC!N367)</f>
        <v>-</v>
      </c>
      <c r="M365" s="97" t="str">
        <f>IF(FN_MC!J367="","*",FN_MC!J367)</f>
        <v>*</v>
      </c>
      <c r="N365" s="183" t="str">
        <f>IF(FN_MC!K367="","*",FN_MC!K367)</f>
        <v>*</v>
      </c>
      <c r="O365" s="18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96" t="str">
        <f>IF(FN_MC!N368="","*",FN_MC!N368)</f>
        <v>-</v>
      </c>
      <c r="M366" s="97" t="str">
        <f>IF(FN_MC!J368="","*",FN_MC!J368)</f>
        <v>*</v>
      </c>
      <c r="N366" s="183" t="str">
        <f>IF(FN_MC!K368="","*",FN_MC!K368)</f>
        <v>*</v>
      </c>
      <c r="O366" s="18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96" t="str">
        <f>IF(FN_MC!N369="","*",FN_MC!N369)</f>
        <v>-</v>
      </c>
      <c r="M367" s="97" t="str">
        <f>IF(FN_MC!J369="","*",FN_MC!J369)</f>
        <v>*</v>
      </c>
      <c r="N367" s="183" t="str">
        <f>IF(FN_MC!K369="","*",FN_MC!K369)</f>
        <v>*</v>
      </c>
      <c r="O367" s="18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96" t="str">
        <f>IF(FN_MC!N370="","*",FN_MC!N370)</f>
        <v>-</v>
      </c>
      <c r="M368" s="97" t="str">
        <f>IF(FN_MC!J370="","*",FN_MC!J370)</f>
        <v>*</v>
      </c>
      <c r="N368" s="183" t="str">
        <f>IF(FN_MC!K370="","*",FN_MC!K370)</f>
        <v>*</v>
      </c>
      <c r="O368" s="18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96" t="str">
        <f>IF(FN_MC!N371="","*",FN_MC!N371)</f>
        <v>-</v>
      </c>
      <c r="M369" s="97" t="str">
        <f>IF(FN_MC!J371="","*",FN_MC!J371)</f>
        <v>*</v>
      </c>
      <c r="N369" s="183" t="str">
        <f>IF(FN_MC!K371="","*",FN_MC!K371)</f>
        <v>*</v>
      </c>
      <c r="O369" s="18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96" t="str">
        <f>IF(FN_MC!N372="","*",FN_MC!N372)</f>
        <v>-</v>
      </c>
      <c r="M370" s="97" t="str">
        <f>IF(FN_MC!J372="","*",FN_MC!J372)</f>
        <v>*</v>
      </c>
      <c r="N370" s="183" t="str">
        <f>IF(FN_MC!K372="","*",FN_MC!K372)</f>
        <v>*</v>
      </c>
      <c r="O370" s="18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96" t="str">
        <f>IF(FN_MC!N373="","*",FN_MC!N373)</f>
        <v>-</v>
      </c>
      <c r="M371" s="97" t="str">
        <f>IF(FN_MC!J373="","*",FN_MC!J373)</f>
        <v>*</v>
      </c>
      <c r="N371" s="183" t="str">
        <f>IF(FN_MC!K373="","*",FN_MC!K373)</f>
        <v>*</v>
      </c>
      <c r="O371" s="18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96" t="str">
        <f>IF(FN_MC!N374="","*",FN_MC!N374)</f>
        <v>-</v>
      </c>
      <c r="M372" s="97" t="str">
        <f>IF(FN_MC!J374="","*",FN_MC!J374)</f>
        <v>*</v>
      </c>
      <c r="N372" s="183" t="str">
        <f>IF(FN_MC!K374="","*",FN_MC!K374)</f>
        <v>*</v>
      </c>
      <c r="O372" s="18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96" t="str">
        <f>IF(FN_MC!N375="","*",FN_MC!N375)</f>
        <v>-</v>
      </c>
      <c r="M373" s="97" t="str">
        <f>IF(FN_MC!J375="","*",FN_MC!J375)</f>
        <v>*</v>
      </c>
      <c r="N373" s="183" t="str">
        <f>IF(FN_MC!K375="","*",FN_MC!K375)</f>
        <v>*</v>
      </c>
      <c r="O373" s="18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96" t="str">
        <f>IF(FN_MC!N376="","*",FN_MC!N376)</f>
        <v>-</v>
      </c>
      <c r="M374" s="97" t="str">
        <f>IF(FN_MC!J376="","*",FN_MC!J376)</f>
        <v>*</v>
      </c>
      <c r="N374" s="183" t="str">
        <f>IF(FN_MC!K376="","*",FN_MC!K376)</f>
        <v>*</v>
      </c>
      <c r="O374" s="18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96" t="str">
        <f>IF(FN_MC!N377="","*",FN_MC!N377)</f>
        <v>-</v>
      </c>
      <c r="M375" s="97" t="str">
        <f>IF(FN_MC!J377="","*",FN_MC!J377)</f>
        <v>*</v>
      </c>
      <c r="N375" s="183" t="str">
        <f>IF(FN_MC!K377="","*",FN_MC!K377)</f>
        <v>*</v>
      </c>
      <c r="O375" s="18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96" t="str">
        <f>IF(FN_MC!N378="","*",FN_MC!N378)</f>
        <v>-</v>
      </c>
      <c r="M376" s="97" t="str">
        <f>IF(FN_MC!J378="","*",FN_MC!J378)</f>
        <v>*</v>
      </c>
      <c r="N376" s="183" t="str">
        <f>IF(FN_MC!K378="","*",FN_MC!K378)</f>
        <v>*</v>
      </c>
      <c r="O376" s="18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96" t="str">
        <f>IF(FN_MC!N379="","*",FN_MC!N379)</f>
        <v>-</v>
      </c>
      <c r="M377" s="97" t="str">
        <f>IF(FN_MC!J379="","*",FN_MC!J379)</f>
        <v>*</v>
      </c>
      <c r="N377" s="183" t="str">
        <f>IF(FN_MC!K379="","*",FN_MC!K379)</f>
        <v>*</v>
      </c>
      <c r="O377" s="18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96" t="str">
        <f>IF(FN_MC!N380="","*",FN_MC!N380)</f>
        <v>-</v>
      </c>
      <c r="M378" s="97" t="str">
        <f>IF(FN_MC!J380="","*",FN_MC!J380)</f>
        <v>*</v>
      </c>
      <c r="N378" s="183" t="str">
        <f>IF(FN_MC!K380="","*",FN_MC!K380)</f>
        <v>*</v>
      </c>
      <c r="O378" s="18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96" t="str">
        <f>IF(FN_MC!N381="","*",FN_MC!N381)</f>
        <v>-</v>
      </c>
      <c r="M379" s="97" t="str">
        <f>IF(FN_MC!J381="","*",FN_MC!J381)</f>
        <v>*</v>
      </c>
      <c r="N379" s="183" t="str">
        <f>IF(FN_MC!K381="","*",FN_MC!K381)</f>
        <v>*</v>
      </c>
      <c r="O379" s="18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96" t="str">
        <f>IF(FN_MC!N382="","*",FN_MC!N382)</f>
        <v>-</v>
      </c>
      <c r="M380" s="97" t="str">
        <f>IF(FN_MC!J382="","*",FN_MC!J382)</f>
        <v>*</v>
      </c>
      <c r="N380" s="183" t="str">
        <f>IF(FN_MC!K382="","*",FN_MC!K382)</f>
        <v>*</v>
      </c>
      <c r="O380" s="18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96" t="str">
        <f>IF(FN_MC!N383="","*",FN_MC!N383)</f>
        <v>-</v>
      </c>
      <c r="M381" s="97" t="str">
        <f>IF(FN_MC!J383="","*",FN_MC!J383)</f>
        <v>*</v>
      </c>
      <c r="N381" s="183" t="str">
        <f>IF(FN_MC!K383="","*",FN_MC!K383)</f>
        <v>*</v>
      </c>
      <c r="O381" s="18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96" t="str">
        <f>IF(FN_MC!N384="","*",FN_MC!N384)</f>
        <v>-</v>
      </c>
      <c r="M382" s="97" t="str">
        <f>IF(FN_MC!J384="","*",FN_MC!J384)</f>
        <v>*</v>
      </c>
      <c r="N382" s="183" t="str">
        <f>IF(FN_MC!K384="","*",FN_MC!K384)</f>
        <v>*</v>
      </c>
      <c r="O382" s="18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96" t="str">
        <f>IF(FN_MC!N385="","*",FN_MC!N385)</f>
        <v>-</v>
      </c>
      <c r="M383" s="97" t="str">
        <f>IF(FN_MC!J385="","*",FN_MC!J385)</f>
        <v>*</v>
      </c>
      <c r="N383" s="183" t="str">
        <f>IF(FN_MC!K385="","*",FN_MC!K385)</f>
        <v>*</v>
      </c>
      <c r="O383" s="18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96" t="str">
        <f>IF(FN_MC!N386="","*",FN_MC!N386)</f>
        <v>-</v>
      </c>
      <c r="M384" s="97" t="str">
        <f>IF(FN_MC!J386="","*",FN_MC!J386)</f>
        <v>*</v>
      </c>
      <c r="N384" s="183" t="str">
        <f>IF(FN_MC!K386="","*",FN_MC!K386)</f>
        <v>*</v>
      </c>
      <c r="O384" s="18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96" t="str">
        <f>IF(FN_MC!N387="","*",FN_MC!N387)</f>
        <v>-</v>
      </c>
      <c r="M385" s="97" t="str">
        <f>IF(FN_MC!J387="","*",FN_MC!J387)</f>
        <v>*</v>
      </c>
      <c r="N385" s="183" t="str">
        <f>IF(FN_MC!K387="","*",FN_MC!K387)</f>
        <v>*</v>
      </c>
      <c r="O385" s="18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96" t="str">
        <f>IF(FN_MC!N388="","*",FN_MC!N388)</f>
        <v>-</v>
      </c>
      <c r="M386" s="97" t="str">
        <f>IF(FN_MC!J388="","*",FN_MC!J388)</f>
        <v>*</v>
      </c>
      <c r="N386" s="183" t="str">
        <f>IF(FN_MC!K388="","*",FN_MC!K388)</f>
        <v>*</v>
      </c>
      <c r="O386" s="18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96" t="str">
        <f>IF(FN_MC!N389="","*",FN_MC!N389)</f>
        <v>-</v>
      </c>
      <c r="M387" s="97" t="str">
        <f>IF(FN_MC!J389="","*",FN_MC!J389)</f>
        <v>*</v>
      </c>
      <c r="N387" s="183" t="str">
        <f>IF(FN_MC!K389="","*",FN_MC!K389)</f>
        <v>*</v>
      </c>
      <c r="O387" s="18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96" t="str">
        <f>IF(FN_MC!N390="","*",FN_MC!N390)</f>
        <v>-</v>
      </c>
      <c r="M388" s="97" t="str">
        <f>IF(FN_MC!J390="","*",FN_MC!J390)</f>
        <v>*</v>
      </c>
      <c r="N388" s="183" t="str">
        <f>IF(FN_MC!K390="","*",FN_MC!K390)</f>
        <v>*</v>
      </c>
      <c r="O388" s="18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96" t="str">
        <f>IF(FN_MC!N391="","*",FN_MC!N391)</f>
        <v>-</v>
      </c>
      <c r="M389" s="97" t="str">
        <f>IF(FN_MC!J391="","*",FN_MC!J391)</f>
        <v>*</v>
      </c>
      <c r="N389" s="183" t="str">
        <f>IF(FN_MC!K391="","*",FN_MC!K391)</f>
        <v>*</v>
      </c>
      <c r="O389" s="18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96" t="str">
        <f>IF(FN_MC!N392="","*",FN_MC!N392)</f>
        <v>-</v>
      </c>
      <c r="M390" s="97" t="str">
        <f>IF(FN_MC!J392="","*",FN_MC!J392)</f>
        <v>*</v>
      </c>
      <c r="N390" s="183" t="str">
        <f>IF(FN_MC!K392="","*",FN_MC!K392)</f>
        <v>*</v>
      </c>
      <c r="O390" s="18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96" t="str">
        <f>IF(FN_MC!N393="","*",FN_MC!N393)</f>
        <v>-</v>
      </c>
      <c r="M391" s="97" t="str">
        <f>IF(FN_MC!J393="","*",FN_MC!J393)</f>
        <v>*</v>
      </c>
      <c r="N391" s="183" t="str">
        <f>IF(FN_MC!K393="","*",FN_MC!K393)</f>
        <v>*</v>
      </c>
      <c r="O391" s="18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96" t="str">
        <f>IF(FN_MC!N394="","*",FN_MC!N394)</f>
        <v>-</v>
      </c>
      <c r="M392" s="97" t="str">
        <f>IF(FN_MC!J394="","*",FN_MC!J394)</f>
        <v>*</v>
      </c>
      <c r="N392" s="183" t="str">
        <f>IF(FN_MC!K394="","*",FN_MC!K394)</f>
        <v>*</v>
      </c>
      <c r="O392" s="18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96" t="str">
        <f>IF(FN_MC!N395="","*",FN_MC!N395)</f>
        <v>-</v>
      </c>
      <c r="M393" s="97" t="str">
        <f>IF(FN_MC!J395="","*",FN_MC!J395)</f>
        <v>*</v>
      </c>
      <c r="N393" s="183" t="str">
        <f>IF(FN_MC!K395="","*",FN_MC!K395)</f>
        <v>*</v>
      </c>
      <c r="O393" s="18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96" t="str">
        <f>IF(FN_MC!N396="","*",FN_MC!N396)</f>
        <v>-</v>
      </c>
      <c r="M394" s="97" t="str">
        <f>IF(FN_MC!J396="","*",FN_MC!J396)</f>
        <v>*</v>
      </c>
      <c r="N394" s="183" t="str">
        <f>IF(FN_MC!K396="","*",FN_MC!K396)</f>
        <v>*</v>
      </c>
      <c r="O394" s="18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96" t="str">
        <f>IF(FN_MC!N397="","*",FN_MC!N397)</f>
        <v>-</v>
      </c>
      <c r="M395" s="97" t="str">
        <f>IF(FN_MC!J397="","*",FN_MC!J397)</f>
        <v>*</v>
      </c>
      <c r="N395" s="183" t="str">
        <f>IF(FN_MC!K397="","*",FN_MC!K397)</f>
        <v>*</v>
      </c>
      <c r="O395" s="18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96" t="str">
        <f>IF(FN_MC!N398="","*",FN_MC!N398)</f>
        <v>-</v>
      </c>
      <c r="M396" s="97" t="str">
        <f>IF(FN_MC!J398="","*",FN_MC!J398)</f>
        <v>*</v>
      </c>
      <c r="N396" s="183" t="str">
        <f>IF(FN_MC!K398="","*",FN_MC!K398)</f>
        <v>*</v>
      </c>
      <c r="O396" s="18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96" t="str">
        <f>IF(FN_MC!N399="","*",FN_MC!N399)</f>
        <v>-</v>
      </c>
      <c r="M397" s="97" t="str">
        <f>IF(FN_MC!J399="","*",FN_MC!J399)</f>
        <v>*</v>
      </c>
      <c r="N397" s="183" t="str">
        <f>IF(FN_MC!K399="","*",FN_MC!K399)</f>
        <v>*</v>
      </c>
      <c r="O397" s="18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96" t="str">
        <f>IF(FN_MC!N400="","*",FN_MC!N400)</f>
        <v>-</v>
      </c>
      <c r="M398" s="97" t="str">
        <f>IF(FN_MC!J400="","*",FN_MC!J400)</f>
        <v>*</v>
      </c>
      <c r="N398" s="183" t="str">
        <f>IF(FN_MC!K400="","*",FN_MC!K400)</f>
        <v>*</v>
      </c>
      <c r="O398" s="18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96" t="str">
        <f>IF(FN_MC!N401="","*",FN_MC!N401)</f>
        <v>-</v>
      </c>
      <c r="M399" s="97" t="str">
        <f>IF(FN_MC!J401="","*",FN_MC!J401)</f>
        <v>*</v>
      </c>
      <c r="N399" s="183" t="str">
        <f>IF(FN_MC!K401="","*",FN_MC!K401)</f>
        <v>*</v>
      </c>
      <c r="O399" s="18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96" t="str">
        <f>IF(FN_MC!N402="","*",FN_MC!N402)</f>
        <v>-</v>
      </c>
      <c r="M400" s="97" t="str">
        <f>IF(FN_MC!J402="","*",FN_MC!J402)</f>
        <v>*</v>
      </c>
      <c r="N400" s="183" t="str">
        <f>IF(FN_MC!K402="","*",FN_MC!K402)</f>
        <v>*</v>
      </c>
      <c r="O400" s="18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96" t="str">
        <f>IF(FN_MC!N403="","*",FN_MC!N403)</f>
        <v>-</v>
      </c>
      <c r="M401" s="97" t="str">
        <f>IF(FN_MC!J403="","*",FN_MC!J403)</f>
        <v>*</v>
      </c>
      <c r="N401" s="183" t="str">
        <f>IF(FN_MC!K403="","*",FN_MC!K403)</f>
        <v>*</v>
      </c>
      <c r="O401" s="18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96" t="str">
        <f>IF(FN_MC!N404="","*",FN_MC!N404)</f>
        <v>-</v>
      </c>
      <c r="M402" s="97" t="str">
        <f>IF(FN_MC!J404="","*",FN_MC!J404)</f>
        <v>*</v>
      </c>
      <c r="N402" s="183" t="str">
        <f>IF(FN_MC!K404="","*",FN_MC!K404)</f>
        <v>*</v>
      </c>
      <c r="O402" s="18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96" t="str">
        <f>IF(FN_MC!N405="","*",FN_MC!N405)</f>
        <v>-</v>
      </c>
      <c r="M403" s="97" t="str">
        <f>IF(FN_MC!J405="","*",FN_MC!J405)</f>
        <v>*</v>
      </c>
      <c r="N403" s="183" t="str">
        <f>IF(FN_MC!K405="","*",FN_MC!K405)</f>
        <v>*</v>
      </c>
      <c r="O403" s="18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96" t="str">
        <f>IF(FN_MC!N406="","*",FN_MC!N406)</f>
        <v>-</v>
      </c>
      <c r="M404" s="97" t="str">
        <f>IF(FN_MC!J406="","*",FN_MC!J406)</f>
        <v>*</v>
      </c>
      <c r="N404" s="183" t="str">
        <f>IF(FN_MC!K406="","*",FN_MC!K406)</f>
        <v>*</v>
      </c>
      <c r="O404" s="18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96" t="str">
        <f>IF(FN_MC!N407="","*",FN_MC!N407)</f>
        <v>-</v>
      </c>
      <c r="M405" s="97" t="str">
        <f>IF(FN_MC!J407="","*",FN_MC!J407)</f>
        <v>*</v>
      </c>
      <c r="N405" s="183" t="str">
        <f>IF(FN_MC!K407="","*",FN_MC!K407)</f>
        <v>*</v>
      </c>
      <c r="O405" s="18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96" t="str">
        <f>IF(FN_MC!N408="","*",FN_MC!N408)</f>
        <v>-</v>
      </c>
      <c r="M406" s="97" t="str">
        <f>IF(FN_MC!J408="","*",FN_MC!J408)</f>
        <v>*</v>
      </c>
      <c r="N406" s="183" t="str">
        <f>IF(FN_MC!K408="","*",FN_MC!K408)</f>
        <v>*</v>
      </c>
      <c r="O406" s="18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96" t="str">
        <f>IF(FN_MC!N409="","*",FN_MC!N409)</f>
        <v>-</v>
      </c>
      <c r="M407" s="97" t="str">
        <f>IF(FN_MC!J409="","*",FN_MC!J409)</f>
        <v>*</v>
      </c>
      <c r="N407" s="183" t="str">
        <f>IF(FN_MC!K409="","*",FN_MC!K409)</f>
        <v>*</v>
      </c>
      <c r="O407" s="18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96" t="str">
        <f>IF(FN_MC!N410="","*",FN_MC!N410)</f>
        <v>-</v>
      </c>
      <c r="M408" s="97" t="str">
        <f>IF(FN_MC!J410="","*",FN_MC!J410)</f>
        <v>*</v>
      </c>
      <c r="N408" s="183" t="str">
        <f>IF(FN_MC!K410="","*",FN_MC!K410)</f>
        <v>*</v>
      </c>
      <c r="O408" s="18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96" t="str">
        <f>IF(FN_MC!N411="","*",FN_MC!N411)</f>
        <v>-</v>
      </c>
      <c r="M409" s="97" t="str">
        <f>IF(FN_MC!J411="","*",FN_MC!J411)</f>
        <v>*</v>
      </c>
      <c r="N409" s="183" t="str">
        <f>IF(FN_MC!K411="","*",FN_MC!K411)</f>
        <v>*</v>
      </c>
      <c r="O409" s="18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96" t="str">
        <f>IF(FN_MC!N412="","*",FN_MC!N412)</f>
        <v>-</v>
      </c>
      <c r="M410" s="97" t="str">
        <f>IF(FN_MC!J412="","*",FN_MC!J412)</f>
        <v>*</v>
      </c>
      <c r="N410" s="183" t="str">
        <f>IF(FN_MC!K412="","*",FN_MC!K412)</f>
        <v>*</v>
      </c>
      <c r="O410" s="18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96" t="str">
        <f>IF(FN_MC!N413="","*",FN_MC!N413)</f>
        <v>-</v>
      </c>
      <c r="M411" s="97" t="str">
        <f>IF(FN_MC!J413="","*",FN_MC!J413)</f>
        <v>*</v>
      </c>
      <c r="N411" s="183" t="str">
        <f>IF(FN_MC!K413="","*",FN_MC!K413)</f>
        <v>*</v>
      </c>
      <c r="O411" s="18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96" t="str">
        <f>IF(FN_MC!N414="","*",FN_MC!N414)</f>
        <v>-</v>
      </c>
      <c r="M412" s="97" t="str">
        <f>IF(FN_MC!J414="","*",FN_MC!J414)</f>
        <v>*</v>
      </c>
      <c r="N412" s="183" t="str">
        <f>IF(FN_MC!K414="","*",FN_MC!K414)</f>
        <v>*</v>
      </c>
      <c r="O412" s="18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96" t="str">
        <f>IF(FN_MC!N415="","*",FN_MC!N415)</f>
        <v>-</v>
      </c>
      <c r="M413" s="97" t="str">
        <f>IF(FN_MC!J415="","*",FN_MC!J415)</f>
        <v>*</v>
      </c>
      <c r="N413" s="183" t="str">
        <f>IF(FN_MC!K415="","*",FN_MC!K415)</f>
        <v>*</v>
      </c>
      <c r="O413" s="18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96" t="str">
        <f>IF(FN_MC!N416="","*",FN_MC!N416)</f>
        <v>-</v>
      </c>
      <c r="M414" s="97" t="str">
        <f>IF(FN_MC!J416="","*",FN_MC!J416)</f>
        <v>*</v>
      </c>
      <c r="N414" s="183" t="str">
        <f>IF(FN_MC!K416="","*",FN_MC!K416)</f>
        <v>*</v>
      </c>
      <c r="O414" s="18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96" t="str">
        <f>IF(FN_MC!N417="","*",FN_MC!N417)</f>
        <v>-</v>
      </c>
      <c r="M415" s="97" t="str">
        <f>IF(FN_MC!J417="","*",FN_MC!J417)</f>
        <v>*</v>
      </c>
      <c r="N415" s="183" t="str">
        <f>IF(FN_MC!K417="","*",FN_MC!K417)</f>
        <v>*</v>
      </c>
      <c r="O415" s="18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96" t="str">
        <f>IF(FN_MC!N418="","*",FN_MC!N418)</f>
        <v>-</v>
      </c>
      <c r="M416" s="97" t="str">
        <f>IF(FN_MC!J418="","*",FN_MC!J418)</f>
        <v>*</v>
      </c>
      <c r="N416" s="183" t="str">
        <f>IF(FN_MC!K418="","*",FN_MC!K418)</f>
        <v>*</v>
      </c>
      <c r="O416" s="18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96" t="str">
        <f>IF(FN_MC!N419="","*",FN_MC!N419)</f>
        <v>-</v>
      </c>
      <c r="M417" s="97" t="str">
        <f>IF(FN_MC!J419="","*",FN_MC!J419)</f>
        <v>*</v>
      </c>
      <c r="N417" s="183" t="str">
        <f>IF(FN_MC!K419="","*",FN_MC!K419)</f>
        <v>*</v>
      </c>
      <c r="O417" s="18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96" t="str">
        <f>IF(FN_MC!N420="","*",FN_MC!N420)</f>
        <v>-</v>
      </c>
      <c r="M418" s="97" t="str">
        <f>IF(FN_MC!J420="","*",FN_MC!J420)</f>
        <v>*</v>
      </c>
      <c r="N418" s="183" t="str">
        <f>IF(FN_MC!K420="","*",FN_MC!K420)</f>
        <v>*</v>
      </c>
      <c r="O418" s="18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96" t="str">
        <f>IF(FN_MC!N421="","*",FN_MC!N421)</f>
        <v>-</v>
      </c>
      <c r="M419" s="97" t="str">
        <f>IF(FN_MC!J421="","*",FN_MC!J421)</f>
        <v>*</v>
      </c>
      <c r="N419" s="183" t="str">
        <f>IF(FN_MC!K421="","*",FN_MC!K421)</f>
        <v>*</v>
      </c>
      <c r="O419" s="18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96" t="str">
        <f>IF(FN_MC!N422="","*",FN_MC!N422)</f>
        <v>-</v>
      </c>
      <c r="M420" s="97" t="str">
        <f>IF(FN_MC!J422="","*",FN_MC!J422)</f>
        <v>*</v>
      </c>
      <c r="N420" s="183" t="str">
        <f>IF(FN_MC!K422="","*",FN_MC!K422)</f>
        <v>*</v>
      </c>
      <c r="O420" s="18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96" t="str">
        <f>IF(FN_MC!N423="","*",FN_MC!N423)</f>
        <v>-</v>
      </c>
      <c r="M421" s="97" t="str">
        <f>IF(FN_MC!J423="","*",FN_MC!J423)</f>
        <v>*</v>
      </c>
      <c r="N421" s="183" t="str">
        <f>IF(FN_MC!K423="","*",FN_MC!K423)</f>
        <v>*</v>
      </c>
      <c r="O421" s="18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96" t="str">
        <f>IF(FN_MC!N424="","*",FN_MC!N424)</f>
        <v>-</v>
      </c>
      <c r="M422" s="97" t="str">
        <f>IF(FN_MC!J424="","*",FN_MC!J424)</f>
        <v>*</v>
      </c>
      <c r="N422" s="183" t="str">
        <f>IF(FN_MC!K424="","*",FN_MC!K424)</f>
        <v>*</v>
      </c>
      <c r="O422" s="18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96" t="str">
        <f>IF(FN_MC!N425="","*",FN_MC!N425)</f>
        <v>-</v>
      </c>
      <c r="M423" s="97" t="str">
        <f>IF(FN_MC!J425="","*",FN_MC!J425)</f>
        <v>*</v>
      </c>
      <c r="N423" s="183" t="str">
        <f>IF(FN_MC!K425="","*",FN_MC!K425)</f>
        <v>*</v>
      </c>
      <c r="O423" s="18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96" t="str">
        <f>IF(FN_MC!N426="","*",FN_MC!N426)</f>
        <v>-</v>
      </c>
      <c r="M424" s="97" t="str">
        <f>IF(FN_MC!J426="","*",FN_MC!J426)</f>
        <v>*</v>
      </c>
      <c r="N424" s="183" t="str">
        <f>IF(FN_MC!K426="","*",FN_MC!K426)</f>
        <v>*</v>
      </c>
      <c r="O424" s="18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96" t="str">
        <f>IF(FN_MC!N427="","*",FN_MC!N427)</f>
        <v>-</v>
      </c>
      <c r="M425" s="97" t="str">
        <f>IF(FN_MC!J427="","*",FN_MC!J427)</f>
        <v>*</v>
      </c>
      <c r="N425" s="183" t="str">
        <f>IF(FN_MC!K427="","*",FN_MC!K427)</f>
        <v>*</v>
      </c>
      <c r="O425" s="18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96" t="str">
        <f>IF(FN_MC!N428="","*",FN_MC!N428)</f>
        <v>-</v>
      </c>
      <c r="M426" s="97" t="str">
        <f>IF(FN_MC!J428="","*",FN_MC!J428)</f>
        <v>*</v>
      </c>
      <c r="N426" s="183" t="str">
        <f>IF(FN_MC!K428="","*",FN_MC!K428)</f>
        <v>*</v>
      </c>
      <c r="O426" s="18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96" t="str">
        <f>IF(FN_MC!N429="","*",FN_MC!N429)</f>
        <v>-</v>
      </c>
      <c r="M427" s="97" t="str">
        <f>IF(FN_MC!J429="","*",FN_MC!J429)</f>
        <v>*</v>
      </c>
      <c r="N427" s="183" t="str">
        <f>IF(FN_MC!K429="","*",FN_MC!K429)</f>
        <v>*</v>
      </c>
      <c r="O427" s="18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96" t="str">
        <f>IF(FN_MC!N430="","*",FN_MC!N430)</f>
        <v>-</v>
      </c>
      <c r="M428" s="97" t="str">
        <f>IF(FN_MC!J430="","*",FN_MC!J430)</f>
        <v>*</v>
      </c>
      <c r="N428" s="183" t="str">
        <f>IF(FN_MC!K430="","*",FN_MC!K430)</f>
        <v>*</v>
      </c>
      <c r="O428" s="18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96" t="str">
        <f>IF(FN_MC!N431="","*",FN_MC!N431)</f>
        <v>-</v>
      </c>
      <c r="M429" s="97" t="str">
        <f>IF(FN_MC!J431="","*",FN_MC!J431)</f>
        <v>*</v>
      </c>
      <c r="N429" s="183" t="str">
        <f>IF(FN_MC!K431="","*",FN_MC!K431)</f>
        <v>*</v>
      </c>
      <c r="O429" s="18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96" t="str">
        <f>IF(FN_MC!N432="","*",FN_MC!N432)</f>
        <v>-</v>
      </c>
      <c r="M430" s="97" t="str">
        <f>IF(FN_MC!J432="","*",FN_MC!J432)</f>
        <v>*</v>
      </c>
      <c r="N430" s="183" t="str">
        <f>IF(FN_MC!K432="","*",FN_MC!K432)</f>
        <v>*</v>
      </c>
      <c r="O430" s="18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96" t="str">
        <f>IF(FN_MC!N433="","*",FN_MC!N433)</f>
        <v>-</v>
      </c>
      <c r="M431" s="97" t="str">
        <f>IF(FN_MC!J433="","*",FN_MC!J433)</f>
        <v>*</v>
      </c>
      <c r="N431" s="183" t="str">
        <f>IF(FN_MC!K433="","*",FN_MC!K433)</f>
        <v>*</v>
      </c>
      <c r="O431" s="18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96" t="str">
        <f>IF(FN_MC!N434="","*",FN_MC!N434)</f>
        <v>-</v>
      </c>
      <c r="M432" s="97" t="str">
        <f>IF(FN_MC!J434="","*",FN_MC!J434)</f>
        <v>*</v>
      </c>
      <c r="N432" s="183" t="str">
        <f>IF(FN_MC!K434="","*",FN_MC!K434)</f>
        <v>*</v>
      </c>
      <c r="O432" s="18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96" t="str">
        <f>IF(FN_MC!N435="","*",FN_MC!N435)</f>
        <v>-</v>
      </c>
      <c r="M433" s="97" t="str">
        <f>IF(FN_MC!J435="","*",FN_MC!J435)</f>
        <v>*</v>
      </c>
      <c r="N433" s="183" t="str">
        <f>IF(FN_MC!K435="","*",FN_MC!K435)</f>
        <v>*</v>
      </c>
      <c r="O433" s="18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96" t="str">
        <f>IF(FN_MC!N436="","*",FN_MC!N436)</f>
        <v>-</v>
      </c>
      <c r="M434" s="97" t="str">
        <f>IF(FN_MC!J436="","*",FN_MC!J436)</f>
        <v>*</v>
      </c>
      <c r="N434" s="183" t="str">
        <f>IF(FN_MC!K436="","*",FN_MC!K436)</f>
        <v>*</v>
      </c>
      <c r="O434" s="18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96" t="str">
        <f>IF(FN_MC!N437="","*",FN_MC!N437)</f>
        <v>-</v>
      </c>
      <c r="M435" s="97" t="str">
        <f>IF(FN_MC!J437="","*",FN_MC!J437)</f>
        <v>*</v>
      </c>
      <c r="N435" s="183" t="str">
        <f>IF(FN_MC!K437="","*",FN_MC!K437)</f>
        <v>*</v>
      </c>
      <c r="O435" s="18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96" t="str">
        <f>IF(FN_MC!N438="","*",FN_MC!N438)</f>
        <v>-</v>
      </c>
      <c r="M436" s="97" t="str">
        <f>IF(FN_MC!J438="","*",FN_MC!J438)</f>
        <v>*</v>
      </c>
      <c r="N436" s="183" t="str">
        <f>IF(FN_MC!K438="","*",FN_MC!K438)</f>
        <v>*</v>
      </c>
      <c r="O436" s="18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96" t="str">
        <f>IF(FN_MC!N439="","*",FN_MC!N439)</f>
        <v>-</v>
      </c>
      <c r="M437" s="97" t="str">
        <f>IF(FN_MC!J439="","*",FN_MC!J439)</f>
        <v>*</v>
      </c>
      <c r="N437" s="183" t="str">
        <f>IF(FN_MC!K439="","*",FN_MC!K439)</f>
        <v>*</v>
      </c>
      <c r="O437" s="18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96" t="str">
        <f>IF(FN_MC!N440="","*",FN_MC!N440)</f>
        <v>-</v>
      </c>
      <c r="M438" s="97" t="str">
        <f>IF(FN_MC!J440="","*",FN_MC!J440)</f>
        <v>*</v>
      </c>
      <c r="N438" s="183" t="str">
        <f>IF(FN_MC!K440="","*",FN_MC!K440)</f>
        <v>*</v>
      </c>
      <c r="O438" s="18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96" t="str">
        <f>IF(FN_MC!N441="","*",FN_MC!N441)</f>
        <v>-</v>
      </c>
      <c r="M439" s="97" t="str">
        <f>IF(FN_MC!J441="","*",FN_MC!J441)</f>
        <v>*</v>
      </c>
      <c r="N439" s="183" t="str">
        <f>IF(FN_MC!K441="","*",FN_MC!K441)</f>
        <v>*</v>
      </c>
      <c r="O439" s="18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96" t="str">
        <f>IF(FN_MC!N442="","*",FN_MC!N442)</f>
        <v>-</v>
      </c>
      <c r="M440" s="97" t="str">
        <f>IF(FN_MC!J442="","*",FN_MC!J442)</f>
        <v>*</v>
      </c>
      <c r="N440" s="183" t="str">
        <f>IF(FN_MC!K442="","*",FN_MC!K442)</f>
        <v>*</v>
      </c>
      <c r="O440" s="18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96" t="str">
        <f>IF(FN_MC!N443="","*",FN_MC!N443)</f>
        <v>-</v>
      </c>
      <c r="M441" s="97" t="str">
        <f>IF(FN_MC!J443="","*",FN_MC!J443)</f>
        <v>*</v>
      </c>
      <c r="N441" s="183" t="str">
        <f>IF(FN_MC!K443="","*",FN_MC!K443)</f>
        <v>*</v>
      </c>
      <c r="O441" s="18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96" t="str">
        <f>IF(FN_MC!N444="","*",FN_MC!N444)</f>
        <v>-</v>
      </c>
      <c r="M442" s="97" t="str">
        <f>IF(FN_MC!J444="","*",FN_MC!J444)</f>
        <v>*</v>
      </c>
      <c r="N442" s="183" t="str">
        <f>IF(FN_MC!K444="","*",FN_MC!K444)</f>
        <v>*</v>
      </c>
      <c r="O442" s="18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96" t="str">
        <f>IF(FN_MC!N445="","*",FN_MC!N445)</f>
        <v>-</v>
      </c>
      <c r="M443" s="97" t="str">
        <f>IF(FN_MC!J445="","*",FN_MC!J445)</f>
        <v>*</v>
      </c>
      <c r="N443" s="183" t="str">
        <f>IF(FN_MC!K445="","*",FN_MC!K445)</f>
        <v>*</v>
      </c>
      <c r="O443" s="18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96" t="str">
        <f>IF(FN_MC!N446="","*",FN_MC!N446)</f>
        <v>-</v>
      </c>
      <c r="M444" s="97" t="str">
        <f>IF(FN_MC!J446="","*",FN_MC!J446)</f>
        <v>*</v>
      </c>
      <c r="N444" s="183" t="str">
        <f>IF(FN_MC!K446="","*",FN_MC!K446)</f>
        <v>*</v>
      </c>
      <c r="O444" s="18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96" t="str">
        <f>IF(FN_MC!N447="","*",FN_MC!N447)</f>
        <v>-</v>
      </c>
      <c r="M445" s="97" t="str">
        <f>IF(FN_MC!J447="","*",FN_MC!J447)</f>
        <v>*</v>
      </c>
      <c r="N445" s="183" t="str">
        <f>IF(FN_MC!K447="","*",FN_MC!K447)</f>
        <v>*</v>
      </c>
      <c r="O445" s="18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96" t="str">
        <f>IF(FN_MC!N448="","*",FN_MC!N448)</f>
        <v>-</v>
      </c>
      <c r="M446" s="97" t="str">
        <f>IF(FN_MC!J448="","*",FN_MC!J448)</f>
        <v>*</v>
      </c>
      <c r="N446" s="183" t="str">
        <f>IF(FN_MC!K448="","*",FN_MC!K448)</f>
        <v>*</v>
      </c>
      <c r="O446" s="18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96" t="str">
        <f>IF(FN_MC!N449="","*",FN_MC!N449)</f>
        <v>-</v>
      </c>
      <c r="M447" s="97" t="str">
        <f>IF(FN_MC!J449="","*",FN_MC!J449)</f>
        <v>*</v>
      </c>
      <c r="N447" s="183" t="str">
        <f>IF(FN_MC!K449="","*",FN_MC!K449)</f>
        <v>*</v>
      </c>
      <c r="O447" s="18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96" t="str">
        <f>IF(FN_MC!N450="","*",FN_MC!N450)</f>
        <v>-</v>
      </c>
      <c r="M448" s="97" t="str">
        <f>IF(FN_MC!J450="","*",FN_MC!J450)</f>
        <v>*</v>
      </c>
      <c r="N448" s="183" t="str">
        <f>IF(FN_MC!K450="","*",FN_MC!K450)</f>
        <v>*</v>
      </c>
      <c r="O448" s="18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96" t="str">
        <f>IF(FN_MC!N451="","*",FN_MC!N451)</f>
        <v>-</v>
      </c>
      <c r="M449" s="97" t="str">
        <f>IF(FN_MC!J451="","*",FN_MC!J451)</f>
        <v>*</v>
      </c>
      <c r="N449" s="183" t="str">
        <f>IF(FN_MC!K451="","*",FN_MC!K451)</f>
        <v>*</v>
      </c>
      <c r="O449" s="18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96" t="str">
        <f>IF(FN_MC!N452="","*",FN_MC!N452)</f>
        <v>-</v>
      </c>
      <c r="M450" s="97" t="str">
        <f>IF(FN_MC!J452="","*",FN_MC!J452)</f>
        <v>*</v>
      </c>
      <c r="N450" s="183" t="str">
        <f>IF(FN_MC!K452="","*",FN_MC!K452)</f>
        <v>*</v>
      </c>
      <c r="O450" s="18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96" t="str">
        <f>IF(FN_MC!N453="","*",FN_MC!N453)</f>
        <v>-</v>
      </c>
      <c r="M451" s="97" t="str">
        <f>IF(FN_MC!J453="","*",FN_MC!J453)</f>
        <v>*</v>
      </c>
      <c r="N451" s="183" t="str">
        <f>IF(FN_MC!K453="","*",FN_MC!K453)</f>
        <v>*</v>
      </c>
      <c r="O451" s="18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96" t="str">
        <f>IF(FN_MC!N454="","*",FN_MC!N454)</f>
        <v>-</v>
      </c>
      <c r="M452" s="97" t="str">
        <f>IF(FN_MC!J454="","*",FN_MC!J454)</f>
        <v>*</v>
      </c>
      <c r="N452" s="183" t="str">
        <f>IF(FN_MC!K454="","*",FN_MC!K454)</f>
        <v>*</v>
      </c>
      <c r="O452" s="18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96" t="str">
        <f>IF(FN_MC!N455="","*",FN_MC!N455)</f>
        <v>-</v>
      </c>
      <c r="M453" s="97" t="str">
        <f>IF(FN_MC!J455="","*",FN_MC!J455)</f>
        <v>*</v>
      </c>
      <c r="N453" s="183" t="str">
        <f>IF(FN_MC!K455="","*",FN_MC!K455)</f>
        <v>*</v>
      </c>
      <c r="O453" s="18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96" t="str">
        <f>IF(FN_MC!N456="","*",FN_MC!N456)</f>
        <v>-</v>
      </c>
      <c r="M454" s="97" t="str">
        <f>IF(FN_MC!J456="","*",FN_MC!J456)</f>
        <v>*</v>
      </c>
      <c r="N454" s="183" t="str">
        <f>IF(FN_MC!K456="","*",FN_MC!K456)</f>
        <v>*</v>
      </c>
      <c r="O454" s="18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96" t="str">
        <f>IF(FN_MC!N457="","*",FN_MC!N457)</f>
        <v>-</v>
      </c>
      <c r="M455" s="97" t="str">
        <f>IF(FN_MC!J457="","*",FN_MC!J457)</f>
        <v>*</v>
      </c>
      <c r="N455" s="183" t="str">
        <f>IF(FN_MC!K457="","*",FN_MC!K457)</f>
        <v>*</v>
      </c>
      <c r="O455" s="18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96" t="str">
        <f>IF(FN_MC!N458="","*",FN_MC!N458)</f>
        <v>-</v>
      </c>
      <c r="M456" s="97" t="str">
        <f>IF(FN_MC!J458="","*",FN_MC!J458)</f>
        <v>*</v>
      </c>
      <c r="N456" s="183" t="str">
        <f>IF(FN_MC!K458="","*",FN_MC!K458)</f>
        <v>*</v>
      </c>
      <c r="O456" s="18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96" t="str">
        <f>IF(FN_MC!N459="","*",FN_MC!N459)</f>
        <v>-</v>
      </c>
      <c r="M457" s="97" t="str">
        <f>IF(FN_MC!J459="","*",FN_MC!J459)</f>
        <v>*</v>
      </c>
      <c r="N457" s="183" t="str">
        <f>IF(FN_MC!K459="","*",FN_MC!K459)</f>
        <v>*</v>
      </c>
      <c r="O457" s="18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96" t="str">
        <f>IF(FN_MC!N460="","*",FN_MC!N460)</f>
        <v>-</v>
      </c>
      <c r="M458" s="97" t="str">
        <f>IF(FN_MC!J460="","*",FN_MC!J460)</f>
        <v>*</v>
      </c>
      <c r="N458" s="183" t="str">
        <f>IF(FN_MC!K460="","*",FN_MC!K460)</f>
        <v>*</v>
      </c>
      <c r="O458" s="18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96" t="str">
        <f>IF(FN_MC!N461="","*",FN_MC!N461)</f>
        <v>-</v>
      </c>
      <c r="M459" s="97" t="str">
        <f>IF(FN_MC!J461="","*",FN_MC!J461)</f>
        <v>*</v>
      </c>
      <c r="N459" s="183" t="str">
        <f>IF(FN_MC!K461="","*",FN_MC!K461)</f>
        <v>*</v>
      </c>
      <c r="O459" s="18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96" t="str">
        <f>IF(FN_MC!N462="","*",FN_MC!N462)</f>
        <v>-</v>
      </c>
      <c r="M460" s="97" t="str">
        <f>IF(FN_MC!J462="","*",FN_MC!J462)</f>
        <v>*</v>
      </c>
      <c r="N460" s="183" t="str">
        <f>IF(FN_MC!K462="","*",FN_MC!K462)</f>
        <v>*</v>
      </c>
      <c r="O460" s="18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96" t="str">
        <f>IF(FN_MC!N463="","*",FN_MC!N463)</f>
        <v>-</v>
      </c>
      <c r="M461" s="97" t="str">
        <f>IF(FN_MC!J463="","*",FN_MC!J463)</f>
        <v>*</v>
      </c>
      <c r="N461" s="183" t="str">
        <f>IF(FN_MC!K463="","*",FN_MC!K463)</f>
        <v>*</v>
      </c>
      <c r="O461" s="18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96" t="str">
        <f>IF(FN_MC!N464="","*",FN_MC!N464)</f>
        <v>-</v>
      </c>
      <c r="M462" s="97" t="str">
        <f>IF(FN_MC!J464="","*",FN_MC!J464)</f>
        <v>*</v>
      </c>
      <c r="N462" s="183" t="str">
        <f>IF(FN_MC!K464="","*",FN_MC!K464)</f>
        <v>*</v>
      </c>
      <c r="O462" s="18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96" t="str">
        <f>IF(FN_MC!N465="","*",FN_MC!N465)</f>
        <v>-</v>
      </c>
      <c r="M463" s="97" t="str">
        <f>IF(FN_MC!J465="","*",FN_MC!J465)</f>
        <v>*</v>
      </c>
      <c r="N463" s="183" t="str">
        <f>IF(FN_MC!K465="","*",FN_MC!K465)</f>
        <v>*</v>
      </c>
      <c r="O463" s="18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96" t="str">
        <f>IF(FN_MC!N466="","*",FN_MC!N466)</f>
        <v>-</v>
      </c>
      <c r="M464" s="97" t="str">
        <f>IF(FN_MC!J466="","*",FN_MC!J466)</f>
        <v>*</v>
      </c>
      <c r="N464" s="183" t="str">
        <f>IF(FN_MC!K466="","*",FN_MC!K466)</f>
        <v>*</v>
      </c>
      <c r="O464" s="18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96" t="str">
        <f>IF(FN_MC!N467="","*",FN_MC!N467)</f>
        <v>-</v>
      </c>
      <c r="M465" s="97" t="str">
        <f>IF(FN_MC!J467="","*",FN_MC!J467)</f>
        <v>*</v>
      </c>
      <c r="N465" s="183" t="str">
        <f>IF(FN_MC!K467="","*",FN_MC!K467)</f>
        <v>*</v>
      </c>
      <c r="O465" s="18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96" t="str">
        <f>IF(FN_MC!N468="","*",FN_MC!N468)</f>
        <v>-</v>
      </c>
      <c r="M466" s="97" t="str">
        <f>IF(FN_MC!J468="","*",FN_MC!J468)</f>
        <v>*</v>
      </c>
      <c r="N466" s="183" t="str">
        <f>IF(FN_MC!K468="","*",FN_MC!K468)</f>
        <v>*</v>
      </c>
      <c r="O466" s="18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96" t="str">
        <f>IF(FN_MC!N469="","*",FN_MC!N469)</f>
        <v>-</v>
      </c>
      <c r="M467" s="97" t="str">
        <f>IF(FN_MC!J469="","*",FN_MC!J469)</f>
        <v>*</v>
      </c>
      <c r="N467" s="183" t="str">
        <f>IF(FN_MC!K469="","*",FN_MC!K469)</f>
        <v>*</v>
      </c>
      <c r="O467" s="18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96" t="str">
        <f>IF(FN_MC!N470="","*",FN_MC!N470)</f>
        <v>-</v>
      </c>
      <c r="M468" s="97" t="str">
        <f>IF(FN_MC!J470="","*",FN_MC!J470)</f>
        <v>*</v>
      </c>
      <c r="N468" s="183" t="str">
        <f>IF(FN_MC!K470="","*",FN_MC!K470)</f>
        <v>*</v>
      </c>
      <c r="O468" s="18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96" t="str">
        <f>IF(FN_MC!N471="","*",FN_MC!N471)</f>
        <v>-</v>
      </c>
      <c r="M469" s="97" t="str">
        <f>IF(FN_MC!J471="","*",FN_MC!J471)</f>
        <v>*</v>
      </c>
      <c r="N469" s="183" t="str">
        <f>IF(FN_MC!K471="","*",FN_MC!K471)</f>
        <v>*</v>
      </c>
      <c r="O469" s="18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96" t="str">
        <f>IF(FN_MC!N472="","*",FN_MC!N472)</f>
        <v>-</v>
      </c>
      <c r="M470" s="97" t="str">
        <f>IF(FN_MC!J472="","*",FN_MC!J472)</f>
        <v>*</v>
      </c>
      <c r="N470" s="183" t="str">
        <f>IF(FN_MC!K472="","*",FN_MC!K472)</f>
        <v>*</v>
      </c>
      <c r="O470" s="18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96" t="str">
        <f>IF(FN_MC!N473="","*",FN_MC!N473)</f>
        <v>-</v>
      </c>
      <c r="M471" s="97" t="str">
        <f>IF(FN_MC!J473="","*",FN_MC!J473)</f>
        <v>*</v>
      </c>
      <c r="N471" s="183" t="str">
        <f>IF(FN_MC!K473="","*",FN_MC!K473)</f>
        <v>*</v>
      </c>
      <c r="O471" s="18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96" t="str">
        <f>IF(FN_MC!N474="","*",FN_MC!N474)</f>
        <v>-</v>
      </c>
      <c r="M472" s="97" t="str">
        <f>IF(FN_MC!J474="","*",FN_MC!J474)</f>
        <v>*</v>
      </c>
      <c r="N472" s="183" t="str">
        <f>IF(FN_MC!K474="","*",FN_MC!K474)</f>
        <v>*</v>
      </c>
      <c r="O472" s="18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96" t="str">
        <f>IF(FN_MC!N475="","*",FN_MC!N475)</f>
        <v>-</v>
      </c>
      <c r="M473" s="97" t="str">
        <f>IF(FN_MC!J475="","*",FN_MC!J475)</f>
        <v>*</v>
      </c>
      <c r="N473" s="183" t="str">
        <f>IF(FN_MC!K475="","*",FN_MC!K475)</f>
        <v>*</v>
      </c>
      <c r="O473" s="18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96" t="str">
        <f>IF(FN_MC!N476="","*",FN_MC!N476)</f>
        <v>-</v>
      </c>
      <c r="M474" s="97" t="str">
        <f>IF(FN_MC!J476="","*",FN_MC!J476)</f>
        <v>*</v>
      </c>
      <c r="N474" s="183" t="str">
        <f>IF(FN_MC!K476="","*",FN_MC!K476)</f>
        <v>*</v>
      </c>
      <c r="O474" s="18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96" t="str">
        <f>IF(FN_MC!N477="","*",FN_MC!N477)</f>
        <v>-</v>
      </c>
      <c r="M475" s="97" t="str">
        <f>IF(FN_MC!J477="","*",FN_MC!J477)</f>
        <v>*</v>
      </c>
      <c r="N475" s="183" t="str">
        <f>IF(FN_MC!K477="","*",FN_MC!K477)</f>
        <v>*</v>
      </c>
      <c r="O475" s="18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96" t="str">
        <f>IF(FN_MC!N478="","*",FN_MC!N478)</f>
        <v>-</v>
      </c>
      <c r="M476" s="97" t="str">
        <f>IF(FN_MC!J478="","*",FN_MC!J478)</f>
        <v>*</v>
      </c>
      <c r="N476" s="183" t="str">
        <f>IF(FN_MC!K478="","*",FN_MC!K478)</f>
        <v>*</v>
      </c>
      <c r="O476" s="18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96" t="str">
        <f>IF(FN_MC!N479="","*",FN_MC!N479)</f>
        <v>-</v>
      </c>
      <c r="M477" s="97" t="str">
        <f>IF(FN_MC!J479="","*",FN_MC!J479)</f>
        <v>*</v>
      </c>
      <c r="N477" s="183" t="str">
        <f>IF(FN_MC!K479="","*",FN_MC!K479)</f>
        <v>*</v>
      </c>
      <c r="O477" s="18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96" t="str">
        <f>IF(FN_MC!N480="","*",FN_MC!N480)</f>
        <v>-</v>
      </c>
      <c r="M478" s="97" t="str">
        <f>IF(FN_MC!J480="","*",FN_MC!J480)</f>
        <v>*</v>
      </c>
      <c r="N478" s="183" t="str">
        <f>IF(FN_MC!K480="","*",FN_MC!K480)</f>
        <v>*</v>
      </c>
      <c r="O478" s="18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96" t="str">
        <f>IF(FN_MC!N481="","*",FN_MC!N481)</f>
        <v>-</v>
      </c>
      <c r="M479" s="97" t="str">
        <f>IF(FN_MC!J481="","*",FN_MC!J481)</f>
        <v>*</v>
      </c>
      <c r="N479" s="183" t="str">
        <f>IF(FN_MC!K481="","*",FN_MC!K481)</f>
        <v>*</v>
      </c>
      <c r="O479" s="18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96" t="str">
        <f>IF(FN_MC!N482="","*",FN_MC!N482)</f>
        <v>-</v>
      </c>
      <c r="M480" s="97" t="str">
        <f>IF(FN_MC!J482="","*",FN_MC!J482)</f>
        <v>*</v>
      </c>
      <c r="N480" s="183" t="str">
        <f>IF(FN_MC!K482="","*",FN_MC!K482)</f>
        <v>*</v>
      </c>
      <c r="O480" s="18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96" t="str">
        <f>IF(FN_MC!N483="","*",FN_MC!N483)</f>
        <v>-</v>
      </c>
      <c r="M481" s="97" t="str">
        <f>IF(FN_MC!J483="","*",FN_MC!J483)</f>
        <v>*</v>
      </c>
      <c r="N481" s="183" t="str">
        <f>IF(FN_MC!K483="","*",FN_MC!K483)</f>
        <v>*</v>
      </c>
      <c r="O481" s="18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96" t="str">
        <f>IF(FN_MC!N484="","*",FN_MC!N484)</f>
        <v>-</v>
      </c>
      <c r="M482" s="97" t="str">
        <f>IF(FN_MC!J484="","*",FN_MC!J484)</f>
        <v>*</v>
      </c>
      <c r="N482" s="183" t="str">
        <f>IF(FN_MC!K484="","*",FN_MC!K484)</f>
        <v>*</v>
      </c>
      <c r="O482" s="18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96" t="str">
        <f>IF(FN_MC!N485="","*",FN_MC!N485)</f>
        <v>-</v>
      </c>
      <c r="M483" s="97" t="str">
        <f>IF(FN_MC!J485="","*",FN_MC!J485)</f>
        <v>*</v>
      </c>
      <c r="N483" s="183" t="str">
        <f>IF(FN_MC!K485="","*",FN_MC!K485)</f>
        <v>*</v>
      </c>
      <c r="O483" s="18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96" t="str">
        <f>IF(FN_MC!N486="","*",FN_MC!N486)</f>
        <v>-</v>
      </c>
      <c r="M484" s="97" t="str">
        <f>IF(FN_MC!J486="","*",FN_MC!J486)</f>
        <v>*</v>
      </c>
      <c r="N484" s="183" t="str">
        <f>IF(FN_MC!K486="","*",FN_MC!K486)</f>
        <v>*</v>
      </c>
      <c r="O484" s="18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96" t="str">
        <f>IF(FN_MC!N487="","*",FN_MC!N487)</f>
        <v>-</v>
      </c>
      <c r="M485" s="97" t="str">
        <f>IF(FN_MC!J487="","*",FN_MC!J487)</f>
        <v>*</v>
      </c>
      <c r="N485" s="183" t="str">
        <f>IF(FN_MC!K487="","*",FN_MC!K487)</f>
        <v>*</v>
      </c>
      <c r="O485" s="18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96" t="str">
        <f>IF(FN_MC!N488="","*",FN_MC!N488)</f>
        <v>-</v>
      </c>
      <c r="M486" s="97" t="str">
        <f>IF(FN_MC!J488="","*",FN_MC!J488)</f>
        <v>*</v>
      </c>
      <c r="N486" s="183" t="str">
        <f>IF(FN_MC!K488="","*",FN_MC!K488)</f>
        <v>*</v>
      </c>
      <c r="O486" s="18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96" t="str">
        <f>IF(FN_MC!N489="","*",FN_MC!N489)</f>
        <v>-</v>
      </c>
      <c r="M487" s="97" t="str">
        <f>IF(FN_MC!J489="","*",FN_MC!J489)</f>
        <v>*</v>
      </c>
      <c r="N487" s="183" t="str">
        <f>IF(FN_MC!K489="","*",FN_MC!K489)</f>
        <v>*</v>
      </c>
      <c r="O487" s="18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96" t="str">
        <f>IF(FN_MC!N490="","*",FN_MC!N490)</f>
        <v>-</v>
      </c>
      <c r="M488" s="97" t="str">
        <f>IF(FN_MC!J490="","*",FN_MC!J490)</f>
        <v>*</v>
      </c>
      <c r="N488" s="183" t="str">
        <f>IF(FN_MC!K490="","*",FN_MC!K490)</f>
        <v>*</v>
      </c>
      <c r="O488" s="18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96" t="str">
        <f>IF(FN_MC!N491="","*",FN_MC!N491)</f>
        <v>-</v>
      </c>
      <c r="M489" s="97" t="str">
        <f>IF(FN_MC!J491="","*",FN_MC!J491)</f>
        <v>*</v>
      </c>
      <c r="N489" s="183" t="str">
        <f>IF(FN_MC!K491="","*",FN_MC!K491)</f>
        <v>*</v>
      </c>
      <c r="O489" s="18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96" t="str">
        <f>IF(FN_MC!N492="","*",FN_MC!N492)</f>
        <v>-</v>
      </c>
      <c r="M490" s="97" t="str">
        <f>IF(FN_MC!J492="","*",FN_MC!J492)</f>
        <v>*</v>
      </c>
      <c r="N490" s="183" t="str">
        <f>IF(FN_MC!K492="","*",FN_MC!K492)</f>
        <v>*</v>
      </c>
      <c r="O490" s="18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96" t="str">
        <f>IF(FN_MC!N493="","*",FN_MC!N493)</f>
        <v>-</v>
      </c>
      <c r="M491" s="97" t="str">
        <f>IF(FN_MC!J493="","*",FN_MC!J493)</f>
        <v>*</v>
      </c>
      <c r="N491" s="183" t="str">
        <f>IF(FN_MC!K493="","*",FN_MC!K493)</f>
        <v>*</v>
      </c>
      <c r="O491" s="18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96" t="str">
        <f>IF(FN_MC!N494="","*",FN_MC!N494)</f>
        <v>-</v>
      </c>
      <c r="M492" s="97" t="str">
        <f>IF(FN_MC!J494="","*",FN_MC!J494)</f>
        <v>*</v>
      </c>
      <c r="N492" s="183" t="str">
        <f>IF(FN_MC!K494="","*",FN_MC!K494)</f>
        <v>*</v>
      </c>
      <c r="O492" s="18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96" t="str">
        <f>IF(FN_MC!N495="","*",FN_MC!N495)</f>
        <v>-</v>
      </c>
      <c r="M493" s="97" t="str">
        <f>IF(FN_MC!J495="","*",FN_MC!J495)</f>
        <v>*</v>
      </c>
      <c r="N493" s="183" t="str">
        <f>IF(FN_MC!K495="","*",FN_MC!K495)</f>
        <v>*</v>
      </c>
      <c r="O493" s="18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96" t="str">
        <f>IF(FN_MC!N496="","*",FN_MC!N496)</f>
        <v>-</v>
      </c>
      <c r="M494" s="97" t="str">
        <f>IF(FN_MC!J496="","*",FN_MC!J496)</f>
        <v>*</v>
      </c>
      <c r="N494" s="183" t="str">
        <f>IF(FN_MC!K496="","*",FN_MC!K496)</f>
        <v>*</v>
      </c>
      <c r="O494" s="18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96" t="str">
        <f>IF(FN_MC!N497="","*",FN_MC!N497)</f>
        <v>-</v>
      </c>
      <c r="M495" s="97" t="str">
        <f>IF(FN_MC!J497="","*",FN_MC!J497)</f>
        <v>*</v>
      </c>
      <c r="N495" s="183" t="str">
        <f>IF(FN_MC!K497="","*",FN_MC!K497)</f>
        <v>*</v>
      </c>
      <c r="O495" s="18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96" t="str">
        <f>IF(FN_MC!N498="","*",FN_MC!N498)</f>
        <v>-</v>
      </c>
      <c r="M496" s="97" t="str">
        <f>IF(FN_MC!J498="","*",FN_MC!J498)</f>
        <v>*</v>
      </c>
      <c r="N496" s="183" t="str">
        <f>IF(FN_MC!K498="","*",FN_MC!K498)</f>
        <v>*</v>
      </c>
      <c r="O496" s="18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96" t="str">
        <f>IF(FN_MC!N499="","*",FN_MC!N499)</f>
        <v>-</v>
      </c>
      <c r="M497" s="97" t="str">
        <f>IF(FN_MC!J499="","*",FN_MC!J499)</f>
        <v>*</v>
      </c>
      <c r="N497" s="183" t="str">
        <f>IF(FN_MC!K499="","*",FN_MC!K499)</f>
        <v>*</v>
      </c>
      <c r="O497" s="18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96" t="str">
        <f>IF(FN_MC!N500="","*",FN_MC!N500)</f>
        <v>-</v>
      </c>
      <c r="M498" s="97" t="str">
        <f>IF(FN_MC!J500="","*",FN_MC!J500)</f>
        <v>*</v>
      </c>
      <c r="N498" s="183" t="str">
        <f>IF(FN_MC!K500="","*",FN_MC!K500)</f>
        <v>*</v>
      </c>
      <c r="O498" s="18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96" t="str">
        <f>IF(FN_MC!N501="","*",FN_MC!N501)</f>
        <v>-</v>
      </c>
      <c r="M499" s="97" t="str">
        <f>IF(FN_MC!J501="","*",FN_MC!J501)</f>
        <v>*</v>
      </c>
      <c r="N499" s="183" t="str">
        <f>IF(FN_MC!K501="","*",FN_MC!K501)</f>
        <v>*</v>
      </c>
      <c r="O499" s="18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96" t="str">
        <f>IF(FN_MC!N502="","*",FN_MC!N502)</f>
        <v>-</v>
      </c>
      <c r="M500" s="97" t="str">
        <f>IF(FN_MC!J502="","*",FN_MC!J502)</f>
        <v>*</v>
      </c>
      <c r="N500" s="183" t="str">
        <f>IF(FN_MC!K502="","*",FN_MC!K502)</f>
        <v>*</v>
      </c>
      <c r="O500" s="18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96" t="str">
        <f>IF(FN_MC!N503="","*",FN_MC!N503)</f>
        <v>-</v>
      </c>
      <c r="M501" s="97" t="str">
        <f>IF(FN_MC!J503="","*",FN_MC!J503)</f>
        <v>*</v>
      </c>
      <c r="N501" s="183" t="str">
        <f>IF(FN_MC!K503="","*",FN_MC!K503)</f>
        <v>*</v>
      </c>
      <c r="O501" s="18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96" t="str">
        <f>IF(FN_MC!N504="","*",FN_MC!N504)</f>
        <v>-</v>
      </c>
      <c r="M502" s="97" t="str">
        <f>IF(FN_MC!J504="","*",FN_MC!J504)</f>
        <v>*</v>
      </c>
      <c r="N502" s="183" t="str">
        <f>IF(FN_MC!K504="","*",FN_MC!K504)</f>
        <v>*</v>
      </c>
      <c r="O502" s="18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96" t="str">
        <f>IF(FN_MC!N505="","*",FN_MC!N505)</f>
        <v>-</v>
      </c>
      <c r="M503" s="97" t="str">
        <f>IF(FN_MC!J505="","*",FN_MC!J505)</f>
        <v>*</v>
      </c>
      <c r="N503" s="183" t="str">
        <f>IF(FN_MC!K505="","*",FN_MC!K505)</f>
        <v>*</v>
      </c>
      <c r="O503" s="18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96" t="str">
        <f>IF(FN_MC!N506="","*",FN_MC!N506)</f>
        <v>-</v>
      </c>
      <c r="M504" s="97" t="str">
        <f>IF(FN_MC!J506="","*",FN_MC!J506)</f>
        <v>*</v>
      </c>
      <c r="N504" s="183" t="str">
        <f>IF(FN_MC!K506="","*",FN_MC!K506)</f>
        <v>*</v>
      </c>
      <c r="O504" s="18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96" t="str">
        <f>IF(FN_MC!N507="","*",FN_MC!N507)</f>
        <v>-</v>
      </c>
      <c r="M505" s="97" t="str">
        <f>IF(FN_MC!J507="","*",FN_MC!J507)</f>
        <v>*</v>
      </c>
      <c r="N505" s="183" t="str">
        <f>IF(FN_MC!K507="","*",FN_MC!K507)</f>
        <v>*</v>
      </c>
      <c r="O505" s="18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96" t="str">
        <f>IF(FN_MC!N508="","*",FN_MC!N508)</f>
        <v>-</v>
      </c>
      <c r="M506" s="97" t="str">
        <f>IF(FN_MC!J508="","*",FN_MC!J508)</f>
        <v>*</v>
      </c>
      <c r="N506" s="183" t="str">
        <f>IF(FN_MC!K508="","*",FN_MC!K508)</f>
        <v>*</v>
      </c>
      <c r="O506" s="18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96" t="str">
        <f>IF(FN_MC!N509="","*",FN_MC!N509)</f>
        <v>-</v>
      </c>
      <c r="M507" s="97" t="str">
        <f>IF(FN_MC!J509="","*",FN_MC!J509)</f>
        <v>*</v>
      </c>
      <c r="N507" s="183" t="str">
        <f>IF(FN_MC!K509="","*",FN_MC!K509)</f>
        <v>*</v>
      </c>
      <c r="O507" s="18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96" t="str">
        <f>IF(FN_MC!N510="","*",FN_MC!N510)</f>
        <v>-</v>
      </c>
      <c r="M508" s="97" t="str">
        <f>IF(FN_MC!J510="","*",FN_MC!J510)</f>
        <v>*</v>
      </c>
      <c r="N508" s="183" t="str">
        <f>IF(FN_MC!K510="","*",FN_MC!K510)</f>
        <v>*</v>
      </c>
      <c r="O508" s="18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96" t="str">
        <f>IF(FN_MC!N511="","*",FN_MC!N511)</f>
        <v>-</v>
      </c>
      <c r="M509" s="97" t="str">
        <f>IF(FN_MC!J511="","*",FN_MC!J511)</f>
        <v>*</v>
      </c>
      <c r="N509" s="183" t="str">
        <f>IF(FN_MC!K511="","*",FN_MC!K511)</f>
        <v>*</v>
      </c>
      <c r="O509" s="18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96" t="str">
        <f>IF(FN_MC!N512="","*",FN_MC!N512)</f>
        <v>-</v>
      </c>
      <c r="M510" s="97" t="str">
        <f>IF(FN_MC!J512="","*",FN_MC!J512)</f>
        <v>*</v>
      </c>
      <c r="N510" s="183" t="str">
        <f>IF(FN_MC!K512="","*",FN_MC!K512)</f>
        <v>*</v>
      </c>
      <c r="O510" s="18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96" t="str">
        <f>IF(FN_MC!N513="","*",FN_MC!N513)</f>
        <v>-</v>
      </c>
      <c r="M511" s="97" t="str">
        <f>IF(FN_MC!J513="","*",FN_MC!J513)</f>
        <v>*</v>
      </c>
      <c r="N511" s="183" t="str">
        <f>IF(FN_MC!K513="","*",FN_MC!K513)</f>
        <v>*</v>
      </c>
      <c r="O511" s="18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96" t="str">
        <f>IF(FN_MC!N514="","*",FN_MC!N514)</f>
        <v>-</v>
      </c>
      <c r="M512" s="97" t="str">
        <f>IF(FN_MC!J514="","*",FN_MC!J514)</f>
        <v>*</v>
      </c>
      <c r="N512" s="183" t="str">
        <f>IF(FN_MC!K514="","*",FN_MC!K514)</f>
        <v>*</v>
      </c>
      <c r="O512" s="18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96" t="str">
        <f>IF(FN_MC!N515="","*",FN_MC!N515)</f>
        <v>-</v>
      </c>
      <c r="M513" s="97" t="str">
        <f>IF(FN_MC!J515="","*",FN_MC!J515)</f>
        <v>*</v>
      </c>
      <c r="N513" s="183" t="str">
        <f>IF(FN_MC!K515="","*",FN_MC!K515)</f>
        <v>*</v>
      </c>
      <c r="O513" s="18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96" t="str">
        <f>IF(FN_MC!N516="","*",FN_MC!N516)</f>
        <v>-</v>
      </c>
      <c r="M514" s="97" t="str">
        <f>IF(FN_MC!J516="","*",FN_MC!J516)</f>
        <v>*</v>
      </c>
      <c r="N514" s="183" t="str">
        <f>IF(FN_MC!K516="","*",FN_MC!K516)</f>
        <v>*</v>
      </c>
      <c r="O514" s="18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96" t="str">
        <f>IF(FN_MC!N517="","*",FN_MC!N517)</f>
        <v>-</v>
      </c>
      <c r="M515" s="97" t="str">
        <f>IF(FN_MC!J517="","*",FN_MC!J517)</f>
        <v>*</v>
      </c>
      <c r="N515" s="183" t="str">
        <f>IF(FN_MC!K517="","*",FN_MC!K517)</f>
        <v>*</v>
      </c>
      <c r="O515" s="18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96" t="str">
        <f>IF(FN_MC!N518="","*",FN_MC!N518)</f>
        <v>-</v>
      </c>
      <c r="M516" s="97" t="str">
        <f>IF(FN_MC!J518="","*",FN_MC!J518)</f>
        <v>*</v>
      </c>
      <c r="N516" s="183" t="str">
        <f>IF(FN_MC!K518="","*",FN_MC!K518)</f>
        <v>*</v>
      </c>
      <c r="O516" s="18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96" t="str">
        <f>IF(FN_MC!N519="","*",FN_MC!N519)</f>
        <v>-</v>
      </c>
      <c r="M517" s="97" t="str">
        <f>IF(FN_MC!J519="","*",FN_MC!J519)</f>
        <v>*</v>
      </c>
      <c r="N517" s="183" t="str">
        <f>IF(FN_MC!K519="","*",FN_MC!K519)</f>
        <v>*</v>
      </c>
      <c r="O517" s="18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96" t="str">
        <f>IF(FN_MC!N520="","*",FN_MC!N520)</f>
        <v>-</v>
      </c>
      <c r="M518" s="97" t="str">
        <f>IF(FN_MC!J520="","*",FN_MC!J520)</f>
        <v>*</v>
      </c>
      <c r="N518" s="183" t="str">
        <f>IF(FN_MC!K520="","*",FN_MC!K520)</f>
        <v>*</v>
      </c>
      <c r="O518" s="18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96" t="str">
        <f>IF(FN_MC!N521="","*",FN_MC!N521)</f>
        <v>-</v>
      </c>
      <c r="M519" s="97" t="str">
        <f>IF(FN_MC!J521="","*",FN_MC!J521)</f>
        <v>*</v>
      </c>
      <c r="N519" s="183" t="str">
        <f>IF(FN_MC!K521="","*",FN_MC!K521)</f>
        <v>*</v>
      </c>
      <c r="O519" s="18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96" t="str">
        <f>IF(FN_MC!N522="","*",FN_MC!N522)</f>
        <v>-</v>
      </c>
      <c r="M520" s="97" t="str">
        <f>IF(FN_MC!J522="","*",FN_MC!J522)</f>
        <v>*</v>
      </c>
      <c r="N520" s="183" t="str">
        <f>IF(FN_MC!K522="","*",FN_MC!K522)</f>
        <v>*</v>
      </c>
      <c r="O520" s="18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96" t="str">
        <f>IF(FN_MC!N523="","*",FN_MC!N523)</f>
        <v>-</v>
      </c>
      <c r="M521" s="97" t="str">
        <f>IF(FN_MC!J523="","*",FN_MC!J523)</f>
        <v>*</v>
      </c>
      <c r="N521" s="183" t="str">
        <f>IF(FN_MC!K523="","*",FN_MC!K523)</f>
        <v>*</v>
      </c>
      <c r="O521" s="18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96" t="str">
        <f>IF(FN_MC!N524="","*",FN_MC!N524)</f>
        <v>-</v>
      </c>
      <c r="M522" s="97" t="str">
        <f>IF(FN_MC!J524="","*",FN_MC!J524)</f>
        <v>*</v>
      </c>
      <c r="N522" s="183" t="str">
        <f>IF(FN_MC!K524="","*",FN_MC!K524)</f>
        <v>*</v>
      </c>
      <c r="O522" s="18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96" t="str">
        <f>IF(FN_MC!N525="","*",FN_MC!N525)</f>
        <v>-</v>
      </c>
      <c r="M523" s="97" t="str">
        <f>IF(FN_MC!J525="","*",FN_MC!J525)</f>
        <v>*</v>
      </c>
      <c r="N523" s="183" t="str">
        <f>IF(FN_MC!K525="","*",FN_MC!K525)</f>
        <v>*</v>
      </c>
      <c r="O523" s="18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96" t="str">
        <f>IF(FN_MC!N526="","*",FN_MC!N526)</f>
        <v>-</v>
      </c>
      <c r="M524" s="97" t="str">
        <f>IF(FN_MC!J526="","*",FN_MC!J526)</f>
        <v>*</v>
      </c>
      <c r="N524" s="183" t="str">
        <f>IF(FN_MC!K526="","*",FN_MC!K526)</f>
        <v>*</v>
      </c>
      <c r="O524" s="18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96" t="str">
        <f>IF(FN_MC!N527="","*",FN_MC!N527)</f>
        <v>-</v>
      </c>
      <c r="M525" s="97" t="str">
        <f>IF(FN_MC!J527="","*",FN_MC!J527)</f>
        <v>*</v>
      </c>
      <c r="N525" s="183" t="str">
        <f>IF(FN_MC!K527="","*",FN_MC!K527)</f>
        <v>*</v>
      </c>
      <c r="O525" s="18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96" t="str">
        <f>IF(FN_MC!N528="","*",FN_MC!N528)</f>
        <v>-</v>
      </c>
      <c r="M526" s="97" t="str">
        <f>IF(FN_MC!J528="","*",FN_MC!J528)</f>
        <v>*</v>
      </c>
      <c r="N526" s="183" t="str">
        <f>IF(FN_MC!K528="","*",FN_MC!K528)</f>
        <v>*</v>
      </c>
      <c r="O526" s="18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96" t="str">
        <f>IF(FN_MC!N529="","*",FN_MC!N529)</f>
        <v>-</v>
      </c>
      <c r="M527" s="97" t="str">
        <f>IF(FN_MC!J529="","*",FN_MC!J529)</f>
        <v>*</v>
      </c>
      <c r="N527" s="183" t="str">
        <f>IF(FN_MC!K529="","*",FN_MC!K529)</f>
        <v>*</v>
      </c>
      <c r="O527" s="18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96" t="str">
        <f>IF(FN_MC!N530="","*",FN_MC!N530)</f>
        <v>-</v>
      </c>
      <c r="M528" s="97" t="str">
        <f>IF(FN_MC!J530="","*",FN_MC!J530)</f>
        <v>*</v>
      </c>
      <c r="N528" s="183" t="str">
        <f>IF(FN_MC!K530="","*",FN_MC!K530)</f>
        <v>*</v>
      </c>
      <c r="O528" s="18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96" t="str">
        <f>IF(FN_MC!N531="","*",FN_MC!N531)</f>
        <v>-</v>
      </c>
      <c r="M529" s="97" t="str">
        <f>IF(FN_MC!J531="","*",FN_MC!J531)</f>
        <v>*</v>
      </c>
      <c r="N529" s="183" t="str">
        <f>IF(FN_MC!K531="","*",FN_MC!K531)</f>
        <v>*</v>
      </c>
      <c r="O529" s="18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96" t="str">
        <f>IF(FN_MC!N532="","*",FN_MC!N532)</f>
        <v>-</v>
      </c>
      <c r="M530" s="97" t="str">
        <f>IF(FN_MC!J532="","*",FN_MC!J532)</f>
        <v>*</v>
      </c>
      <c r="N530" s="183" t="str">
        <f>IF(FN_MC!K532="","*",FN_MC!K532)</f>
        <v>*</v>
      </c>
      <c r="O530" s="18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96" t="str">
        <f>IF(FN_MC!N533="","*",FN_MC!N533)</f>
        <v>-</v>
      </c>
      <c r="M531" s="97" t="str">
        <f>IF(FN_MC!J533="","*",FN_MC!J533)</f>
        <v>*</v>
      </c>
      <c r="N531" s="183" t="str">
        <f>IF(FN_MC!K533="","*",FN_MC!K533)</f>
        <v>*</v>
      </c>
      <c r="O531" s="18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96" t="str">
        <f>IF(FN_MC!N534="","*",FN_MC!N534)</f>
        <v>-</v>
      </c>
      <c r="M532" s="97" t="str">
        <f>IF(FN_MC!J534="","*",FN_MC!J534)</f>
        <v>*</v>
      </c>
      <c r="N532" s="183" t="str">
        <f>IF(FN_MC!K534="","*",FN_MC!K534)</f>
        <v>*</v>
      </c>
      <c r="O532" s="18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96" t="str">
        <f>IF(FN_MC!N535="","*",FN_MC!N535)</f>
        <v>-</v>
      </c>
      <c r="M533" s="97" t="str">
        <f>IF(FN_MC!J535="","*",FN_MC!J535)</f>
        <v>*</v>
      </c>
      <c r="N533" s="183" t="str">
        <f>IF(FN_MC!K535="","*",FN_MC!K535)</f>
        <v>*</v>
      </c>
      <c r="O533" s="18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96" t="str">
        <f>IF(FN_MC!N536="","*",FN_MC!N536)</f>
        <v>-</v>
      </c>
      <c r="M534" s="97" t="str">
        <f>IF(FN_MC!J536="","*",FN_MC!J536)</f>
        <v>*</v>
      </c>
      <c r="N534" s="183" t="str">
        <f>IF(FN_MC!K536="","*",FN_MC!K536)</f>
        <v>*</v>
      </c>
      <c r="O534" s="18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96" t="str">
        <f>IF(FN_MC!N537="","*",FN_MC!N537)</f>
        <v>-</v>
      </c>
      <c r="M535" s="97" t="str">
        <f>IF(FN_MC!J537="","*",FN_MC!J537)</f>
        <v>*</v>
      </c>
      <c r="N535" s="183" t="str">
        <f>IF(FN_MC!K537="","*",FN_MC!K537)</f>
        <v>*</v>
      </c>
      <c r="O535" s="18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96" t="str">
        <f>IF(FN_MC!N538="","*",FN_MC!N538)</f>
        <v>-</v>
      </c>
      <c r="M536" s="97" t="str">
        <f>IF(FN_MC!J538="","*",FN_MC!J538)</f>
        <v>*</v>
      </c>
      <c r="N536" s="183" t="str">
        <f>IF(FN_MC!K538="","*",FN_MC!K538)</f>
        <v>*</v>
      </c>
      <c r="O536" s="18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96" t="str">
        <f>IF(FN_MC!N539="","*",FN_MC!N539)</f>
        <v>-</v>
      </c>
      <c r="M537" s="97" t="str">
        <f>IF(FN_MC!J539="","*",FN_MC!J539)</f>
        <v>*</v>
      </c>
      <c r="N537" s="183" t="str">
        <f>IF(FN_MC!K539="","*",FN_MC!K539)</f>
        <v>*</v>
      </c>
      <c r="O537" s="18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96" t="str">
        <f>IF(FN_MC!N540="","*",FN_MC!N540)</f>
        <v>-</v>
      </c>
      <c r="M538" s="97" t="str">
        <f>IF(FN_MC!J540="","*",FN_MC!J540)</f>
        <v>*</v>
      </c>
      <c r="N538" s="183" t="str">
        <f>IF(FN_MC!K540="","*",FN_MC!K540)</f>
        <v>*</v>
      </c>
      <c r="O538" s="18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96" t="str">
        <f>IF(FN_MC!N541="","*",FN_MC!N541)</f>
        <v>-</v>
      </c>
      <c r="M539" s="97" t="str">
        <f>IF(FN_MC!J541="","*",FN_MC!J541)</f>
        <v>*</v>
      </c>
      <c r="N539" s="183" t="str">
        <f>IF(FN_MC!K541="","*",FN_MC!K541)</f>
        <v>*</v>
      </c>
      <c r="O539" s="18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96" t="str">
        <f>IF(FN_MC!N542="","*",FN_MC!N542)</f>
        <v>-</v>
      </c>
      <c r="M540" s="97" t="str">
        <f>IF(FN_MC!J542="","*",FN_MC!J542)</f>
        <v>*</v>
      </c>
      <c r="N540" s="183" t="str">
        <f>IF(FN_MC!K542="","*",FN_MC!K542)</f>
        <v>*</v>
      </c>
      <c r="O540" s="18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96" t="str">
        <f>IF(FN_MC!N543="","*",FN_MC!N543)</f>
        <v>-</v>
      </c>
      <c r="M541" s="97" t="str">
        <f>IF(FN_MC!J543="","*",FN_MC!J543)</f>
        <v>*</v>
      </c>
      <c r="N541" s="183" t="str">
        <f>IF(FN_MC!K543="","*",FN_MC!K543)</f>
        <v>*</v>
      </c>
      <c r="O541" s="18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96" t="str">
        <f>IF(FN_MC!N544="","*",FN_MC!N544)</f>
        <v>-</v>
      </c>
      <c r="M542" s="97" t="str">
        <f>IF(FN_MC!J544="","*",FN_MC!J544)</f>
        <v>*</v>
      </c>
      <c r="N542" s="183" t="str">
        <f>IF(FN_MC!K544="","*",FN_MC!K544)</f>
        <v>*</v>
      </c>
      <c r="O542" s="18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96" t="str">
        <f>IF(FN_MC!N545="","*",FN_MC!N545)</f>
        <v>-</v>
      </c>
      <c r="M543" s="97" t="str">
        <f>IF(FN_MC!J545="","*",FN_MC!J545)</f>
        <v>*</v>
      </c>
      <c r="N543" s="183" t="str">
        <f>IF(FN_MC!K545="","*",FN_MC!K545)</f>
        <v>*</v>
      </c>
      <c r="O543" s="18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96" t="str">
        <f>IF(FN_MC!N546="","*",FN_MC!N546)</f>
        <v>-</v>
      </c>
      <c r="M544" s="97" t="str">
        <f>IF(FN_MC!J546="","*",FN_MC!J546)</f>
        <v>*</v>
      </c>
      <c r="N544" s="183" t="str">
        <f>IF(FN_MC!K546="","*",FN_MC!K546)</f>
        <v>*</v>
      </c>
      <c r="O544" s="18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96" t="str">
        <f>IF(FN_MC!N547="","*",FN_MC!N547)</f>
        <v>-</v>
      </c>
      <c r="M545" s="97" t="str">
        <f>IF(FN_MC!J547="","*",FN_MC!J547)</f>
        <v>*</v>
      </c>
      <c r="N545" s="183" t="str">
        <f>IF(FN_MC!K547="","*",FN_MC!K547)</f>
        <v>*</v>
      </c>
      <c r="O545" s="18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96" t="str">
        <f>IF(FN_MC!N548="","*",FN_MC!N548)</f>
        <v>-</v>
      </c>
      <c r="M546" s="97" t="str">
        <f>IF(FN_MC!J548="","*",FN_MC!J548)</f>
        <v>*</v>
      </c>
      <c r="N546" s="183" t="str">
        <f>IF(FN_MC!K548="","*",FN_MC!K548)</f>
        <v>*</v>
      </c>
      <c r="O546" s="18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96" t="str">
        <f>IF(FN_MC!N549="","*",FN_MC!N549)</f>
        <v>-</v>
      </c>
      <c r="M547" s="97" t="str">
        <f>IF(FN_MC!J549="","*",FN_MC!J549)</f>
        <v>*</v>
      </c>
      <c r="N547" s="183" t="str">
        <f>IF(FN_MC!K549="","*",FN_MC!K549)</f>
        <v>*</v>
      </c>
      <c r="O547" s="18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96" t="str">
        <f>IF(FN_MC!N550="","*",FN_MC!N550)</f>
        <v>-</v>
      </c>
      <c r="M548" s="97" t="str">
        <f>IF(FN_MC!J550="","*",FN_MC!J550)</f>
        <v>*</v>
      </c>
      <c r="N548" s="183" t="str">
        <f>IF(FN_MC!K550="","*",FN_MC!K550)</f>
        <v>*</v>
      </c>
      <c r="O548" s="18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96" t="str">
        <f>IF(FN_MC!N551="","*",FN_MC!N551)</f>
        <v>-</v>
      </c>
      <c r="M549" s="97" t="str">
        <f>IF(FN_MC!J551="","*",FN_MC!J551)</f>
        <v>*</v>
      </c>
      <c r="N549" s="183" t="str">
        <f>IF(FN_MC!K551="","*",FN_MC!K551)</f>
        <v>*</v>
      </c>
      <c r="O549" s="18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96" t="str">
        <f>IF(FN_MC!N552="","*",FN_MC!N552)</f>
        <v>-</v>
      </c>
      <c r="M550" s="97" t="str">
        <f>IF(FN_MC!J552="","*",FN_MC!J552)</f>
        <v>*</v>
      </c>
      <c r="N550" s="183" t="str">
        <f>IF(FN_MC!K552="","*",FN_MC!K552)</f>
        <v>*</v>
      </c>
      <c r="O550" s="18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96" t="str">
        <f>IF(FN_MC!N553="","*",FN_MC!N553)</f>
        <v>-</v>
      </c>
      <c r="M551" s="97" t="str">
        <f>IF(FN_MC!J553="","*",FN_MC!J553)</f>
        <v>*</v>
      </c>
      <c r="N551" s="183" t="str">
        <f>IF(FN_MC!K553="","*",FN_MC!K553)</f>
        <v>*</v>
      </c>
      <c r="O551" s="18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96" t="str">
        <f>IF(FN_MC!N554="","*",FN_MC!N554)</f>
        <v>-</v>
      </c>
      <c r="M552" s="97" t="str">
        <f>IF(FN_MC!J554="","*",FN_MC!J554)</f>
        <v>*</v>
      </c>
      <c r="N552" s="183" t="str">
        <f>IF(FN_MC!K554="","*",FN_MC!K554)</f>
        <v>*</v>
      </c>
      <c r="O552" s="18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96" t="str">
        <f>IF(FN_MC!N555="","*",FN_MC!N555)</f>
        <v>-</v>
      </c>
      <c r="M553" s="97" t="str">
        <f>IF(FN_MC!J555="","*",FN_MC!J555)</f>
        <v>*</v>
      </c>
      <c r="N553" s="183" t="str">
        <f>IF(FN_MC!K555="","*",FN_MC!K555)</f>
        <v>*</v>
      </c>
      <c r="O553" s="18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96" t="str">
        <f>IF(FN_MC!N556="","*",FN_MC!N556)</f>
        <v>-</v>
      </c>
      <c r="M554" s="97" t="str">
        <f>IF(FN_MC!J556="","*",FN_MC!J556)</f>
        <v>*</v>
      </c>
      <c r="N554" s="183" t="str">
        <f>IF(FN_MC!K556="","*",FN_MC!K556)</f>
        <v>*</v>
      </c>
      <c r="O554" s="18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96" t="str">
        <f>IF(FN_MC!N557="","*",FN_MC!N557)</f>
        <v>-</v>
      </c>
      <c r="M555" s="97" t="str">
        <f>IF(FN_MC!J557="","*",FN_MC!J557)</f>
        <v>*</v>
      </c>
      <c r="N555" s="183" t="str">
        <f>IF(FN_MC!K557="","*",FN_MC!K557)</f>
        <v>*</v>
      </c>
      <c r="O555" s="18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96" t="str">
        <f>IF(FN_MC!N558="","*",FN_MC!N558)</f>
        <v>-</v>
      </c>
      <c r="M556" s="97" t="str">
        <f>IF(FN_MC!J558="","*",FN_MC!J558)</f>
        <v>*</v>
      </c>
      <c r="N556" s="183" t="str">
        <f>IF(FN_MC!K558="","*",FN_MC!K558)</f>
        <v>*</v>
      </c>
      <c r="O556" s="18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96" t="str">
        <f>IF(FN_MC!N559="","*",FN_MC!N559)</f>
        <v>-</v>
      </c>
      <c r="M557" s="97" t="str">
        <f>IF(FN_MC!J559="","*",FN_MC!J559)</f>
        <v>*</v>
      </c>
      <c r="N557" s="183" t="str">
        <f>IF(FN_MC!K559="","*",FN_MC!K559)</f>
        <v>*</v>
      </c>
      <c r="O557" s="18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96" t="str">
        <f>IF(FN_MC!N560="","*",FN_MC!N560)</f>
        <v>-</v>
      </c>
      <c r="M558" s="97" t="str">
        <f>IF(FN_MC!J560="","*",FN_MC!J560)</f>
        <v>*</v>
      </c>
      <c r="N558" s="183" t="str">
        <f>IF(FN_MC!K560="","*",FN_MC!K560)</f>
        <v>*</v>
      </c>
      <c r="O558" s="18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96" t="str">
        <f>IF(FN_MC!N561="","*",FN_MC!N561)</f>
        <v>-</v>
      </c>
      <c r="M559" s="97" t="str">
        <f>IF(FN_MC!J561="","*",FN_MC!J561)</f>
        <v>*</v>
      </c>
      <c r="N559" s="183" t="str">
        <f>IF(FN_MC!K561="","*",FN_MC!K561)</f>
        <v>*</v>
      </c>
      <c r="O559" s="18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96" t="str">
        <f>IF(FN_MC!N562="","*",FN_MC!N562)</f>
        <v>-</v>
      </c>
      <c r="M560" s="97" t="str">
        <f>IF(FN_MC!J562="","*",FN_MC!J562)</f>
        <v>*</v>
      </c>
      <c r="N560" s="183" t="str">
        <f>IF(FN_MC!K562="","*",FN_MC!K562)</f>
        <v>*</v>
      </c>
      <c r="O560" s="18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96" t="str">
        <f>IF(FN_MC!N563="","*",FN_MC!N563)</f>
        <v>-</v>
      </c>
      <c r="M561" s="97" t="str">
        <f>IF(FN_MC!J563="","*",FN_MC!J563)</f>
        <v>*</v>
      </c>
      <c r="N561" s="183" t="str">
        <f>IF(FN_MC!K563="","*",FN_MC!K563)</f>
        <v>*</v>
      </c>
      <c r="O561" s="18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96" t="str">
        <f>IF(FN_MC!N564="","*",FN_MC!N564)</f>
        <v>-</v>
      </c>
      <c r="M562" s="97" t="str">
        <f>IF(FN_MC!J564="","*",FN_MC!J564)</f>
        <v>*</v>
      </c>
      <c r="N562" s="183" t="str">
        <f>IF(FN_MC!K564="","*",FN_MC!K564)</f>
        <v>*</v>
      </c>
      <c r="O562" s="18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96" t="str">
        <f>IF(FN_MC!N565="","*",FN_MC!N565)</f>
        <v>-</v>
      </c>
      <c r="M563" s="97" t="str">
        <f>IF(FN_MC!J565="","*",FN_MC!J565)</f>
        <v>*</v>
      </c>
      <c r="N563" s="183" t="str">
        <f>IF(FN_MC!K565="","*",FN_MC!K565)</f>
        <v>*</v>
      </c>
      <c r="O563" s="18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96" t="str">
        <f>IF(FN_MC!N566="","*",FN_MC!N566)</f>
        <v>-</v>
      </c>
      <c r="M564" s="97" t="str">
        <f>IF(FN_MC!J566="","*",FN_MC!J566)</f>
        <v>*</v>
      </c>
      <c r="N564" s="183" t="str">
        <f>IF(FN_MC!K566="","*",FN_MC!K566)</f>
        <v>*</v>
      </c>
      <c r="O564" s="18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96" t="str">
        <f>IF(FN_MC!N567="","*",FN_MC!N567)</f>
        <v>-</v>
      </c>
      <c r="M565" s="97" t="str">
        <f>IF(FN_MC!J567="","*",FN_MC!J567)</f>
        <v>*</v>
      </c>
      <c r="N565" s="183" t="str">
        <f>IF(FN_MC!K567="","*",FN_MC!K567)</f>
        <v>*</v>
      </c>
      <c r="O565" s="18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96" t="str">
        <f>IF(FN_MC!N568="","*",FN_MC!N568)</f>
        <v>-</v>
      </c>
      <c r="M566" s="97" t="str">
        <f>IF(FN_MC!J568="","*",FN_MC!J568)</f>
        <v>*</v>
      </c>
      <c r="N566" s="183" t="str">
        <f>IF(FN_MC!K568="","*",FN_MC!K568)</f>
        <v>*</v>
      </c>
      <c r="O566" s="18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96" t="str">
        <f>IF(FN_MC!N569="","*",FN_MC!N569)</f>
        <v>-</v>
      </c>
      <c r="M567" s="97" t="str">
        <f>IF(FN_MC!J569="","*",FN_MC!J569)</f>
        <v>*</v>
      </c>
      <c r="N567" s="183" t="str">
        <f>IF(FN_MC!K569="","*",FN_MC!K569)</f>
        <v>*</v>
      </c>
      <c r="O567" s="18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96" t="str">
        <f>IF(FN_MC!N570="","*",FN_MC!N570)</f>
        <v>-</v>
      </c>
      <c r="M568" s="97" t="str">
        <f>IF(FN_MC!J570="","*",FN_MC!J570)</f>
        <v>*</v>
      </c>
      <c r="N568" s="183" t="str">
        <f>IF(FN_MC!K570="","*",FN_MC!K570)</f>
        <v>*</v>
      </c>
      <c r="O568" s="18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96" t="str">
        <f>IF(FN_MC!N571="","*",FN_MC!N571)</f>
        <v>-</v>
      </c>
      <c r="M569" s="97" t="str">
        <f>IF(FN_MC!J571="","*",FN_MC!J571)</f>
        <v>*</v>
      </c>
      <c r="N569" s="183" t="str">
        <f>IF(FN_MC!K571="","*",FN_MC!K571)</f>
        <v>*</v>
      </c>
      <c r="O569" s="18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96" t="str">
        <f>IF(FN_MC!N572="","*",FN_MC!N572)</f>
        <v>-</v>
      </c>
      <c r="M570" s="97" t="str">
        <f>IF(FN_MC!J572="","*",FN_MC!J572)</f>
        <v>*</v>
      </c>
      <c r="N570" s="183" t="str">
        <f>IF(FN_MC!K572="","*",FN_MC!K572)</f>
        <v>*</v>
      </c>
      <c r="O570" s="18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96" t="str">
        <f>IF(FN_MC!N573="","*",FN_MC!N573)</f>
        <v>-</v>
      </c>
      <c r="M571" s="97" t="str">
        <f>IF(FN_MC!J573="","*",FN_MC!J573)</f>
        <v>*</v>
      </c>
      <c r="N571" s="183" t="str">
        <f>IF(FN_MC!K573="","*",FN_MC!K573)</f>
        <v>*</v>
      </c>
      <c r="O571" s="18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96" t="str">
        <f>IF(FN_MC!N574="","*",FN_MC!N574)</f>
        <v>-</v>
      </c>
      <c r="M572" s="97" t="str">
        <f>IF(FN_MC!J574="","*",FN_MC!J574)</f>
        <v>*</v>
      </c>
      <c r="N572" s="183" t="str">
        <f>IF(FN_MC!K574="","*",FN_MC!K574)</f>
        <v>*</v>
      </c>
      <c r="O572" s="18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96" t="str">
        <f>IF(FN_MC!N575="","*",FN_MC!N575)</f>
        <v>-</v>
      </c>
      <c r="M573" s="97" t="str">
        <f>IF(FN_MC!J575="","*",FN_MC!J575)</f>
        <v>*</v>
      </c>
      <c r="N573" s="183" t="str">
        <f>IF(FN_MC!K575="","*",FN_MC!K575)</f>
        <v>*</v>
      </c>
      <c r="O573" s="18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96" t="str">
        <f>IF(FN_MC!N576="","*",FN_MC!N576)</f>
        <v>-</v>
      </c>
      <c r="M574" s="97" t="str">
        <f>IF(FN_MC!J576="","*",FN_MC!J576)</f>
        <v>*</v>
      </c>
      <c r="N574" s="183" t="str">
        <f>IF(FN_MC!K576="","*",FN_MC!K576)</f>
        <v>*</v>
      </c>
      <c r="O574" s="18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96" t="str">
        <f>IF(FN_MC!N577="","*",FN_MC!N577)</f>
        <v>-</v>
      </c>
      <c r="M575" s="97" t="str">
        <f>IF(FN_MC!J577="","*",FN_MC!J577)</f>
        <v>*</v>
      </c>
      <c r="N575" s="183" t="str">
        <f>IF(FN_MC!K577="","*",FN_MC!K577)</f>
        <v>*</v>
      </c>
      <c r="O575" s="18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96" t="str">
        <f>IF(FN_MC!N578="","*",FN_MC!N578)</f>
        <v>-</v>
      </c>
      <c r="M576" s="97" t="str">
        <f>IF(FN_MC!J578="","*",FN_MC!J578)</f>
        <v>*</v>
      </c>
      <c r="N576" s="183" t="str">
        <f>IF(FN_MC!K578="","*",FN_MC!K578)</f>
        <v>*</v>
      </c>
      <c r="O576" s="18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96" t="str">
        <f>IF(FN_MC!N579="","*",FN_MC!N579)</f>
        <v>-</v>
      </c>
      <c r="M577" s="97" t="str">
        <f>IF(FN_MC!J579="","*",FN_MC!J579)</f>
        <v>*</v>
      </c>
      <c r="N577" s="183" t="str">
        <f>IF(FN_MC!K579="","*",FN_MC!K579)</f>
        <v>*</v>
      </c>
      <c r="O577" s="18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96" t="str">
        <f>IF(FN_MC!N580="","*",FN_MC!N580)</f>
        <v>-</v>
      </c>
      <c r="M578" s="97" t="str">
        <f>IF(FN_MC!J580="","*",FN_MC!J580)</f>
        <v>*</v>
      </c>
      <c r="N578" s="183" t="str">
        <f>IF(FN_MC!K580="","*",FN_MC!K580)</f>
        <v>*</v>
      </c>
      <c r="O578" s="18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96" t="str">
        <f>IF(FN_MC!N581="","*",FN_MC!N581)</f>
        <v>-</v>
      </c>
      <c r="M579" s="97" t="str">
        <f>IF(FN_MC!J581="","*",FN_MC!J581)</f>
        <v>*</v>
      </c>
      <c r="N579" s="183" t="str">
        <f>IF(FN_MC!K581="","*",FN_MC!K581)</f>
        <v>*</v>
      </c>
      <c r="O579" s="18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96" t="str">
        <f>IF(FN_MC!N582="","*",FN_MC!N582)</f>
        <v>-</v>
      </c>
      <c r="M580" s="97" t="str">
        <f>IF(FN_MC!J582="","*",FN_MC!J582)</f>
        <v>*</v>
      </c>
      <c r="N580" s="183" t="str">
        <f>IF(FN_MC!K582="","*",FN_MC!K582)</f>
        <v>*</v>
      </c>
      <c r="O580" s="18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96" t="str">
        <f>IF(FN_MC!N583="","*",FN_MC!N583)</f>
        <v>-</v>
      </c>
      <c r="M581" s="97" t="str">
        <f>IF(FN_MC!J583="","*",FN_MC!J583)</f>
        <v>*</v>
      </c>
      <c r="N581" s="183" t="str">
        <f>IF(FN_MC!K583="","*",FN_MC!K583)</f>
        <v>*</v>
      </c>
      <c r="O581" s="18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96" t="str">
        <f>IF(FN_MC!N584="","*",FN_MC!N584)</f>
        <v>-</v>
      </c>
      <c r="M582" s="97" t="str">
        <f>IF(FN_MC!J584="","*",FN_MC!J584)</f>
        <v>*</v>
      </c>
      <c r="N582" s="183" t="str">
        <f>IF(FN_MC!K584="","*",FN_MC!K584)</f>
        <v>*</v>
      </c>
      <c r="O582" s="18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96" t="str">
        <f>IF(FN_MC!N585="","*",FN_MC!N585)</f>
        <v>-</v>
      </c>
      <c r="M583" s="97" t="str">
        <f>IF(FN_MC!J585="","*",FN_MC!J585)</f>
        <v>*</v>
      </c>
      <c r="N583" s="183" t="str">
        <f>IF(FN_MC!K585="","*",FN_MC!K585)</f>
        <v>*</v>
      </c>
      <c r="O583" s="18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96" t="str">
        <f>IF(FN_MC!N586="","*",FN_MC!N586)</f>
        <v>-</v>
      </c>
      <c r="M584" s="97" t="str">
        <f>IF(FN_MC!J586="","*",FN_MC!J586)</f>
        <v>*</v>
      </c>
      <c r="N584" s="183" t="str">
        <f>IF(FN_MC!K586="","*",FN_MC!K586)</f>
        <v>*</v>
      </c>
      <c r="O584" s="18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96" t="str">
        <f>IF(FN_MC!N587="","*",FN_MC!N587)</f>
        <v>-</v>
      </c>
      <c r="M585" s="97" t="str">
        <f>IF(FN_MC!J587="","*",FN_MC!J587)</f>
        <v>*</v>
      </c>
      <c r="N585" s="183" t="str">
        <f>IF(FN_MC!K587="","*",FN_MC!K587)</f>
        <v>*</v>
      </c>
      <c r="O585" s="18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96" t="str">
        <f>IF(FN_MC!N588="","*",FN_MC!N588)</f>
        <v>-</v>
      </c>
      <c r="M586" s="97" t="str">
        <f>IF(FN_MC!J588="","*",FN_MC!J588)</f>
        <v>*</v>
      </c>
      <c r="N586" s="183" t="str">
        <f>IF(FN_MC!K588="","*",FN_MC!K588)</f>
        <v>*</v>
      </c>
      <c r="O586" s="18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96" t="str">
        <f>IF(FN_MC!N589="","*",FN_MC!N589)</f>
        <v>-</v>
      </c>
      <c r="M587" s="97" t="str">
        <f>IF(FN_MC!J589="","*",FN_MC!J589)</f>
        <v>*</v>
      </c>
      <c r="N587" s="183" t="str">
        <f>IF(FN_MC!K589="","*",FN_MC!K589)</f>
        <v>*</v>
      </c>
      <c r="O587" s="18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96" t="str">
        <f>IF(FN_MC!N590="","*",FN_MC!N590)</f>
        <v>-</v>
      </c>
      <c r="M588" s="97" t="str">
        <f>IF(FN_MC!J590="","*",FN_MC!J590)</f>
        <v>*</v>
      </c>
      <c r="N588" s="183" t="str">
        <f>IF(FN_MC!K590="","*",FN_MC!K590)</f>
        <v>*</v>
      </c>
      <c r="O588" s="18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96" t="str">
        <f>IF(FN_MC!N591="","*",FN_MC!N591)</f>
        <v>-</v>
      </c>
      <c r="M589" s="97" t="str">
        <f>IF(FN_MC!J591="","*",FN_MC!J591)</f>
        <v>*</v>
      </c>
      <c r="N589" s="183" t="str">
        <f>IF(FN_MC!K591="","*",FN_MC!K591)</f>
        <v>*</v>
      </c>
      <c r="O589" s="18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96" t="str">
        <f>IF(FN_MC!N592="","*",FN_MC!N592)</f>
        <v>-</v>
      </c>
      <c r="M590" s="97" t="str">
        <f>IF(FN_MC!J592="","*",FN_MC!J592)</f>
        <v>*</v>
      </c>
      <c r="N590" s="183" t="str">
        <f>IF(FN_MC!K592="","*",FN_MC!K592)</f>
        <v>*</v>
      </c>
      <c r="O590" s="18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96" t="str">
        <f>IF(FN_MC!N593="","*",FN_MC!N593)</f>
        <v>-</v>
      </c>
      <c r="M591" s="97" t="str">
        <f>IF(FN_MC!J593="","*",FN_MC!J593)</f>
        <v>*</v>
      </c>
      <c r="N591" s="183" t="str">
        <f>IF(FN_MC!K593="","*",FN_MC!K593)</f>
        <v>*</v>
      </c>
      <c r="O591" s="18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96" t="str">
        <f>IF(FN_MC!N594="","*",FN_MC!N594)</f>
        <v>-</v>
      </c>
      <c r="M592" s="97" t="str">
        <f>IF(FN_MC!J594="","*",FN_MC!J594)</f>
        <v>*</v>
      </c>
      <c r="N592" s="183" t="str">
        <f>IF(FN_MC!K594="","*",FN_MC!K594)</f>
        <v>*</v>
      </c>
      <c r="O592" s="18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96" t="str">
        <f>IF(FN_MC!N595="","*",FN_MC!N595)</f>
        <v>-</v>
      </c>
      <c r="M593" s="97" t="str">
        <f>IF(FN_MC!J595="","*",FN_MC!J595)</f>
        <v>*</v>
      </c>
      <c r="N593" s="183" t="str">
        <f>IF(FN_MC!K595="","*",FN_MC!K595)</f>
        <v>*</v>
      </c>
      <c r="O593" s="18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96" t="str">
        <f>IF(FN_MC!N596="","*",FN_MC!N596)</f>
        <v>-</v>
      </c>
      <c r="M594" s="97" t="str">
        <f>IF(FN_MC!J596="","*",FN_MC!J596)</f>
        <v>*</v>
      </c>
      <c r="N594" s="183" t="str">
        <f>IF(FN_MC!K596="","*",FN_MC!K596)</f>
        <v>*</v>
      </c>
      <c r="O594" s="18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96" t="str">
        <f>IF(FN_MC!N597="","*",FN_MC!N597)</f>
        <v>-</v>
      </c>
      <c r="M595" s="97" t="str">
        <f>IF(FN_MC!J597="","*",FN_MC!J597)</f>
        <v>*</v>
      </c>
      <c r="N595" s="183" t="str">
        <f>IF(FN_MC!K597="","*",FN_MC!K597)</f>
        <v>*</v>
      </c>
      <c r="O595" s="18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96" t="str">
        <f>IF(FN_MC!N598="","*",FN_MC!N598)</f>
        <v>-</v>
      </c>
      <c r="M596" s="97" t="str">
        <f>IF(FN_MC!J598="","*",FN_MC!J598)</f>
        <v>*</v>
      </c>
      <c r="N596" s="183" t="str">
        <f>IF(FN_MC!K598="","*",FN_MC!K598)</f>
        <v>*</v>
      </c>
      <c r="O596" s="18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96" t="str">
        <f>IF(FN_MC!N599="","*",FN_MC!N599)</f>
        <v>-</v>
      </c>
      <c r="M597" s="97" t="str">
        <f>IF(FN_MC!J599="","*",FN_MC!J599)</f>
        <v>*</v>
      </c>
      <c r="N597" s="183" t="str">
        <f>IF(FN_MC!K599="","*",FN_MC!K599)</f>
        <v>*</v>
      </c>
      <c r="O597" s="18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96" t="str">
        <f>IF(FN_MC!N600="","*",FN_MC!N600)</f>
        <v>-</v>
      </c>
      <c r="M598" s="97" t="str">
        <f>IF(FN_MC!J600="","*",FN_MC!J600)</f>
        <v>*</v>
      </c>
      <c r="N598" s="183" t="str">
        <f>IF(FN_MC!K600="","*",FN_MC!K600)</f>
        <v>*</v>
      </c>
      <c r="O598" s="18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96" t="str">
        <f>IF(FN_MC!N601="","*",FN_MC!N601)</f>
        <v>-</v>
      </c>
      <c r="M599" s="97" t="str">
        <f>IF(FN_MC!J601="","*",FN_MC!J601)</f>
        <v>*</v>
      </c>
      <c r="N599" s="183" t="str">
        <f>IF(FN_MC!K601="","*",FN_MC!K601)</f>
        <v>*</v>
      </c>
      <c r="O599" s="18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96" t="str">
        <f>IF(FN_MC!N602="","*",FN_MC!N602)</f>
        <v>-</v>
      </c>
      <c r="M600" s="97" t="str">
        <f>IF(FN_MC!J602="","*",FN_MC!J602)</f>
        <v>*</v>
      </c>
      <c r="N600" s="183" t="str">
        <f>IF(FN_MC!K602="","*",FN_MC!K602)</f>
        <v>*</v>
      </c>
      <c r="O600" s="18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96" t="str">
        <f>IF(FN_MC!N603="","*",FN_MC!N603)</f>
        <v>-</v>
      </c>
      <c r="M601" s="97" t="str">
        <f>IF(FN_MC!J603="","*",FN_MC!J603)</f>
        <v>*</v>
      </c>
      <c r="N601" s="183" t="str">
        <f>IF(FN_MC!K603="","*",FN_MC!K603)</f>
        <v>*</v>
      </c>
      <c r="O601" s="18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96" t="str">
        <f>IF(FN_MC!N604="","*",FN_MC!N604)</f>
        <v>-</v>
      </c>
      <c r="M602" s="97" t="str">
        <f>IF(FN_MC!J604="","*",FN_MC!J604)</f>
        <v>*</v>
      </c>
      <c r="N602" s="183" t="str">
        <f>IF(FN_MC!K604="","*",FN_MC!K604)</f>
        <v>*</v>
      </c>
      <c r="O602" s="18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96" t="str">
        <f>IF(FN_MC!N605="","*",FN_MC!N605)</f>
        <v>-</v>
      </c>
      <c r="M603" s="97" t="str">
        <f>IF(FN_MC!J605="","*",FN_MC!J605)</f>
        <v>*</v>
      </c>
      <c r="N603" s="183" t="str">
        <f>IF(FN_MC!K605="","*",FN_MC!K605)</f>
        <v>*</v>
      </c>
      <c r="O603" s="18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96" t="str">
        <f>IF(FN_MC!N606="","*",FN_MC!N606)</f>
        <v>-</v>
      </c>
      <c r="M604" s="97" t="str">
        <f>IF(FN_MC!J606="","*",FN_MC!J606)</f>
        <v>*</v>
      </c>
      <c r="N604" s="183" t="str">
        <f>IF(FN_MC!K606="","*",FN_MC!K606)</f>
        <v>*</v>
      </c>
      <c r="O604" s="18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96" t="str">
        <f>IF(FN_MC!N607="","*",FN_MC!N607)</f>
        <v>-</v>
      </c>
      <c r="M605" s="97" t="str">
        <f>IF(FN_MC!J607="","*",FN_MC!J607)</f>
        <v>*</v>
      </c>
      <c r="N605" s="183" t="str">
        <f>IF(FN_MC!K607="","*",FN_MC!K607)</f>
        <v>*</v>
      </c>
      <c r="O605" s="18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96" t="str">
        <f>IF(FN_MC!N608="","*",FN_MC!N608)</f>
        <v>-</v>
      </c>
      <c r="M606" s="97" t="str">
        <f>IF(FN_MC!J608="","*",FN_MC!J608)</f>
        <v>*</v>
      </c>
      <c r="N606" s="183" t="str">
        <f>IF(FN_MC!K608="","*",FN_MC!K608)</f>
        <v>*</v>
      </c>
      <c r="O606" s="18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96" t="str">
        <f>IF(FN_MC!N609="","*",FN_MC!N609)</f>
        <v>-</v>
      </c>
      <c r="M607" s="97" t="str">
        <f>IF(FN_MC!J609="","*",FN_MC!J609)</f>
        <v>*</v>
      </c>
      <c r="N607" s="183" t="str">
        <f>IF(FN_MC!K609="","*",FN_MC!K609)</f>
        <v>*</v>
      </c>
      <c r="O607" s="18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96" t="str">
        <f>IF(FN_MC!N610="","*",FN_MC!N610)</f>
        <v>-</v>
      </c>
      <c r="M608" s="97" t="str">
        <f>IF(FN_MC!J610="","*",FN_MC!J610)</f>
        <v>*</v>
      </c>
      <c r="N608" s="183" t="str">
        <f>IF(FN_MC!K610="","*",FN_MC!K610)</f>
        <v>*</v>
      </c>
      <c r="O608" s="18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96" t="str">
        <f>IF(FN_MC!N611="","*",FN_MC!N611)</f>
        <v>-</v>
      </c>
      <c r="M609" s="97" t="str">
        <f>IF(FN_MC!J611="","*",FN_MC!J611)</f>
        <v>*</v>
      </c>
      <c r="N609" s="183" t="str">
        <f>IF(FN_MC!K611="","*",FN_MC!K611)</f>
        <v>*</v>
      </c>
      <c r="O609" s="18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96" t="str">
        <f>IF(FN_MC!N612="","*",FN_MC!N612)</f>
        <v>-</v>
      </c>
      <c r="M610" s="97" t="str">
        <f>IF(FN_MC!J612="","*",FN_MC!J612)</f>
        <v>*</v>
      </c>
      <c r="N610" s="183" t="str">
        <f>IF(FN_MC!K612="","*",FN_MC!K612)</f>
        <v>*</v>
      </c>
      <c r="O610" s="18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96" t="str">
        <f>IF(FN_MC!N613="","*",FN_MC!N613)</f>
        <v>-</v>
      </c>
      <c r="M611" s="97" t="str">
        <f>IF(FN_MC!J613="","*",FN_MC!J613)</f>
        <v>*</v>
      </c>
      <c r="N611" s="183" t="str">
        <f>IF(FN_MC!K613="","*",FN_MC!K613)</f>
        <v>*</v>
      </c>
      <c r="O611" s="18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96" t="str">
        <f>IF(FN_MC!N614="","*",FN_MC!N614)</f>
        <v>-</v>
      </c>
      <c r="M612" s="97" t="str">
        <f>IF(FN_MC!J614="","*",FN_MC!J614)</f>
        <v>*</v>
      </c>
      <c r="N612" s="183" t="str">
        <f>IF(FN_MC!K614="","*",FN_MC!K614)</f>
        <v>*</v>
      </c>
      <c r="O612" s="18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96" t="str">
        <f>IF(FN_MC!N615="","*",FN_MC!N615)</f>
        <v>-</v>
      </c>
      <c r="M613" s="97" t="str">
        <f>IF(FN_MC!J615="","*",FN_MC!J615)</f>
        <v>*</v>
      </c>
      <c r="N613" s="183" t="str">
        <f>IF(FN_MC!K615="","*",FN_MC!K615)</f>
        <v>*</v>
      </c>
      <c r="O613" s="18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96" t="str">
        <f>IF(FN_MC!N616="","*",FN_MC!N616)</f>
        <v>-</v>
      </c>
      <c r="M614" s="97" t="str">
        <f>IF(FN_MC!J616="","*",FN_MC!J616)</f>
        <v>*</v>
      </c>
      <c r="N614" s="183" t="str">
        <f>IF(FN_MC!K616="","*",FN_MC!K616)</f>
        <v>*</v>
      </c>
      <c r="O614" s="18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96" t="str">
        <f>IF(FN_MC!N617="","*",FN_MC!N617)</f>
        <v>-</v>
      </c>
      <c r="M615" s="97" t="str">
        <f>IF(FN_MC!J617="","*",FN_MC!J617)</f>
        <v>*</v>
      </c>
      <c r="N615" s="183" t="str">
        <f>IF(FN_MC!K617="","*",FN_MC!K617)</f>
        <v>*</v>
      </c>
      <c r="O615" s="18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96" t="str">
        <f>IF(FN_MC!N618="","*",FN_MC!N618)</f>
        <v>-</v>
      </c>
      <c r="M616" s="97" t="str">
        <f>IF(FN_MC!J618="","*",FN_MC!J618)</f>
        <v>*</v>
      </c>
      <c r="N616" s="183" t="str">
        <f>IF(FN_MC!K618="","*",FN_MC!K618)</f>
        <v>*</v>
      </c>
      <c r="O616" s="18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96" t="str">
        <f>IF(FN_MC!N619="","*",FN_MC!N619)</f>
        <v>-</v>
      </c>
      <c r="M617" s="97" t="str">
        <f>IF(FN_MC!J619="","*",FN_MC!J619)</f>
        <v>*</v>
      </c>
      <c r="N617" s="183" t="str">
        <f>IF(FN_MC!K619="","*",FN_MC!K619)</f>
        <v>*</v>
      </c>
      <c r="O617" s="18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96" t="str">
        <f>IF(FN_MC!N620="","*",FN_MC!N620)</f>
        <v>-</v>
      </c>
      <c r="M618" s="97" t="str">
        <f>IF(FN_MC!J620="","*",FN_MC!J620)</f>
        <v>*</v>
      </c>
      <c r="N618" s="183" t="str">
        <f>IF(FN_MC!K620="","*",FN_MC!K620)</f>
        <v>*</v>
      </c>
      <c r="O618" s="18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96" t="str">
        <f>IF(FN_MC!N621="","*",FN_MC!N621)</f>
        <v>-</v>
      </c>
      <c r="M619" s="97" t="str">
        <f>IF(FN_MC!J621="","*",FN_MC!J621)</f>
        <v>*</v>
      </c>
      <c r="N619" s="183" t="str">
        <f>IF(FN_MC!K621="","*",FN_MC!K621)</f>
        <v>*</v>
      </c>
      <c r="O619" s="18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96" t="str">
        <f>IF(FN_MC!N622="","*",FN_MC!N622)</f>
        <v>-</v>
      </c>
      <c r="M620" s="97" t="str">
        <f>IF(FN_MC!J622="","*",FN_MC!J622)</f>
        <v>*</v>
      </c>
      <c r="N620" s="183" t="str">
        <f>IF(FN_MC!K622="","*",FN_MC!K622)</f>
        <v>*</v>
      </c>
      <c r="O620" s="18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96" t="str">
        <f>IF(FN_MC!N623="","*",FN_MC!N623)</f>
        <v>-</v>
      </c>
      <c r="M621" s="97" t="str">
        <f>IF(FN_MC!J623="","*",FN_MC!J623)</f>
        <v>*</v>
      </c>
      <c r="N621" s="183" t="str">
        <f>IF(FN_MC!K623="","*",FN_MC!K623)</f>
        <v>*</v>
      </c>
      <c r="O621" s="18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96" t="str">
        <f>IF(FN_MC!N624="","*",FN_MC!N624)</f>
        <v>-</v>
      </c>
      <c r="M622" s="97" t="str">
        <f>IF(FN_MC!J624="","*",FN_MC!J624)</f>
        <v>*</v>
      </c>
      <c r="N622" s="183" t="str">
        <f>IF(FN_MC!K624="","*",FN_MC!K624)</f>
        <v>*</v>
      </c>
      <c r="O622" s="18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96" t="str">
        <f>IF(FN_MC!N625="","*",FN_MC!N625)</f>
        <v>-</v>
      </c>
      <c r="M623" s="97" t="str">
        <f>IF(FN_MC!J625="","*",FN_MC!J625)</f>
        <v>*</v>
      </c>
      <c r="N623" s="183" t="str">
        <f>IF(FN_MC!K625="","*",FN_MC!K625)</f>
        <v>*</v>
      </c>
      <c r="O623" s="18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96" t="str">
        <f>IF(FN_MC!N626="","*",FN_MC!N626)</f>
        <v>-</v>
      </c>
      <c r="M624" s="97" t="str">
        <f>IF(FN_MC!J626="","*",FN_MC!J626)</f>
        <v>*</v>
      </c>
      <c r="N624" s="183" t="str">
        <f>IF(FN_MC!K626="","*",FN_MC!K626)</f>
        <v>*</v>
      </c>
      <c r="O624" s="18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96" t="str">
        <f>IF(FN_MC!N627="","*",FN_MC!N627)</f>
        <v>-</v>
      </c>
      <c r="M625" s="97" t="str">
        <f>IF(FN_MC!J627="","*",FN_MC!J627)</f>
        <v>*</v>
      </c>
      <c r="N625" s="183" t="str">
        <f>IF(FN_MC!K627="","*",FN_MC!K627)</f>
        <v>*</v>
      </c>
      <c r="O625" s="18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96" t="str">
        <f>IF(FN_MC!N628="","*",FN_MC!N628)</f>
        <v>-</v>
      </c>
      <c r="M626" s="97" t="str">
        <f>IF(FN_MC!J628="","*",FN_MC!J628)</f>
        <v>*</v>
      </c>
      <c r="N626" s="183" t="str">
        <f>IF(FN_MC!K628="","*",FN_MC!K628)</f>
        <v>*</v>
      </c>
      <c r="O626" s="18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96" t="str">
        <f>IF(FN_MC!N629="","*",FN_MC!N629)</f>
        <v>-</v>
      </c>
      <c r="M627" s="97" t="str">
        <f>IF(FN_MC!J629="","*",FN_MC!J629)</f>
        <v>*</v>
      </c>
      <c r="N627" s="183" t="str">
        <f>IF(FN_MC!K629="","*",FN_MC!K629)</f>
        <v>*</v>
      </c>
      <c r="O627" s="18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96" t="str">
        <f>IF(FN_MC!N630="","*",FN_MC!N630)</f>
        <v>-</v>
      </c>
      <c r="M628" s="97" t="str">
        <f>IF(FN_MC!J630="","*",FN_MC!J630)</f>
        <v>*</v>
      </c>
      <c r="N628" s="183" t="str">
        <f>IF(FN_MC!K630="","*",FN_MC!K630)</f>
        <v>*</v>
      </c>
      <c r="O628" s="18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96" t="str">
        <f>IF(FN_MC!N631="","*",FN_MC!N631)</f>
        <v>-</v>
      </c>
      <c r="M629" s="97" t="str">
        <f>IF(FN_MC!J631="","*",FN_MC!J631)</f>
        <v>*</v>
      </c>
      <c r="N629" s="183" t="str">
        <f>IF(FN_MC!K631="","*",FN_MC!K631)</f>
        <v>*</v>
      </c>
      <c r="O629" s="18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96" t="str">
        <f>IF(FN_MC!N632="","*",FN_MC!N632)</f>
        <v>-</v>
      </c>
      <c r="M630" s="97" t="str">
        <f>IF(FN_MC!J632="","*",FN_MC!J632)</f>
        <v>*</v>
      </c>
      <c r="N630" s="183" t="str">
        <f>IF(FN_MC!K632="","*",FN_MC!K632)</f>
        <v>*</v>
      </c>
      <c r="O630" s="18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96" t="str">
        <f>IF(FN_MC!N633="","*",FN_MC!N633)</f>
        <v>-</v>
      </c>
      <c r="M631" s="97" t="str">
        <f>IF(FN_MC!J633="","*",FN_MC!J633)</f>
        <v>*</v>
      </c>
      <c r="N631" s="183" t="str">
        <f>IF(FN_MC!K633="","*",FN_MC!K633)</f>
        <v>*</v>
      </c>
      <c r="O631" s="18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96" t="str">
        <f>IF(FN_MC!N634="","*",FN_MC!N634)</f>
        <v>-</v>
      </c>
      <c r="M632" s="97" t="str">
        <f>IF(FN_MC!J634="","*",FN_MC!J634)</f>
        <v>*</v>
      </c>
      <c r="N632" s="183" t="str">
        <f>IF(FN_MC!K634="","*",FN_MC!K634)</f>
        <v>*</v>
      </c>
      <c r="O632" s="18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96" t="str">
        <f>IF(FN_MC!N635="","*",FN_MC!N635)</f>
        <v>-</v>
      </c>
      <c r="M633" s="97" t="str">
        <f>IF(FN_MC!J635="","*",FN_MC!J635)</f>
        <v>*</v>
      </c>
      <c r="N633" s="183" t="str">
        <f>IF(FN_MC!K635="","*",FN_MC!K635)</f>
        <v>*</v>
      </c>
      <c r="O633" s="18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96" t="str">
        <f>IF(FN_MC!N636="","*",FN_MC!N636)</f>
        <v>-</v>
      </c>
      <c r="M634" s="97" t="str">
        <f>IF(FN_MC!J636="","*",FN_MC!J636)</f>
        <v>*</v>
      </c>
      <c r="N634" s="183" t="str">
        <f>IF(FN_MC!K636="","*",FN_MC!K636)</f>
        <v>*</v>
      </c>
      <c r="O634" s="18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96" t="str">
        <f>IF(FN_MC!N637="","*",FN_MC!N637)</f>
        <v>-</v>
      </c>
      <c r="M635" s="97" t="str">
        <f>IF(FN_MC!J637="","*",FN_MC!J637)</f>
        <v>*</v>
      </c>
      <c r="N635" s="183" t="str">
        <f>IF(FN_MC!K637="","*",FN_MC!K637)</f>
        <v>*</v>
      </c>
      <c r="O635" s="18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96" t="str">
        <f>IF(FN_MC!N638="","*",FN_MC!N638)</f>
        <v>-</v>
      </c>
      <c r="M636" s="97" t="str">
        <f>IF(FN_MC!J638="","*",FN_MC!J638)</f>
        <v>*</v>
      </c>
      <c r="N636" s="183" t="str">
        <f>IF(FN_MC!K638="","*",FN_MC!K638)</f>
        <v>*</v>
      </c>
      <c r="O636" s="18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96" t="str">
        <f>IF(FN_MC!N639="","*",FN_MC!N639)</f>
        <v>-</v>
      </c>
      <c r="M637" s="97" t="str">
        <f>IF(FN_MC!J639="","*",FN_MC!J639)</f>
        <v>*</v>
      </c>
      <c r="N637" s="183" t="str">
        <f>IF(FN_MC!K639="","*",FN_MC!K639)</f>
        <v>*</v>
      </c>
      <c r="O637" s="18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96" t="str">
        <f>IF(FN_MC!N640="","*",FN_MC!N640)</f>
        <v>-</v>
      </c>
      <c r="M638" s="97" t="str">
        <f>IF(FN_MC!J640="","*",FN_MC!J640)</f>
        <v>*</v>
      </c>
      <c r="N638" s="183" t="str">
        <f>IF(FN_MC!K640="","*",FN_MC!K640)</f>
        <v>*</v>
      </c>
      <c r="O638" s="18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96" t="str">
        <f>IF(FN_MC!N641="","*",FN_MC!N641)</f>
        <v>-</v>
      </c>
      <c r="M639" s="97" t="str">
        <f>IF(FN_MC!J641="","*",FN_MC!J641)</f>
        <v>*</v>
      </c>
      <c r="N639" s="183" t="str">
        <f>IF(FN_MC!K641="","*",FN_MC!K641)</f>
        <v>*</v>
      </c>
      <c r="O639" s="18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96" t="str">
        <f>IF(FN_MC!N642="","*",FN_MC!N642)</f>
        <v>-</v>
      </c>
      <c r="M640" s="97" t="str">
        <f>IF(FN_MC!J642="","*",FN_MC!J642)</f>
        <v>*</v>
      </c>
      <c r="N640" s="183" t="str">
        <f>IF(FN_MC!K642="","*",FN_MC!K642)</f>
        <v>*</v>
      </c>
      <c r="O640" s="18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96" t="str">
        <f>IF(FN_MC!N643="","*",FN_MC!N643)</f>
        <v>-</v>
      </c>
      <c r="M641" s="97" t="str">
        <f>IF(FN_MC!J643="","*",FN_MC!J643)</f>
        <v>*</v>
      </c>
      <c r="N641" s="183" t="str">
        <f>IF(FN_MC!K643="","*",FN_MC!K643)</f>
        <v>*</v>
      </c>
      <c r="O641" s="18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96" t="str">
        <f>IF(FN_MC!N644="","*",FN_MC!N644)</f>
        <v>-</v>
      </c>
      <c r="M642" s="97" t="str">
        <f>IF(FN_MC!J644="","*",FN_MC!J644)</f>
        <v>*</v>
      </c>
      <c r="N642" s="183" t="str">
        <f>IF(FN_MC!K644="","*",FN_MC!K644)</f>
        <v>*</v>
      </c>
      <c r="O642" s="18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96" t="str">
        <f>IF(FN_MC!N645="","*",FN_MC!N645)</f>
        <v>-</v>
      </c>
      <c r="M643" s="97" t="str">
        <f>IF(FN_MC!J645="","*",FN_MC!J645)</f>
        <v>*</v>
      </c>
      <c r="N643" s="183" t="str">
        <f>IF(FN_MC!K645="","*",FN_MC!K645)</f>
        <v>*</v>
      </c>
      <c r="O643" s="18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96" t="str">
        <f>IF(FN_MC!N646="","*",FN_MC!N646)</f>
        <v>-</v>
      </c>
      <c r="M644" s="97" t="str">
        <f>IF(FN_MC!J646="","*",FN_MC!J646)</f>
        <v>*</v>
      </c>
      <c r="N644" s="183" t="str">
        <f>IF(FN_MC!K646="","*",FN_MC!K646)</f>
        <v>*</v>
      </c>
      <c r="O644" s="18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96" t="str">
        <f>IF(FN_MC!N647="","*",FN_MC!N647)</f>
        <v>-</v>
      </c>
      <c r="M645" s="97" t="str">
        <f>IF(FN_MC!J647="","*",FN_MC!J647)</f>
        <v>*</v>
      </c>
      <c r="N645" s="183" t="str">
        <f>IF(FN_MC!K647="","*",FN_MC!K647)</f>
        <v>*</v>
      </c>
      <c r="O645" s="18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96" t="str">
        <f>IF(FN_MC!N648="","*",FN_MC!N648)</f>
        <v>-</v>
      </c>
      <c r="M646" s="97" t="str">
        <f>IF(FN_MC!J648="","*",FN_MC!J648)</f>
        <v>*</v>
      </c>
      <c r="N646" s="183" t="str">
        <f>IF(FN_MC!K648="","*",FN_MC!K648)</f>
        <v>*</v>
      </c>
      <c r="O646" s="18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96" t="str">
        <f>IF(FN_MC!N649="","*",FN_MC!N649)</f>
        <v>-</v>
      </c>
      <c r="M647" s="97" t="str">
        <f>IF(FN_MC!J649="","*",FN_MC!J649)</f>
        <v>*</v>
      </c>
      <c r="N647" s="183" t="str">
        <f>IF(FN_MC!K649="","*",FN_MC!K649)</f>
        <v>*</v>
      </c>
      <c r="O647" s="18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96" t="str">
        <f>IF(FN_MC!N650="","*",FN_MC!N650)</f>
        <v>-</v>
      </c>
      <c r="M648" s="97" t="str">
        <f>IF(FN_MC!J650="","*",FN_MC!J650)</f>
        <v>*</v>
      </c>
      <c r="N648" s="183" t="str">
        <f>IF(FN_MC!K650="","*",FN_MC!K650)</f>
        <v>*</v>
      </c>
      <c r="O648" s="18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96" t="str">
        <f>IF(FN_MC!N651="","*",FN_MC!N651)</f>
        <v>-</v>
      </c>
      <c r="M649" s="97" t="str">
        <f>IF(FN_MC!J651="","*",FN_MC!J651)</f>
        <v>*</v>
      </c>
      <c r="N649" s="183" t="str">
        <f>IF(FN_MC!K651="","*",FN_MC!K651)</f>
        <v>*</v>
      </c>
      <c r="O649" s="18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96" t="str">
        <f>IF(FN_MC!N652="","*",FN_MC!N652)</f>
        <v>-</v>
      </c>
      <c r="M650" s="97" t="str">
        <f>IF(FN_MC!J652="","*",FN_MC!J652)</f>
        <v>*</v>
      </c>
      <c r="N650" s="183" t="str">
        <f>IF(FN_MC!K652="","*",FN_MC!K652)</f>
        <v>*</v>
      </c>
      <c r="O650" s="18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96" t="str">
        <f>IF(FN_MC!N653="","*",FN_MC!N653)</f>
        <v>-</v>
      </c>
      <c r="M651" s="97" t="str">
        <f>IF(FN_MC!J653="","*",FN_MC!J653)</f>
        <v>*</v>
      </c>
      <c r="N651" s="183" t="str">
        <f>IF(FN_MC!K653="","*",FN_MC!K653)</f>
        <v>*</v>
      </c>
      <c r="O651" s="18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96" t="str">
        <f>IF(FN_MC!N654="","*",FN_MC!N654)</f>
        <v>-</v>
      </c>
      <c r="M652" s="97" t="str">
        <f>IF(FN_MC!J654="","*",FN_MC!J654)</f>
        <v>*</v>
      </c>
      <c r="N652" s="183" t="str">
        <f>IF(FN_MC!K654="","*",FN_MC!K654)</f>
        <v>*</v>
      </c>
      <c r="O652" s="18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96" t="str">
        <f>IF(FN_MC!N655="","*",FN_MC!N655)</f>
        <v>-</v>
      </c>
      <c r="M653" s="97" t="str">
        <f>IF(FN_MC!J655="","*",FN_MC!J655)</f>
        <v>*</v>
      </c>
      <c r="N653" s="183" t="str">
        <f>IF(FN_MC!K655="","*",FN_MC!K655)</f>
        <v>*</v>
      </c>
      <c r="O653" s="18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96" t="str">
        <f>IF(FN_MC!N656="","*",FN_MC!N656)</f>
        <v>-</v>
      </c>
      <c r="M654" s="97" t="str">
        <f>IF(FN_MC!J656="","*",FN_MC!J656)</f>
        <v>*</v>
      </c>
      <c r="N654" s="183" t="str">
        <f>IF(FN_MC!K656="","*",FN_MC!K656)</f>
        <v>*</v>
      </c>
      <c r="O654" s="18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96" t="str">
        <f>IF(FN_MC!N657="","*",FN_MC!N657)</f>
        <v>-</v>
      </c>
      <c r="M655" s="97" t="str">
        <f>IF(FN_MC!J657="","*",FN_MC!J657)</f>
        <v>*</v>
      </c>
      <c r="N655" s="183" t="str">
        <f>IF(FN_MC!K657="","*",FN_MC!K657)</f>
        <v>*</v>
      </c>
      <c r="O655" s="18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96" t="str">
        <f>IF(FN_MC!N658="","*",FN_MC!N658)</f>
        <v>-</v>
      </c>
      <c r="M656" s="97" t="str">
        <f>IF(FN_MC!J658="","*",FN_MC!J658)</f>
        <v>*</v>
      </c>
      <c r="N656" s="183" t="str">
        <f>IF(FN_MC!K658="","*",FN_MC!K658)</f>
        <v>*</v>
      </c>
      <c r="O656" s="18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96" t="str">
        <f>IF(FN_MC!N659="","*",FN_MC!N659)</f>
        <v>-</v>
      </c>
      <c r="M657" s="97" t="str">
        <f>IF(FN_MC!J659="","*",FN_MC!J659)</f>
        <v>*</v>
      </c>
      <c r="N657" s="183" t="str">
        <f>IF(FN_MC!K659="","*",FN_MC!K659)</f>
        <v>*</v>
      </c>
      <c r="O657" s="18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96" t="str">
        <f>IF(FN_MC!N660="","*",FN_MC!N660)</f>
        <v>-</v>
      </c>
      <c r="M658" s="97" t="str">
        <f>IF(FN_MC!J660="","*",FN_MC!J660)</f>
        <v>*</v>
      </c>
      <c r="N658" s="183" t="str">
        <f>IF(FN_MC!K660="","*",FN_MC!K660)</f>
        <v>*</v>
      </c>
      <c r="O658" s="18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96" t="str">
        <f>IF(FN_MC!N661="","*",FN_MC!N661)</f>
        <v>-</v>
      </c>
      <c r="M659" s="97" t="str">
        <f>IF(FN_MC!J661="","*",FN_MC!J661)</f>
        <v>*</v>
      </c>
      <c r="N659" s="183" t="str">
        <f>IF(FN_MC!K661="","*",FN_MC!K661)</f>
        <v>*</v>
      </c>
      <c r="O659" s="18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96" t="str">
        <f>IF(FN_MC!N662="","*",FN_MC!N662)</f>
        <v>-</v>
      </c>
      <c r="M660" s="97" t="str">
        <f>IF(FN_MC!J662="","*",FN_MC!J662)</f>
        <v>*</v>
      </c>
      <c r="N660" s="183" t="str">
        <f>IF(FN_MC!K662="","*",FN_MC!K662)</f>
        <v>*</v>
      </c>
      <c r="O660" s="18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96" t="str">
        <f>IF(FN_MC!N663="","*",FN_MC!N663)</f>
        <v>-</v>
      </c>
      <c r="M661" s="97" t="str">
        <f>IF(FN_MC!J663="","*",FN_MC!J663)</f>
        <v>*</v>
      </c>
      <c r="N661" s="183" t="str">
        <f>IF(FN_MC!K663="","*",FN_MC!K663)</f>
        <v>*</v>
      </c>
      <c r="O661" s="18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96" t="str">
        <f>IF(FN_MC!N664="","*",FN_MC!N664)</f>
        <v>-</v>
      </c>
      <c r="M662" s="97" t="str">
        <f>IF(FN_MC!J664="","*",FN_MC!J664)</f>
        <v>*</v>
      </c>
      <c r="N662" s="183" t="str">
        <f>IF(FN_MC!K664="","*",FN_MC!K664)</f>
        <v>*</v>
      </c>
      <c r="O662" s="18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96" t="str">
        <f>IF(FN_MC!N665="","*",FN_MC!N665)</f>
        <v>-</v>
      </c>
      <c r="M663" s="97" t="str">
        <f>IF(FN_MC!J665="","*",FN_MC!J665)</f>
        <v>*</v>
      </c>
      <c r="N663" s="183" t="str">
        <f>IF(FN_MC!K665="","*",FN_MC!K665)</f>
        <v>*</v>
      </c>
      <c r="O663" s="18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96" t="str">
        <f>IF(FN_MC!N666="","*",FN_MC!N666)</f>
        <v>-</v>
      </c>
      <c r="M664" s="97" t="str">
        <f>IF(FN_MC!J666="","*",FN_MC!J666)</f>
        <v>*</v>
      </c>
      <c r="N664" s="183" t="str">
        <f>IF(FN_MC!K666="","*",FN_MC!K666)</f>
        <v>*</v>
      </c>
      <c r="O664" s="18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96" t="str">
        <f>IF(FN_MC!N667="","*",FN_MC!N667)</f>
        <v>-</v>
      </c>
      <c r="M665" s="97" t="str">
        <f>IF(FN_MC!J667="","*",FN_MC!J667)</f>
        <v>*</v>
      </c>
      <c r="N665" s="183" t="str">
        <f>IF(FN_MC!K667="","*",FN_MC!K667)</f>
        <v>*</v>
      </c>
      <c r="O665" s="18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96" t="str">
        <f>IF(FN_MC!N668="","*",FN_MC!N668)</f>
        <v>-</v>
      </c>
      <c r="M666" s="97" t="str">
        <f>IF(FN_MC!J668="","*",FN_MC!J668)</f>
        <v>*</v>
      </c>
      <c r="N666" s="183" t="str">
        <f>IF(FN_MC!K668="","*",FN_MC!K668)</f>
        <v>*</v>
      </c>
      <c r="O666" s="18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96" t="str">
        <f>IF(FN_MC!N669="","*",FN_MC!N669)</f>
        <v>-</v>
      </c>
      <c r="M667" s="97" t="str">
        <f>IF(FN_MC!J669="","*",FN_MC!J669)</f>
        <v>*</v>
      </c>
      <c r="N667" s="183" t="str">
        <f>IF(FN_MC!K669="","*",FN_MC!K669)</f>
        <v>*</v>
      </c>
      <c r="O667" s="18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96" t="str">
        <f>IF(FN_MC!N670="","*",FN_MC!N670)</f>
        <v>-</v>
      </c>
      <c r="M668" s="97" t="str">
        <f>IF(FN_MC!J670="","*",FN_MC!J670)</f>
        <v>*</v>
      </c>
      <c r="N668" s="183" t="str">
        <f>IF(FN_MC!K670="","*",FN_MC!K670)</f>
        <v>*</v>
      </c>
      <c r="O668" s="18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96" t="str">
        <f>IF(FN_MC!N671="","*",FN_MC!N671)</f>
        <v>-</v>
      </c>
      <c r="M669" s="97" t="str">
        <f>IF(FN_MC!J671="","*",FN_MC!J671)</f>
        <v>*</v>
      </c>
      <c r="N669" s="183" t="str">
        <f>IF(FN_MC!K671="","*",FN_MC!K671)</f>
        <v>*</v>
      </c>
      <c r="O669" s="18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96" t="str">
        <f>IF(FN_MC!N672="","*",FN_MC!N672)</f>
        <v>-</v>
      </c>
      <c r="M670" s="97" t="str">
        <f>IF(FN_MC!J672="","*",FN_MC!J672)</f>
        <v>*</v>
      </c>
      <c r="N670" s="183" t="str">
        <f>IF(FN_MC!K672="","*",FN_MC!K672)</f>
        <v>*</v>
      </c>
      <c r="O670" s="18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96" t="str">
        <f>IF(FN_MC!N673="","*",FN_MC!N673)</f>
        <v>-</v>
      </c>
      <c r="M671" s="97" t="str">
        <f>IF(FN_MC!J673="","*",FN_MC!J673)</f>
        <v>*</v>
      </c>
      <c r="N671" s="183" t="str">
        <f>IF(FN_MC!K673="","*",FN_MC!K673)</f>
        <v>*</v>
      </c>
      <c r="O671" s="18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96" t="str">
        <f>IF(FN_MC!N674="","*",FN_MC!N674)</f>
        <v>-</v>
      </c>
      <c r="M672" s="97" t="str">
        <f>IF(FN_MC!J674="","*",FN_MC!J674)</f>
        <v>*</v>
      </c>
      <c r="N672" s="183" t="str">
        <f>IF(FN_MC!K674="","*",FN_MC!K674)</f>
        <v>*</v>
      </c>
      <c r="O672" s="18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96" t="str">
        <f>IF(FN_MC!N675="","*",FN_MC!N675)</f>
        <v>-</v>
      </c>
      <c r="M673" s="97" t="str">
        <f>IF(FN_MC!J675="","*",FN_MC!J675)</f>
        <v>*</v>
      </c>
      <c r="N673" s="183" t="str">
        <f>IF(FN_MC!K675="","*",FN_MC!K675)</f>
        <v>*</v>
      </c>
      <c r="O673" s="18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96" t="str">
        <f>IF(FN_MC!N676="","*",FN_MC!N676)</f>
        <v>-</v>
      </c>
      <c r="M674" s="97" t="str">
        <f>IF(FN_MC!J676="","*",FN_MC!J676)</f>
        <v>*</v>
      </c>
      <c r="N674" s="183" t="str">
        <f>IF(FN_MC!K676="","*",FN_MC!K676)</f>
        <v>*</v>
      </c>
      <c r="O674" s="18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96" t="str">
        <f>IF(FN_MC!N677="","*",FN_MC!N677)</f>
        <v>-</v>
      </c>
      <c r="M675" s="97" t="str">
        <f>IF(FN_MC!J677="","*",FN_MC!J677)</f>
        <v>*</v>
      </c>
      <c r="N675" s="183" t="str">
        <f>IF(FN_MC!K677="","*",FN_MC!K677)</f>
        <v>*</v>
      </c>
      <c r="O675" s="18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96" t="str">
        <f>IF(FN_MC!N678="","*",FN_MC!N678)</f>
        <v>-</v>
      </c>
      <c r="M676" s="97" t="str">
        <f>IF(FN_MC!J678="","*",FN_MC!J678)</f>
        <v>*</v>
      </c>
      <c r="N676" s="183" t="str">
        <f>IF(FN_MC!K678="","*",FN_MC!K678)</f>
        <v>*</v>
      </c>
      <c r="O676" s="18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96" t="str">
        <f>IF(FN_MC!N679="","*",FN_MC!N679)</f>
        <v>-</v>
      </c>
      <c r="M677" s="97" t="str">
        <f>IF(FN_MC!J679="","*",FN_MC!J679)</f>
        <v>*</v>
      </c>
      <c r="N677" s="183" t="str">
        <f>IF(FN_MC!K679="","*",FN_MC!K679)</f>
        <v>*</v>
      </c>
      <c r="O677" s="18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96" t="str">
        <f>IF(FN_MC!N680="","*",FN_MC!N680)</f>
        <v>-</v>
      </c>
      <c r="M678" s="97" t="str">
        <f>IF(FN_MC!J680="","*",FN_MC!J680)</f>
        <v>*</v>
      </c>
      <c r="N678" s="183" t="str">
        <f>IF(FN_MC!K680="","*",FN_MC!K680)</f>
        <v>*</v>
      </c>
      <c r="O678" s="18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96" t="str">
        <f>IF(FN_MC!N681="","*",FN_MC!N681)</f>
        <v>-</v>
      </c>
      <c r="M679" s="97" t="str">
        <f>IF(FN_MC!J681="","*",FN_MC!J681)</f>
        <v>*</v>
      </c>
      <c r="N679" s="183" t="str">
        <f>IF(FN_MC!K681="","*",FN_MC!K681)</f>
        <v>*</v>
      </c>
      <c r="O679" s="18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96" t="str">
        <f>IF(FN_MC!N682="","*",FN_MC!N682)</f>
        <v>-</v>
      </c>
      <c r="M680" s="97" t="str">
        <f>IF(FN_MC!J682="","*",FN_MC!J682)</f>
        <v>*</v>
      </c>
      <c r="N680" s="183" t="str">
        <f>IF(FN_MC!K682="","*",FN_MC!K682)</f>
        <v>*</v>
      </c>
      <c r="O680" s="18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96" t="str">
        <f>IF(FN_MC!N683="","*",FN_MC!N683)</f>
        <v>-</v>
      </c>
      <c r="M681" s="97" t="str">
        <f>IF(FN_MC!J683="","*",FN_MC!J683)</f>
        <v>*</v>
      </c>
      <c r="N681" s="183" t="str">
        <f>IF(FN_MC!K683="","*",FN_MC!K683)</f>
        <v>*</v>
      </c>
      <c r="O681" s="18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96" t="str">
        <f>IF(FN_MC!N684="","*",FN_MC!N684)</f>
        <v>-</v>
      </c>
      <c r="M682" s="97" t="str">
        <f>IF(FN_MC!J684="","*",FN_MC!J684)</f>
        <v>*</v>
      </c>
      <c r="N682" s="183" t="str">
        <f>IF(FN_MC!K684="","*",FN_MC!K684)</f>
        <v>*</v>
      </c>
      <c r="O682" s="18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96" t="str">
        <f>IF(FN_MC!N685="","*",FN_MC!N685)</f>
        <v>-</v>
      </c>
      <c r="M683" s="97" t="str">
        <f>IF(FN_MC!J685="","*",FN_MC!J685)</f>
        <v>*</v>
      </c>
      <c r="N683" s="183" t="str">
        <f>IF(FN_MC!K685="","*",FN_MC!K685)</f>
        <v>*</v>
      </c>
      <c r="O683" s="18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96" t="str">
        <f>IF(FN_MC!N686="","*",FN_MC!N686)</f>
        <v>-</v>
      </c>
      <c r="M684" s="97" t="str">
        <f>IF(FN_MC!J686="","*",FN_MC!J686)</f>
        <v>*</v>
      </c>
      <c r="N684" s="183" t="str">
        <f>IF(FN_MC!K686="","*",FN_MC!K686)</f>
        <v>*</v>
      </c>
      <c r="O684" s="18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96" t="str">
        <f>IF(FN_MC!N687="","*",FN_MC!N687)</f>
        <v>-</v>
      </c>
      <c r="M685" s="97" t="str">
        <f>IF(FN_MC!J687="","*",FN_MC!J687)</f>
        <v>*</v>
      </c>
      <c r="N685" s="183" t="str">
        <f>IF(FN_MC!K687="","*",FN_MC!K687)</f>
        <v>*</v>
      </c>
      <c r="O685" s="18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96" t="str">
        <f>IF(FN_MC!N688="","*",FN_MC!N688)</f>
        <v>-</v>
      </c>
      <c r="M686" s="97" t="str">
        <f>IF(FN_MC!J688="","*",FN_MC!J688)</f>
        <v>*</v>
      </c>
      <c r="N686" s="183" t="str">
        <f>IF(FN_MC!K688="","*",FN_MC!K688)</f>
        <v>*</v>
      </c>
      <c r="O686" s="18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96" t="str">
        <f>IF(FN_MC!N689="","*",FN_MC!N689)</f>
        <v>-</v>
      </c>
      <c r="M687" s="97" t="str">
        <f>IF(FN_MC!J689="","*",FN_MC!J689)</f>
        <v>*</v>
      </c>
      <c r="N687" s="183" t="str">
        <f>IF(FN_MC!K689="","*",FN_MC!K689)</f>
        <v>*</v>
      </c>
      <c r="O687" s="18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96" t="str">
        <f>IF(FN_MC!N690="","*",FN_MC!N690)</f>
        <v>-</v>
      </c>
      <c r="M688" s="97" t="str">
        <f>IF(FN_MC!J690="","*",FN_MC!J690)</f>
        <v>*</v>
      </c>
      <c r="N688" s="183" t="str">
        <f>IF(FN_MC!K690="","*",FN_MC!K690)</f>
        <v>*</v>
      </c>
      <c r="O688" s="18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96" t="str">
        <f>IF(FN_MC!N691="","*",FN_MC!N691)</f>
        <v>-</v>
      </c>
      <c r="M689" s="97" t="str">
        <f>IF(FN_MC!J691="","*",FN_MC!J691)</f>
        <v>*</v>
      </c>
      <c r="N689" s="183" t="str">
        <f>IF(FN_MC!K691="","*",FN_MC!K691)</f>
        <v>*</v>
      </c>
      <c r="O689" s="18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96" t="str">
        <f>IF(FN_MC!N692="","*",FN_MC!N692)</f>
        <v>-</v>
      </c>
      <c r="M690" s="97" t="str">
        <f>IF(FN_MC!J692="","*",FN_MC!J692)</f>
        <v>*</v>
      </c>
      <c r="N690" s="183" t="str">
        <f>IF(FN_MC!K692="","*",FN_MC!K692)</f>
        <v>*</v>
      </c>
      <c r="O690" s="18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96" t="str">
        <f>IF(FN_MC!N693="","*",FN_MC!N693)</f>
        <v>-</v>
      </c>
      <c r="M691" s="97" t="str">
        <f>IF(FN_MC!J693="","*",FN_MC!J693)</f>
        <v>*</v>
      </c>
      <c r="N691" s="183" t="str">
        <f>IF(FN_MC!K693="","*",FN_MC!K693)</f>
        <v>*</v>
      </c>
      <c r="O691" s="18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96" t="str">
        <f>IF(FN_MC!N694="","*",FN_MC!N694)</f>
        <v>-</v>
      </c>
      <c r="M692" s="97" t="str">
        <f>IF(FN_MC!J694="","*",FN_MC!J694)</f>
        <v>*</v>
      </c>
      <c r="N692" s="183" t="str">
        <f>IF(FN_MC!K694="","*",FN_MC!K694)</f>
        <v>*</v>
      </c>
      <c r="O692" s="18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96" t="str">
        <f>IF(FN_MC!N695="","*",FN_MC!N695)</f>
        <v>-</v>
      </c>
      <c r="M693" s="97" t="str">
        <f>IF(FN_MC!J695="","*",FN_MC!J695)</f>
        <v>*</v>
      </c>
      <c r="N693" s="183" t="str">
        <f>IF(FN_MC!K695="","*",FN_MC!K695)</f>
        <v>*</v>
      </c>
      <c r="O693" s="18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96" t="str">
        <f>IF(FN_MC!N696="","*",FN_MC!N696)</f>
        <v>-</v>
      </c>
      <c r="M694" s="97" t="str">
        <f>IF(FN_MC!J696="","*",FN_MC!J696)</f>
        <v>*</v>
      </c>
      <c r="N694" s="183" t="str">
        <f>IF(FN_MC!K696="","*",FN_MC!K696)</f>
        <v>*</v>
      </c>
      <c r="O694" s="18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96" t="str">
        <f>IF(FN_MC!N697="","*",FN_MC!N697)</f>
        <v>-</v>
      </c>
      <c r="M695" s="97" t="str">
        <f>IF(FN_MC!J697="","*",FN_MC!J697)</f>
        <v>*</v>
      </c>
      <c r="N695" s="183" t="str">
        <f>IF(FN_MC!K697="","*",FN_MC!K697)</f>
        <v>*</v>
      </c>
      <c r="O695" s="18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96" t="str">
        <f>IF(FN_MC!N698="","*",FN_MC!N698)</f>
        <v>-</v>
      </c>
      <c r="M696" s="97" t="str">
        <f>IF(FN_MC!J698="","*",FN_MC!J698)</f>
        <v>*</v>
      </c>
      <c r="N696" s="183" t="str">
        <f>IF(FN_MC!K698="","*",FN_MC!K698)</f>
        <v>*</v>
      </c>
      <c r="O696" s="18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96" t="str">
        <f>IF(FN_MC!N699="","*",FN_MC!N699)</f>
        <v>-</v>
      </c>
      <c r="M697" s="97" t="str">
        <f>IF(FN_MC!J699="","*",FN_MC!J699)</f>
        <v>*</v>
      </c>
      <c r="N697" s="183" t="str">
        <f>IF(FN_MC!K699="","*",FN_MC!K699)</f>
        <v>*</v>
      </c>
      <c r="O697" s="18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96" t="str">
        <f>IF(FN_MC!N700="","*",FN_MC!N700)</f>
        <v>-</v>
      </c>
      <c r="M698" s="97" t="str">
        <f>IF(FN_MC!J700="","*",FN_MC!J700)</f>
        <v>*</v>
      </c>
      <c r="N698" s="183" t="str">
        <f>IF(FN_MC!K700="","*",FN_MC!K700)</f>
        <v>*</v>
      </c>
      <c r="O698" s="18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96" t="str">
        <f>IF(FN_MC!N701="","*",FN_MC!N701)</f>
        <v>-</v>
      </c>
      <c r="M699" s="97" t="str">
        <f>IF(FN_MC!J701="","*",FN_MC!J701)</f>
        <v>*</v>
      </c>
      <c r="N699" s="183" t="str">
        <f>IF(FN_MC!K701="","*",FN_MC!K701)</f>
        <v>*</v>
      </c>
      <c r="O699" s="18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96" t="str">
        <f>IF(FN_MC!N702="","*",FN_MC!N702)</f>
        <v>-</v>
      </c>
      <c r="M700" s="97" t="str">
        <f>IF(FN_MC!J702="","*",FN_MC!J702)</f>
        <v>*</v>
      </c>
      <c r="N700" s="183" t="str">
        <f>IF(FN_MC!K702="","*",FN_MC!K702)</f>
        <v>*</v>
      </c>
      <c r="O700" s="18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96" t="str">
        <f>IF(FN_MC!N703="","*",FN_MC!N703)</f>
        <v>-</v>
      </c>
      <c r="M701" s="97" t="str">
        <f>IF(FN_MC!J703="","*",FN_MC!J703)</f>
        <v>*</v>
      </c>
      <c r="N701" s="183" t="str">
        <f>IF(FN_MC!K703="","*",FN_MC!K703)</f>
        <v>*</v>
      </c>
      <c r="O701" s="18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96" t="str">
        <f>IF(FN_MC!N704="","*",FN_MC!N704)</f>
        <v>-</v>
      </c>
      <c r="M702" s="97" t="str">
        <f>IF(FN_MC!J704="","*",FN_MC!J704)</f>
        <v>*</v>
      </c>
      <c r="N702" s="183" t="str">
        <f>IF(FN_MC!K704="","*",FN_MC!K704)</f>
        <v>*</v>
      </c>
      <c r="O702" s="18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96" t="str">
        <f>IF(FN_MC!N705="","*",FN_MC!N705)</f>
        <v>-</v>
      </c>
      <c r="M703" s="97" t="str">
        <f>IF(FN_MC!J705="","*",FN_MC!J705)</f>
        <v>*</v>
      </c>
      <c r="N703" s="183" t="str">
        <f>IF(FN_MC!K705="","*",FN_MC!K705)</f>
        <v>*</v>
      </c>
      <c r="O703" s="18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96" t="str">
        <f>IF(FN_MC!N706="","*",FN_MC!N706)</f>
        <v>-</v>
      </c>
      <c r="M704" s="97" t="str">
        <f>IF(FN_MC!J706="","*",FN_MC!J706)</f>
        <v>*</v>
      </c>
      <c r="N704" s="183" t="str">
        <f>IF(FN_MC!K706="","*",FN_MC!K706)</f>
        <v>*</v>
      </c>
      <c r="O704" s="18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96" t="str">
        <f>IF(FN_MC!N707="","*",FN_MC!N707)</f>
        <v>-</v>
      </c>
      <c r="M705" s="97" t="str">
        <f>IF(FN_MC!J707="","*",FN_MC!J707)</f>
        <v>*</v>
      </c>
      <c r="N705" s="183" t="str">
        <f>IF(FN_MC!K707="","*",FN_MC!K707)</f>
        <v>*</v>
      </c>
      <c r="O705" s="18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96" t="str">
        <f>IF(FN_MC!N708="","*",FN_MC!N708)</f>
        <v>-</v>
      </c>
      <c r="M706" s="97" t="str">
        <f>IF(FN_MC!J708="","*",FN_MC!J708)</f>
        <v>*</v>
      </c>
      <c r="N706" s="183" t="str">
        <f>IF(FN_MC!K708="","*",FN_MC!K708)</f>
        <v>*</v>
      </c>
      <c r="O706" s="18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96" t="str">
        <f>IF(FN_MC!N709="","*",FN_MC!N709)</f>
        <v>-</v>
      </c>
      <c r="M707" s="97" t="str">
        <f>IF(FN_MC!J709="","*",FN_MC!J709)</f>
        <v>*</v>
      </c>
      <c r="N707" s="183" t="str">
        <f>IF(FN_MC!K709="","*",FN_MC!K709)</f>
        <v>*</v>
      </c>
      <c r="O707" s="18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96" t="str">
        <f>IF(FN_MC!N710="","*",FN_MC!N710)</f>
        <v>-</v>
      </c>
      <c r="M708" s="97" t="str">
        <f>IF(FN_MC!J710="","*",FN_MC!J710)</f>
        <v>*</v>
      </c>
      <c r="N708" s="183" t="str">
        <f>IF(FN_MC!K710="","*",FN_MC!K710)</f>
        <v>*</v>
      </c>
      <c r="O708" s="18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96" t="str">
        <f>IF(FN_MC!N711="","*",FN_MC!N711)</f>
        <v>-</v>
      </c>
      <c r="M709" s="97" t="str">
        <f>IF(FN_MC!J711="","*",FN_MC!J711)</f>
        <v>*</v>
      </c>
      <c r="N709" s="183" t="str">
        <f>IF(FN_MC!K711="","*",FN_MC!K711)</f>
        <v>*</v>
      </c>
      <c r="O709" s="18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96" t="str">
        <f>IF(FN_MC!N712="","*",FN_MC!N712)</f>
        <v>-</v>
      </c>
      <c r="M710" s="97" t="str">
        <f>IF(FN_MC!J712="","*",FN_MC!J712)</f>
        <v>*</v>
      </c>
      <c r="N710" s="183" t="str">
        <f>IF(FN_MC!K712="","*",FN_MC!K712)</f>
        <v>*</v>
      </c>
      <c r="O710" s="18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96" t="str">
        <f>IF(FN_MC!N713="","*",FN_MC!N713)</f>
        <v>-</v>
      </c>
      <c r="M711" s="97" t="str">
        <f>IF(FN_MC!J713="","*",FN_MC!J713)</f>
        <v>*</v>
      </c>
      <c r="N711" s="183" t="str">
        <f>IF(FN_MC!K713="","*",FN_MC!K713)</f>
        <v>*</v>
      </c>
      <c r="O711" s="18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96" t="str">
        <f>IF(FN_MC!N714="","*",FN_MC!N714)</f>
        <v>-</v>
      </c>
      <c r="M712" s="97" t="str">
        <f>IF(FN_MC!J714="","*",FN_MC!J714)</f>
        <v>*</v>
      </c>
      <c r="N712" s="183" t="str">
        <f>IF(FN_MC!K714="","*",FN_MC!K714)</f>
        <v>*</v>
      </c>
      <c r="O712" s="18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96" t="str">
        <f>IF(FN_MC!N715="","*",FN_MC!N715)</f>
        <v>-</v>
      </c>
      <c r="M713" s="97" t="str">
        <f>IF(FN_MC!J715="","*",FN_MC!J715)</f>
        <v>*</v>
      </c>
      <c r="N713" s="183" t="str">
        <f>IF(FN_MC!K715="","*",FN_MC!K715)</f>
        <v>*</v>
      </c>
      <c r="O713" s="18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96" t="str">
        <f>IF(FN_MC!N716="","*",FN_MC!N716)</f>
        <v>-</v>
      </c>
      <c r="M714" s="97" t="str">
        <f>IF(FN_MC!J716="","*",FN_MC!J716)</f>
        <v>*</v>
      </c>
      <c r="N714" s="183" t="str">
        <f>IF(FN_MC!K716="","*",FN_MC!K716)</f>
        <v>*</v>
      </c>
      <c r="O714" s="18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96" t="str">
        <f>IF(FN_MC!N717="","*",FN_MC!N717)</f>
        <v>-</v>
      </c>
      <c r="M715" s="97" t="str">
        <f>IF(FN_MC!J717="","*",FN_MC!J717)</f>
        <v>*</v>
      </c>
      <c r="N715" s="183" t="str">
        <f>IF(FN_MC!K717="","*",FN_MC!K717)</f>
        <v>*</v>
      </c>
      <c r="O715" s="18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96" t="str">
        <f>IF(FN_MC!N718="","*",FN_MC!N718)</f>
        <v>-</v>
      </c>
      <c r="M716" s="97" t="str">
        <f>IF(FN_MC!J718="","*",FN_MC!J718)</f>
        <v>*</v>
      </c>
      <c r="N716" s="183" t="str">
        <f>IF(FN_MC!K718="","*",FN_MC!K718)</f>
        <v>*</v>
      </c>
      <c r="O716" s="18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96" t="str">
        <f>IF(FN_MC!N719="","*",FN_MC!N719)</f>
        <v>-</v>
      </c>
      <c r="M717" s="97" t="str">
        <f>IF(FN_MC!J719="","*",FN_MC!J719)</f>
        <v>*</v>
      </c>
      <c r="N717" s="183" t="str">
        <f>IF(FN_MC!K719="","*",FN_MC!K719)</f>
        <v>*</v>
      </c>
      <c r="O717" s="18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96" t="str">
        <f>IF(FN_MC!N720="","*",FN_MC!N720)</f>
        <v>-</v>
      </c>
      <c r="M718" s="97" t="str">
        <f>IF(FN_MC!J720="","*",FN_MC!J720)</f>
        <v>*</v>
      </c>
      <c r="N718" s="183" t="str">
        <f>IF(FN_MC!K720="","*",FN_MC!K720)</f>
        <v>*</v>
      </c>
      <c r="O718" s="18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96" t="str">
        <f>IF(FN_MC!N721="","*",FN_MC!N721)</f>
        <v>-</v>
      </c>
      <c r="M719" s="97" t="str">
        <f>IF(FN_MC!J721="","*",FN_MC!J721)</f>
        <v>*</v>
      </c>
      <c r="N719" s="183" t="str">
        <f>IF(FN_MC!K721="","*",FN_MC!K721)</f>
        <v>*</v>
      </c>
      <c r="O719" s="18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96" t="str">
        <f>IF(FN_MC!N722="","*",FN_MC!N722)</f>
        <v>-</v>
      </c>
      <c r="M720" s="97" t="str">
        <f>IF(FN_MC!J722="","*",FN_MC!J722)</f>
        <v>*</v>
      </c>
      <c r="N720" s="183" t="str">
        <f>IF(FN_MC!K722="","*",FN_MC!K722)</f>
        <v>*</v>
      </c>
      <c r="O720" s="18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96" t="str">
        <f>IF(FN_MC!N723="","*",FN_MC!N723)</f>
        <v>-</v>
      </c>
      <c r="M721" s="97" t="str">
        <f>IF(FN_MC!J723="","*",FN_MC!J723)</f>
        <v>*</v>
      </c>
      <c r="N721" s="183" t="str">
        <f>IF(FN_MC!K723="","*",FN_MC!K723)</f>
        <v>*</v>
      </c>
      <c r="O721" s="18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96" t="str">
        <f>IF(FN_MC!N724="","*",FN_MC!N724)</f>
        <v>-</v>
      </c>
      <c r="M722" s="97" t="str">
        <f>IF(FN_MC!J724="","*",FN_MC!J724)</f>
        <v>*</v>
      </c>
      <c r="N722" s="183" t="str">
        <f>IF(FN_MC!K724="","*",FN_MC!K724)</f>
        <v>*</v>
      </c>
      <c r="O722" s="18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96" t="str">
        <f>IF(FN_MC!N725="","*",FN_MC!N725)</f>
        <v>-</v>
      </c>
      <c r="M723" s="97" t="str">
        <f>IF(FN_MC!J725="","*",FN_MC!J725)</f>
        <v>*</v>
      </c>
      <c r="N723" s="183" t="str">
        <f>IF(FN_MC!K725="","*",FN_MC!K725)</f>
        <v>*</v>
      </c>
      <c r="O723" s="18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96" t="str">
        <f>IF(FN_MC!N726="","*",FN_MC!N726)</f>
        <v>-</v>
      </c>
      <c r="M724" s="97" t="str">
        <f>IF(FN_MC!J726="","*",FN_MC!J726)</f>
        <v>*</v>
      </c>
      <c r="N724" s="183" t="str">
        <f>IF(FN_MC!K726="","*",FN_MC!K726)</f>
        <v>*</v>
      </c>
      <c r="O724" s="18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96" t="str">
        <f>IF(FN_MC!N727="","*",FN_MC!N727)</f>
        <v>-</v>
      </c>
      <c r="M725" s="97" t="str">
        <f>IF(FN_MC!J727="","*",FN_MC!J727)</f>
        <v>*</v>
      </c>
      <c r="N725" s="183" t="str">
        <f>IF(FN_MC!K727="","*",FN_MC!K727)</f>
        <v>*</v>
      </c>
      <c r="O725" s="18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96" t="str">
        <f>IF(FN_MC!N728="","*",FN_MC!N728)</f>
        <v>-</v>
      </c>
      <c r="M726" s="97" t="str">
        <f>IF(FN_MC!J728="","*",FN_MC!J728)</f>
        <v>*</v>
      </c>
      <c r="N726" s="183" t="str">
        <f>IF(FN_MC!K728="","*",FN_MC!K728)</f>
        <v>*</v>
      </c>
      <c r="O726" s="18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96" t="str">
        <f>IF(FN_MC!N729="","*",FN_MC!N729)</f>
        <v>-</v>
      </c>
      <c r="M727" s="97" t="str">
        <f>IF(FN_MC!J729="","*",FN_MC!J729)</f>
        <v>*</v>
      </c>
      <c r="N727" s="183" t="str">
        <f>IF(FN_MC!K729="","*",FN_MC!K729)</f>
        <v>*</v>
      </c>
      <c r="O727" s="18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96" t="str">
        <f>IF(FN_MC!N730="","*",FN_MC!N730)</f>
        <v>-</v>
      </c>
      <c r="M728" s="97" t="str">
        <f>IF(FN_MC!J730="","*",FN_MC!J730)</f>
        <v>*</v>
      </c>
      <c r="N728" s="183" t="str">
        <f>IF(FN_MC!K730="","*",FN_MC!K730)</f>
        <v>*</v>
      </c>
      <c r="O728" s="18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96" t="str">
        <f>IF(FN_MC!N731="","*",FN_MC!N731)</f>
        <v>-</v>
      </c>
      <c r="M729" s="97" t="str">
        <f>IF(FN_MC!J731="","*",FN_MC!J731)</f>
        <v>*</v>
      </c>
      <c r="N729" s="183" t="str">
        <f>IF(FN_MC!K731="","*",FN_MC!K731)</f>
        <v>*</v>
      </c>
      <c r="O729" s="18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96" t="str">
        <f>IF(FN_MC!N732="","*",FN_MC!N732)</f>
        <v>-</v>
      </c>
      <c r="M730" s="97" t="str">
        <f>IF(FN_MC!J732="","*",FN_MC!J732)</f>
        <v>*</v>
      </c>
      <c r="N730" s="183" t="str">
        <f>IF(FN_MC!K732="","*",FN_MC!K732)</f>
        <v>*</v>
      </c>
      <c r="O730" s="18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96" t="str">
        <f>IF(FN_MC!N733="","*",FN_MC!N733)</f>
        <v>-</v>
      </c>
      <c r="M731" s="97" t="str">
        <f>IF(FN_MC!J733="","*",FN_MC!J733)</f>
        <v>*</v>
      </c>
      <c r="N731" s="183" t="str">
        <f>IF(FN_MC!K733="","*",FN_MC!K733)</f>
        <v>*</v>
      </c>
      <c r="O731" s="18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96" t="str">
        <f>IF(FN_MC!N734="","*",FN_MC!N734)</f>
        <v>-</v>
      </c>
      <c r="M732" s="97" t="str">
        <f>IF(FN_MC!J734="","*",FN_MC!J734)</f>
        <v>*</v>
      </c>
      <c r="N732" s="183" t="str">
        <f>IF(FN_MC!K734="","*",FN_MC!K734)</f>
        <v>*</v>
      </c>
      <c r="O732" s="18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96" t="str">
        <f>IF(FN_MC!N735="","*",FN_MC!N735)</f>
        <v>-</v>
      </c>
      <c r="M733" s="97" t="str">
        <f>IF(FN_MC!J735="","*",FN_MC!J735)</f>
        <v>*</v>
      </c>
      <c r="N733" s="183" t="str">
        <f>IF(FN_MC!K735="","*",FN_MC!K735)</f>
        <v>*</v>
      </c>
      <c r="O733" s="18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96" t="str">
        <f>IF(FN_MC!N736="","*",FN_MC!N736)</f>
        <v>-</v>
      </c>
      <c r="M734" s="97" t="str">
        <f>IF(FN_MC!J736="","*",FN_MC!J736)</f>
        <v>*</v>
      </c>
      <c r="N734" s="183" t="str">
        <f>IF(FN_MC!K736="","*",FN_MC!K736)</f>
        <v>*</v>
      </c>
      <c r="O734" s="18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96" t="str">
        <f>IF(FN_MC!N737="","*",FN_MC!N737)</f>
        <v>-</v>
      </c>
      <c r="M735" s="97" t="str">
        <f>IF(FN_MC!J737="","*",FN_MC!J737)</f>
        <v>*</v>
      </c>
      <c r="N735" s="183" t="str">
        <f>IF(FN_MC!K737="","*",FN_MC!K737)</f>
        <v>*</v>
      </c>
      <c r="O735" s="18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96" t="str">
        <f>IF(FN_MC!N738="","*",FN_MC!N738)</f>
        <v>-</v>
      </c>
      <c r="M736" s="97" t="str">
        <f>IF(FN_MC!J738="","*",FN_MC!J738)</f>
        <v>*</v>
      </c>
      <c r="N736" s="183" t="str">
        <f>IF(FN_MC!K738="","*",FN_MC!K738)</f>
        <v>*</v>
      </c>
      <c r="O736" s="18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96" t="str">
        <f>IF(FN_MC!N739="","*",FN_MC!N739)</f>
        <v>-</v>
      </c>
      <c r="M737" s="97" t="str">
        <f>IF(FN_MC!J739="","*",FN_MC!J739)</f>
        <v>*</v>
      </c>
      <c r="N737" s="183" t="str">
        <f>IF(FN_MC!K739="","*",FN_MC!K739)</f>
        <v>*</v>
      </c>
      <c r="O737" s="18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96" t="str">
        <f>IF(FN_MC!N740="","*",FN_MC!N740)</f>
        <v>-</v>
      </c>
      <c r="M738" s="97" t="str">
        <f>IF(FN_MC!J740="","*",FN_MC!J740)</f>
        <v>*</v>
      </c>
      <c r="N738" s="183" t="str">
        <f>IF(FN_MC!K740="","*",FN_MC!K740)</f>
        <v>*</v>
      </c>
      <c r="O738" s="18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96" t="str">
        <f>IF(FN_MC!N741="","*",FN_MC!N741)</f>
        <v>-</v>
      </c>
      <c r="M739" s="97" t="str">
        <f>IF(FN_MC!J741="","*",FN_MC!J741)</f>
        <v>*</v>
      </c>
      <c r="N739" s="183" t="str">
        <f>IF(FN_MC!K741="","*",FN_MC!K741)</f>
        <v>*</v>
      </c>
      <c r="O739" s="18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96" t="str">
        <f>IF(FN_MC!N742="","*",FN_MC!N742)</f>
        <v>-</v>
      </c>
      <c r="M740" s="97" t="str">
        <f>IF(FN_MC!J742="","*",FN_MC!J742)</f>
        <v>*</v>
      </c>
      <c r="N740" s="183" t="str">
        <f>IF(FN_MC!K742="","*",FN_MC!K742)</f>
        <v>*</v>
      </c>
      <c r="O740" s="18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96" t="str">
        <f>IF(FN_MC!N743="","*",FN_MC!N743)</f>
        <v>-</v>
      </c>
      <c r="M741" s="97" t="str">
        <f>IF(FN_MC!J743="","*",FN_MC!J743)</f>
        <v>*</v>
      </c>
      <c r="N741" s="183" t="str">
        <f>IF(FN_MC!K743="","*",FN_MC!K743)</f>
        <v>*</v>
      </c>
      <c r="O741" s="18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96" t="str">
        <f>IF(FN_MC!N744="","*",FN_MC!N744)</f>
        <v>-</v>
      </c>
      <c r="M742" s="97" t="str">
        <f>IF(FN_MC!J744="","*",FN_MC!J744)</f>
        <v>*</v>
      </c>
      <c r="N742" s="183" t="str">
        <f>IF(FN_MC!K744="","*",FN_MC!K744)</f>
        <v>*</v>
      </c>
      <c r="O742" s="18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96" t="str">
        <f>IF(FN_MC!N745="","*",FN_MC!N745)</f>
        <v>-</v>
      </c>
      <c r="M743" s="97" t="str">
        <f>IF(FN_MC!J745="","*",FN_MC!J745)</f>
        <v>*</v>
      </c>
      <c r="N743" s="183" t="str">
        <f>IF(FN_MC!K745="","*",FN_MC!K745)</f>
        <v>*</v>
      </c>
      <c r="O743" s="18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96" t="str">
        <f>IF(FN_MC!N746="","*",FN_MC!N746)</f>
        <v>-</v>
      </c>
      <c r="M744" s="97" t="str">
        <f>IF(FN_MC!J746="","*",FN_MC!J746)</f>
        <v>*</v>
      </c>
      <c r="N744" s="183" t="str">
        <f>IF(FN_MC!K746="","*",FN_MC!K746)</f>
        <v>*</v>
      </c>
      <c r="O744" s="18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96" t="str">
        <f>IF(FN_MC!N747="","*",FN_MC!N747)</f>
        <v>-</v>
      </c>
      <c r="M745" s="97" t="str">
        <f>IF(FN_MC!J747="","*",FN_MC!J747)</f>
        <v>*</v>
      </c>
      <c r="N745" s="183" t="str">
        <f>IF(FN_MC!K747="","*",FN_MC!K747)</f>
        <v>*</v>
      </c>
      <c r="O745" s="18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96" t="str">
        <f>IF(FN_MC!N748="","*",FN_MC!N748)</f>
        <v>-</v>
      </c>
      <c r="M746" s="97" t="str">
        <f>IF(FN_MC!J748="","*",FN_MC!J748)</f>
        <v>*</v>
      </c>
      <c r="N746" s="183" t="str">
        <f>IF(FN_MC!K748="","*",FN_MC!K748)</f>
        <v>*</v>
      </c>
      <c r="O746" s="18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96" t="str">
        <f>IF(FN_MC!N749="","*",FN_MC!N749)</f>
        <v>-</v>
      </c>
      <c r="M747" s="97" t="str">
        <f>IF(FN_MC!J749="","*",FN_MC!J749)</f>
        <v>*</v>
      </c>
      <c r="N747" s="183" t="str">
        <f>IF(FN_MC!K749="","*",FN_MC!K749)</f>
        <v>*</v>
      </c>
      <c r="O747" s="18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96" t="str">
        <f>IF(FN_MC!N750="","*",FN_MC!N750)</f>
        <v>-</v>
      </c>
      <c r="M748" s="97" t="str">
        <f>IF(FN_MC!J750="","*",FN_MC!J750)</f>
        <v>*</v>
      </c>
      <c r="N748" s="183" t="str">
        <f>IF(FN_MC!K750="","*",FN_MC!K750)</f>
        <v>*</v>
      </c>
      <c r="O748" s="18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96" t="str">
        <f>IF(FN_MC!N751="","*",FN_MC!N751)</f>
        <v>-</v>
      </c>
      <c r="M749" s="97" t="str">
        <f>IF(FN_MC!J751="","*",FN_MC!J751)</f>
        <v>*</v>
      </c>
      <c r="N749" s="183" t="str">
        <f>IF(FN_MC!K751="","*",FN_MC!K751)</f>
        <v>*</v>
      </c>
      <c r="O749" s="18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96" t="str">
        <f>IF(FN_MC!N752="","*",FN_MC!N752)</f>
        <v>-</v>
      </c>
      <c r="M750" s="97" t="str">
        <f>IF(FN_MC!J752="","*",FN_MC!J752)</f>
        <v>*</v>
      </c>
      <c r="N750" s="183" t="str">
        <f>IF(FN_MC!K752="","*",FN_MC!K752)</f>
        <v>*</v>
      </c>
      <c r="O750" s="18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96" t="str">
        <f>IF(FN_MC!N753="","*",FN_MC!N753)</f>
        <v>-</v>
      </c>
      <c r="M751" s="97" t="str">
        <f>IF(FN_MC!J753="","*",FN_MC!J753)</f>
        <v>*</v>
      </c>
      <c r="N751" s="183" t="str">
        <f>IF(FN_MC!K753="","*",FN_MC!K753)</f>
        <v>*</v>
      </c>
      <c r="O751" s="18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96" t="str">
        <f>IF(FN_MC!N754="","*",FN_MC!N754)</f>
        <v>-</v>
      </c>
      <c r="M752" s="97" t="str">
        <f>IF(FN_MC!J754="","*",FN_MC!J754)</f>
        <v>*</v>
      </c>
      <c r="N752" s="183" t="str">
        <f>IF(FN_MC!K754="","*",FN_MC!K754)</f>
        <v>*</v>
      </c>
      <c r="O752" s="18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96" t="str">
        <f>IF(FN_MC!N755="","*",FN_MC!N755)</f>
        <v>-</v>
      </c>
      <c r="M753" s="97" t="str">
        <f>IF(FN_MC!J755="","*",FN_MC!J755)</f>
        <v>*</v>
      </c>
      <c r="N753" s="183" t="str">
        <f>IF(FN_MC!K755="","*",FN_MC!K755)</f>
        <v>*</v>
      </c>
      <c r="O753" s="18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96" t="str">
        <f>IF(FN_MC!N756="","*",FN_MC!N756)</f>
        <v>-</v>
      </c>
      <c r="M754" s="97" t="str">
        <f>IF(FN_MC!J756="","*",FN_MC!J756)</f>
        <v>*</v>
      </c>
      <c r="N754" s="183" t="str">
        <f>IF(FN_MC!K756="","*",FN_MC!K756)</f>
        <v>*</v>
      </c>
      <c r="O754" s="18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96" t="str">
        <f>IF(FN_MC!N757="","*",FN_MC!N757)</f>
        <v>-</v>
      </c>
      <c r="M755" s="97" t="str">
        <f>IF(FN_MC!J757="","*",FN_MC!J757)</f>
        <v>*</v>
      </c>
      <c r="N755" s="183" t="str">
        <f>IF(FN_MC!K757="","*",FN_MC!K757)</f>
        <v>*</v>
      </c>
      <c r="O755" s="18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96" t="str">
        <f>IF(FN_MC!N758="","*",FN_MC!N758)</f>
        <v>-</v>
      </c>
      <c r="M756" s="97" t="str">
        <f>IF(FN_MC!J758="","*",FN_MC!J758)</f>
        <v>*</v>
      </c>
      <c r="N756" s="183" t="str">
        <f>IF(FN_MC!K758="","*",FN_MC!K758)</f>
        <v>*</v>
      </c>
      <c r="O756" s="18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96" t="str">
        <f>IF(FN_MC!N759="","*",FN_MC!N759)</f>
        <v>-</v>
      </c>
      <c r="M757" s="97" t="str">
        <f>IF(FN_MC!J759="","*",FN_MC!J759)</f>
        <v>*</v>
      </c>
      <c r="N757" s="183" t="str">
        <f>IF(FN_MC!K759="","*",FN_MC!K759)</f>
        <v>*</v>
      </c>
      <c r="O757" s="18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96" t="str">
        <f>IF(FN_MC!N760="","*",FN_MC!N760)</f>
        <v>-</v>
      </c>
      <c r="M758" s="97" t="str">
        <f>IF(FN_MC!J760="","*",FN_MC!J760)</f>
        <v>*</v>
      </c>
      <c r="N758" s="183" t="str">
        <f>IF(FN_MC!K760="","*",FN_MC!K760)</f>
        <v>*</v>
      </c>
      <c r="O758" s="18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96" t="str">
        <f>IF(FN_MC!N761="","*",FN_MC!N761)</f>
        <v>-</v>
      </c>
      <c r="M759" s="97" t="str">
        <f>IF(FN_MC!J761="","*",FN_MC!J761)</f>
        <v>*</v>
      </c>
      <c r="N759" s="183" t="str">
        <f>IF(FN_MC!K761="","*",FN_MC!K761)</f>
        <v>*</v>
      </c>
      <c r="O759" s="18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96" t="str">
        <f>IF(FN_MC!N762="","*",FN_MC!N762)</f>
        <v>-</v>
      </c>
      <c r="M760" s="97" t="str">
        <f>IF(FN_MC!J762="","*",FN_MC!J762)</f>
        <v>*</v>
      </c>
      <c r="N760" s="183" t="str">
        <f>IF(FN_MC!K762="","*",FN_MC!K762)</f>
        <v>*</v>
      </c>
      <c r="O760" s="18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96" t="str">
        <f>IF(FN_MC!N763="","*",FN_MC!N763)</f>
        <v>-</v>
      </c>
      <c r="M761" s="97" t="str">
        <f>IF(FN_MC!J763="","*",FN_MC!J763)</f>
        <v>*</v>
      </c>
      <c r="N761" s="183" t="str">
        <f>IF(FN_MC!K763="","*",FN_MC!K763)</f>
        <v>*</v>
      </c>
      <c r="O761" s="18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96" t="str">
        <f>IF(FN_MC!N764="","*",FN_MC!N764)</f>
        <v>-</v>
      </c>
      <c r="M762" s="97" t="str">
        <f>IF(FN_MC!J764="","*",FN_MC!J764)</f>
        <v>*</v>
      </c>
      <c r="N762" s="183" t="str">
        <f>IF(FN_MC!K764="","*",FN_MC!K764)</f>
        <v>*</v>
      </c>
      <c r="O762" s="18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-</v>
      </c>
      <c r="E763" s="96" t="str">
        <f>IF(FN_MC!T765="","*",FN_MC!T765)</f>
        <v>-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-</v>
      </c>
      <c r="L763" s="196" t="str">
        <f>IF(FN_MC!N765="","*",FN_MC!N765)</f>
        <v>-</v>
      </c>
      <c r="M763" s="97" t="str">
        <f>IF(FN_MC!J765="","*",FN_MC!J765)</f>
        <v>*</v>
      </c>
      <c r="N763" s="183" t="str">
        <f>IF(FN_MC!K765="","*",FN_MC!K765)</f>
        <v>*</v>
      </c>
      <c r="O763" s="183" t="str">
        <f>IF(FN_MC!L765="","*",FN_MC!L765)</f>
        <v>-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-</v>
      </c>
      <c r="E764" s="96" t="str">
        <f>IF(FN_MC!T766="","*",FN_MC!T766)</f>
        <v>-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-</v>
      </c>
      <c r="L764" s="196" t="str">
        <f>IF(FN_MC!N766="","*",FN_MC!N766)</f>
        <v>-</v>
      </c>
      <c r="M764" s="97" t="str">
        <f>IF(FN_MC!J766="","*",FN_MC!J766)</f>
        <v>*</v>
      </c>
      <c r="N764" s="183" t="str">
        <f>IF(FN_MC!K766="","*",FN_MC!K766)</f>
        <v>*</v>
      </c>
      <c r="O764" s="183" t="str">
        <f>IF(FN_MC!L766="","*",FN_MC!L766)</f>
        <v>-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-</v>
      </c>
      <c r="E765" s="96" t="str">
        <f>IF(FN_MC!T767="","*",FN_MC!T767)</f>
        <v>-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-</v>
      </c>
      <c r="L765" s="196" t="str">
        <f>IF(FN_MC!N767="","*",FN_MC!N767)</f>
        <v>-</v>
      </c>
      <c r="M765" s="97" t="str">
        <f>IF(FN_MC!J767="","*",FN_MC!J767)</f>
        <v>*</v>
      </c>
      <c r="N765" s="183" t="str">
        <f>IF(FN_MC!K767="","*",FN_MC!K767)</f>
        <v>*</v>
      </c>
      <c r="O765" s="183" t="str">
        <f>IF(FN_MC!L767="","*",FN_MC!L767)</f>
        <v>-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-</v>
      </c>
      <c r="E766" s="96" t="str">
        <f>IF(FN_MC!T768="","*",FN_MC!T768)</f>
        <v>-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-</v>
      </c>
      <c r="L766" s="196" t="str">
        <f>IF(FN_MC!N768="","*",FN_MC!N768)</f>
        <v>-</v>
      </c>
      <c r="M766" s="97" t="str">
        <f>IF(FN_MC!J768="","*",FN_MC!J768)</f>
        <v>*</v>
      </c>
      <c r="N766" s="183" t="str">
        <f>IF(FN_MC!K768="","*",FN_MC!K768)</f>
        <v>*</v>
      </c>
      <c r="O766" s="183" t="str">
        <f>IF(FN_MC!L768="","*",FN_MC!L768)</f>
        <v>-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-</v>
      </c>
      <c r="E767" s="96" t="str">
        <f>IF(FN_MC!T769="","*",FN_MC!T769)</f>
        <v>-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-</v>
      </c>
      <c r="L767" s="196" t="str">
        <f>IF(FN_MC!N769="","*",FN_MC!N769)</f>
        <v>-</v>
      </c>
      <c r="M767" s="97" t="str">
        <f>IF(FN_MC!J769="","*",FN_MC!J769)</f>
        <v>*</v>
      </c>
      <c r="N767" s="183" t="str">
        <f>IF(FN_MC!K769="","*",FN_MC!K769)</f>
        <v>*</v>
      </c>
      <c r="O767" s="183" t="str">
        <f>IF(FN_MC!L769="","*",FN_MC!L769)</f>
        <v>-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-</v>
      </c>
      <c r="E768" s="96" t="str">
        <f>IF(FN_MC!T770="","*",FN_MC!T770)</f>
        <v>-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-</v>
      </c>
      <c r="L768" s="196" t="str">
        <f>IF(FN_MC!N770="","*",FN_MC!N770)</f>
        <v>-</v>
      </c>
      <c r="M768" s="97" t="str">
        <f>IF(FN_MC!J770="","*",FN_MC!J770)</f>
        <v>*</v>
      </c>
      <c r="N768" s="183" t="str">
        <f>IF(FN_MC!K770="","*",FN_MC!K770)</f>
        <v>*</v>
      </c>
      <c r="O768" s="183" t="str">
        <f>IF(FN_MC!L770="","*",FN_MC!L770)</f>
        <v>-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-</v>
      </c>
      <c r="E769" s="96" t="str">
        <f>IF(FN_MC!T771="","*",FN_MC!T771)</f>
        <v>-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-</v>
      </c>
      <c r="L769" s="196" t="str">
        <f>IF(FN_MC!N771="","*",FN_MC!N771)</f>
        <v>-</v>
      </c>
      <c r="M769" s="97" t="str">
        <f>IF(FN_MC!J771="","*",FN_MC!J771)</f>
        <v>*</v>
      </c>
      <c r="N769" s="183" t="str">
        <f>IF(FN_MC!K771="","*",FN_MC!K771)</f>
        <v>*</v>
      </c>
      <c r="O769" s="183" t="str">
        <f>IF(FN_MC!L771="","*",FN_MC!L771)</f>
        <v>-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-</v>
      </c>
      <c r="E770" s="96" t="str">
        <f>IF(FN_MC!T772="","*",FN_MC!T772)</f>
        <v>-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-</v>
      </c>
      <c r="L770" s="196" t="str">
        <f>IF(FN_MC!N772="","*",FN_MC!N772)</f>
        <v>-</v>
      </c>
      <c r="M770" s="97" t="str">
        <f>IF(FN_MC!J772="","*",FN_MC!J772)</f>
        <v>*</v>
      </c>
      <c r="N770" s="183" t="str">
        <f>IF(FN_MC!K772="","*",FN_MC!K772)</f>
        <v>*</v>
      </c>
      <c r="O770" s="183" t="str">
        <f>IF(FN_MC!L772="","*",FN_MC!L772)</f>
        <v>-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-</v>
      </c>
      <c r="E771" s="96" t="str">
        <f>IF(FN_MC!T773="","*",FN_MC!T773)</f>
        <v>-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-</v>
      </c>
      <c r="L771" s="196" t="str">
        <f>IF(FN_MC!N773="","*",FN_MC!N773)</f>
        <v>-</v>
      </c>
      <c r="M771" s="97" t="str">
        <f>IF(FN_MC!J773="","*",FN_MC!J773)</f>
        <v>*</v>
      </c>
      <c r="N771" s="183" t="str">
        <f>IF(FN_MC!K773="","*",FN_MC!K773)</f>
        <v>*</v>
      </c>
      <c r="O771" s="183" t="str">
        <f>IF(FN_MC!L773="","*",FN_MC!L773)</f>
        <v>-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-</v>
      </c>
      <c r="E772" s="96" t="str">
        <f>IF(FN_MC!T774="","*",FN_MC!T774)</f>
        <v>-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-</v>
      </c>
      <c r="L772" s="196" t="str">
        <f>IF(FN_MC!N774="","*",FN_MC!N774)</f>
        <v>-</v>
      </c>
      <c r="M772" s="97" t="str">
        <f>IF(FN_MC!J774="","*",FN_MC!J774)</f>
        <v>*</v>
      </c>
      <c r="N772" s="183" t="str">
        <f>IF(FN_MC!K774="","*",FN_MC!K774)</f>
        <v>*</v>
      </c>
      <c r="O772" s="183" t="str">
        <f>IF(FN_MC!L774="","*",FN_MC!L774)</f>
        <v>-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-</v>
      </c>
      <c r="E773" s="96" t="str">
        <f>IF(FN_MC!T775="","*",FN_MC!T775)</f>
        <v>-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-</v>
      </c>
      <c r="L773" s="196" t="str">
        <f>IF(FN_MC!N775="","*",FN_MC!N775)</f>
        <v>-</v>
      </c>
      <c r="M773" s="97" t="str">
        <f>IF(FN_MC!J775="","*",FN_MC!J775)</f>
        <v>*</v>
      </c>
      <c r="N773" s="183" t="str">
        <f>IF(FN_MC!K775="","*",FN_MC!K775)</f>
        <v>*</v>
      </c>
      <c r="O773" s="183" t="str">
        <f>IF(FN_MC!L775="","*",FN_MC!L775)</f>
        <v>-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-</v>
      </c>
      <c r="E774" s="96" t="str">
        <f>IF(FN_MC!T776="","*",FN_MC!T776)</f>
        <v>-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-</v>
      </c>
      <c r="L774" s="196" t="str">
        <f>IF(FN_MC!N776="","*",FN_MC!N776)</f>
        <v>-</v>
      </c>
      <c r="M774" s="97" t="str">
        <f>IF(FN_MC!J776="","*",FN_MC!J776)</f>
        <v>*</v>
      </c>
      <c r="N774" s="183" t="str">
        <f>IF(FN_MC!K776="","*",FN_MC!K776)</f>
        <v>*</v>
      </c>
      <c r="O774" s="183" t="str">
        <f>IF(FN_MC!L776="","*",FN_MC!L776)</f>
        <v>-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-</v>
      </c>
      <c r="E775" s="96" t="str">
        <f>IF(FN_MC!T777="","*",FN_MC!T777)</f>
        <v>-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-</v>
      </c>
      <c r="L775" s="196" t="str">
        <f>IF(FN_MC!N777="","*",FN_MC!N777)</f>
        <v>-</v>
      </c>
      <c r="M775" s="97" t="str">
        <f>IF(FN_MC!J777="","*",FN_MC!J777)</f>
        <v>*</v>
      </c>
      <c r="N775" s="183" t="str">
        <f>IF(FN_MC!K777="","*",FN_MC!K777)</f>
        <v>*</v>
      </c>
      <c r="O775" s="183" t="str">
        <f>IF(FN_MC!L777="","*",FN_MC!L777)</f>
        <v>-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-</v>
      </c>
      <c r="E776" s="96" t="str">
        <f>IF(FN_MC!T778="","*",FN_MC!T778)</f>
        <v>-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-</v>
      </c>
      <c r="L776" s="196" t="str">
        <f>IF(FN_MC!N778="","*",FN_MC!N778)</f>
        <v>-</v>
      </c>
      <c r="M776" s="97" t="str">
        <f>IF(FN_MC!J778="","*",FN_MC!J778)</f>
        <v>*</v>
      </c>
      <c r="N776" s="183" t="str">
        <f>IF(FN_MC!K778="","*",FN_MC!K778)</f>
        <v>*</v>
      </c>
      <c r="O776" s="183" t="str">
        <f>IF(FN_MC!L778="","*",FN_MC!L778)</f>
        <v>-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96" t="str">
        <f>IF(FN_MC!N779="","*",FN_MC!N779)</f>
        <v>*</v>
      </c>
      <c r="M777" s="97" t="str">
        <f>IF(FN_MC!J779="","*",FN_MC!J779)</f>
        <v>*</v>
      </c>
      <c r="N777" s="183" t="str">
        <f>IF(FN_MC!K779="","*",FN_MC!K779)</f>
        <v>*</v>
      </c>
      <c r="O777" s="18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96" t="str">
        <f>IF(FN_MC!N780="","*",FN_MC!N780)</f>
        <v>*</v>
      </c>
      <c r="M778" s="97" t="str">
        <f>IF(FN_MC!J780="","*",FN_MC!J780)</f>
        <v>*</v>
      </c>
      <c r="N778" s="183" t="str">
        <f>IF(FN_MC!K780="","*",FN_MC!K780)</f>
        <v>*</v>
      </c>
      <c r="O778" s="18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96" t="str">
        <f>IF(FN_MC!N781="","*",FN_MC!N781)</f>
        <v>*</v>
      </c>
      <c r="M779" s="97" t="str">
        <f>IF(FN_MC!J781="","*",FN_MC!J781)</f>
        <v>*</v>
      </c>
      <c r="N779" s="183" t="str">
        <f>IF(FN_MC!K781="","*",FN_MC!K781)</f>
        <v>*</v>
      </c>
      <c r="O779" s="18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96" t="str">
        <f>IF(FN_MC!N782="","*",FN_MC!N782)</f>
        <v>*</v>
      </c>
      <c r="M780" s="97" t="str">
        <f>IF(FN_MC!J782="","*",FN_MC!J782)</f>
        <v>*</v>
      </c>
      <c r="N780" s="183" t="str">
        <f>IF(FN_MC!K782="","*",FN_MC!K782)</f>
        <v>*</v>
      </c>
      <c r="O780" s="18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96" t="str">
        <f>IF(FN_MC!N783="","*",FN_MC!N783)</f>
        <v>*</v>
      </c>
      <c r="M781" s="97" t="str">
        <f>IF(FN_MC!J783="","*",FN_MC!J783)</f>
        <v>*</v>
      </c>
      <c r="N781" s="183" t="str">
        <f>IF(FN_MC!K783="","*",FN_MC!K783)</f>
        <v>*</v>
      </c>
      <c r="O781" s="18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96" t="str">
        <f>IF(FN_MC!N784="","*",FN_MC!N784)</f>
        <v>*</v>
      </c>
      <c r="M782" s="97" t="str">
        <f>IF(FN_MC!J784="","*",FN_MC!J784)</f>
        <v>*</v>
      </c>
      <c r="N782" s="183" t="str">
        <f>IF(FN_MC!K784="","*",FN_MC!K784)</f>
        <v>*</v>
      </c>
      <c r="O782" s="18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96" t="str">
        <f>IF(FN_MC!N785="","*",FN_MC!N785)</f>
        <v>*</v>
      </c>
      <c r="M783" s="97" t="str">
        <f>IF(FN_MC!J785="","*",FN_MC!J785)</f>
        <v>*</v>
      </c>
      <c r="N783" s="183" t="str">
        <f>IF(FN_MC!K785="","*",FN_MC!K785)</f>
        <v>*</v>
      </c>
      <c r="O783" s="18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96" t="str">
        <f>IF(FN_MC!N786="","*",FN_MC!N786)</f>
        <v>*</v>
      </c>
      <c r="M784" s="97" t="str">
        <f>IF(FN_MC!J786="","*",FN_MC!J786)</f>
        <v>*</v>
      </c>
      <c r="N784" s="183" t="str">
        <f>IF(FN_MC!K786="","*",FN_MC!K786)</f>
        <v>*</v>
      </c>
      <c r="O784" s="18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96" t="str">
        <f>IF(FN_MC!N787="","*",FN_MC!N787)</f>
        <v>*</v>
      </c>
      <c r="M785" s="97" t="str">
        <f>IF(FN_MC!J787="","*",FN_MC!J787)</f>
        <v>*</v>
      </c>
      <c r="N785" s="183" t="str">
        <f>IF(FN_MC!K787="","*",FN_MC!K787)</f>
        <v>*</v>
      </c>
      <c r="O785" s="18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96" t="str">
        <f>IF(FN_MC!N788="","*",FN_MC!N788)</f>
        <v>*</v>
      </c>
      <c r="M786" s="97" t="str">
        <f>IF(FN_MC!J788="","*",FN_MC!J788)</f>
        <v>*</v>
      </c>
      <c r="N786" s="183" t="str">
        <f>IF(FN_MC!K788="","*",FN_MC!K788)</f>
        <v>*</v>
      </c>
      <c r="O786" s="18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96" t="str">
        <f>IF(FN_MC!N789="","*",FN_MC!N789)</f>
        <v>*</v>
      </c>
      <c r="M787" s="97" t="str">
        <f>IF(FN_MC!J789="","*",FN_MC!J789)</f>
        <v>*</v>
      </c>
      <c r="N787" s="183" t="str">
        <f>IF(FN_MC!K789="","*",FN_MC!K789)</f>
        <v>*</v>
      </c>
      <c r="O787" s="18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96" t="str">
        <f>IF(FN_MC!N790="","*",FN_MC!N790)</f>
        <v>*</v>
      </c>
      <c r="M788" s="97" t="str">
        <f>IF(FN_MC!J790="","*",FN_MC!J790)</f>
        <v>*</v>
      </c>
      <c r="N788" s="183" t="str">
        <f>IF(FN_MC!K790="","*",FN_MC!K790)</f>
        <v>*</v>
      </c>
      <c r="O788" s="18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96" t="str">
        <f>IF(FN_MC!N791="","*",FN_MC!N791)</f>
        <v>*</v>
      </c>
      <c r="M789" s="97" t="str">
        <f>IF(FN_MC!J791="","*",FN_MC!J791)</f>
        <v>*</v>
      </c>
      <c r="N789" s="183" t="str">
        <f>IF(FN_MC!K791="","*",FN_MC!K791)</f>
        <v>*</v>
      </c>
      <c r="O789" s="18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96" t="str">
        <f>IF(FN_MC!N792="","*",FN_MC!N792)</f>
        <v>*</v>
      </c>
      <c r="M790" s="97" t="str">
        <f>IF(FN_MC!J792="","*",FN_MC!J792)</f>
        <v>*</v>
      </c>
      <c r="N790" s="183" t="str">
        <f>IF(FN_MC!K792="","*",FN_MC!K792)</f>
        <v>*</v>
      </c>
      <c r="O790" s="18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96" t="str">
        <f>IF(FN_MC!N793="","*",FN_MC!N793)</f>
        <v>*</v>
      </c>
      <c r="M791" s="97" t="str">
        <f>IF(FN_MC!J793="","*",FN_MC!J793)</f>
        <v>*</v>
      </c>
      <c r="N791" s="183" t="str">
        <f>IF(FN_MC!K793="","*",FN_MC!K793)</f>
        <v>*</v>
      </c>
      <c r="O791" s="18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96" t="str">
        <f>IF(FN_MC!N794="","*",FN_MC!N794)</f>
        <v>*</v>
      </c>
      <c r="M792" s="97" t="str">
        <f>IF(FN_MC!J794="","*",FN_MC!J794)</f>
        <v>*</v>
      </c>
      <c r="N792" s="183" t="str">
        <f>IF(FN_MC!K794="","*",FN_MC!K794)</f>
        <v>*</v>
      </c>
      <c r="O792" s="18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96" t="str">
        <f>IF(FN_MC!N795="","*",FN_MC!N795)</f>
        <v>*</v>
      </c>
      <c r="M793" s="97" t="str">
        <f>IF(FN_MC!J795="","*",FN_MC!J795)</f>
        <v>*</v>
      </c>
      <c r="N793" s="183" t="str">
        <f>IF(FN_MC!K795="","*",FN_MC!K795)</f>
        <v>*</v>
      </c>
      <c r="O793" s="18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96" t="str">
        <f>IF(FN_MC!N796="","*",FN_MC!N796)</f>
        <v>*</v>
      </c>
      <c r="M794" s="97" t="str">
        <f>IF(FN_MC!J796="","*",FN_MC!J796)</f>
        <v>*</v>
      </c>
      <c r="N794" s="183" t="str">
        <f>IF(FN_MC!K796="","*",FN_MC!K796)</f>
        <v>*</v>
      </c>
      <c r="O794" s="18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96" t="str">
        <f>IF(FN_MC!N797="","*",FN_MC!N797)</f>
        <v>*</v>
      </c>
      <c r="M795" s="97" t="str">
        <f>IF(FN_MC!J797="","*",FN_MC!J797)</f>
        <v>*</v>
      </c>
      <c r="N795" s="183" t="str">
        <f>IF(FN_MC!K797="","*",FN_MC!K797)</f>
        <v>*</v>
      </c>
      <c r="O795" s="18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96" t="str">
        <f>IF(FN_MC!N798="","*",FN_MC!N798)</f>
        <v>*</v>
      </c>
      <c r="M796" s="97" t="str">
        <f>IF(FN_MC!J798="","*",FN_MC!J798)</f>
        <v>*</v>
      </c>
      <c r="N796" s="183" t="str">
        <f>IF(FN_MC!K798="","*",FN_MC!K798)</f>
        <v>*</v>
      </c>
      <c r="O796" s="18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96" t="str">
        <f>IF(FN_MC!N799="","*",FN_MC!N799)</f>
        <v>*</v>
      </c>
      <c r="M797" s="97" t="str">
        <f>IF(FN_MC!J799="","*",FN_MC!J799)</f>
        <v>*</v>
      </c>
      <c r="N797" s="183" t="str">
        <f>IF(FN_MC!K799="","*",FN_MC!K799)</f>
        <v>*</v>
      </c>
      <c r="O797" s="18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96" t="str">
        <f>IF(FN_MC!N800="","*",FN_MC!N800)</f>
        <v>*</v>
      </c>
      <c r="M798" s="97" t="str">
        <f>IF(FN_MC!J800="","*",FN_MC!J800)</f>
        <v>*</v>
      </c>
      <c r="N798" s="183" t="str">
        <f>IF(FN_MC!K800="","*",FN_MC!K800)</f>
        <v>*</v>
      </c>
      <c r="O798" s="18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96" t="str">
        <f>IF(FN_MC!N801="","*",FN_MC!N801)</f>
        <v>*</v>
      </c>
      <c r="M799" s="97" t="str">
        <f>IF(FN_MC!J801="","*",FN_MC!J801)</f>
        <v>*</v>
      </c>
      <c r="N799" s="183" t="str">
        <f>IF(FN_MC!K801="","*",FN_MC!K801)</f>
        <v>*</v>
      </c>
      <c r="O799" s="18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96" t="str">
        <f>IF(FN_MC!N802="","*",FN_MC!N802)</f>
        <v>*</v>
      </c>
      <c r="M800" s="97" t="str">
        <f>IF(FN_MC!J802="","*",FN_MC!J802)</f>
        <v>*</v>
      </c>
      <c r="N800" s="183" t="str">
        <f>IF(FN_MC!K802="","*",FN_MC!K802)</f>
        <v>*</v>
      </c>
      <c r="O800" s="18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96" t="str">
        <f>IF(FN_MC!N803="","*",FN_MC!N803)</f>
        <v>*</v>
      </c>
      <c r="M801" s="97" t="str">
        <f>IF(FN_MC!J803="","*",FN_MC!J803)</f>
        <v>*</v>
      </c>
      <c r="N801" s="183" t="str">
        <f>IF(FN_MC!K803="","*",FN_MC!K803)</f>
        <v>*</v>
      </c>
      <c r="O801" s="18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96" t="str">
        <f>IF(FN_MC!N804="","*",FN_MC!N804)</f>
        <v>*</v>
      </c>
      <c r="M802" s="97" t="str">
        <f>IF(FN_MC!J804="","*",FN_MC!J804)</f>
        <v>*</v>
      </c>
      <c r="N802" s="183" t="str">
        <f>IF(FN_MC!K804="","*",FN_MC!K804)</f>
        <v>*</v>
      </c>
      <c r="O802" s="18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96" t="str">
        <f>IF(FN_MC!N805="","*",FN_MC!N805)</f>
        <v>*</v>
      </c>
      <c r="M803" s="97" t="str">
        <f>IF(FN_MC!J805="","*",FN_MC!J805)</f>
        <v>*</v>
      </c>
      <c r="N803" s="183" t="str">
        <f>IF(FN_MC!K805="","*",FN_MC!K805)</f>
        <v>*</v>
      </c>
      <c r="O803" s="18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96" t="str">
        <f>IF(FN_MC!N806="","*",FN_MC!N806)</f>
        <v>*</v>
      </c>
      <c r="M804" s="97" t="str">
        <f>IF(FN_MC!J806="","*",FN_MC!J806)</f>
        <v>*</v>
      </c>
      <c r="N804" s="183" t="str">
        <f>IF(FN_MC!K806="","*",FN_MC!K806)</f>
        <v>*</v>
      </c>
      <c r="O804" s="18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96" t="str">
        <f>IF(FN_MC!N807="","*",FN_MC!N807)</f>
        <v>*</v>
      </c>
      <c r="M805" s="97" t="str">
        <f>IF(FN_MC!J807="","*",FN_MC!J807)</f>
        <v>*</v>
      </c>
      <c r="N805" s="183" t="str">
        <f>IF(FN_MC!K807="","*",FN_MC!K807)</f>
        <v>*</v>
      </c>
      <c r="O805" s="18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96" t="str">
        <f>IF(FN_MC!N808="","*",FN_MC!N808)</f>
        <v>*</v>
      </c>
      <c r="M806" s="97" t="str">
        <f>IF(FN_MC!J808="","*",FN_MC!J808)</f>
        <v>*</v>
      </c>
      <c r="N806" s="183" t="str">
        <f>IF(FN_MC!K808="","*",FN_MC!K808)</f>
        <v>*</v>
      </c>
      <c r="O806" s="18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96" t="str">
        <f>IF(FN_MC!N809="","*",FN_MC!N809)</f>
        <v>*</v>
      </c>
      <c r="M807" s="97" t="str">
        <f>IF(FN_MC!J809="","*",FN_MC!J809)</f>
        <v>*</v>
      </c>
      <c r="N807" s="183" t="str">
        <f>IF(FN_MC!K809="","*",FN_MC!K809)</f>
        <v>*</v>
      </c>
      <c r="O807" s="18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96" t="str">
        <f>IF(FN_MC!N810="","*",FN_MC!N810)</f>
        <v>*</v>
      </c>
      <c r="M808" s="97" t="str">
        <f>IF(FN_MC!J810="","*",FN_MC!J810)</f>
        <v>*</v>
      </c>
      <c r="N808" s="183" t="str">
        <f>IF(FN_MC!K810="","*",FN_MC!K810)</f>
        <v>*</v>
      </c>
      <c r="O808" s="18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96" t="str">
        <f>IF(FN_MC!N811="","*",FN_MC!N811)</f>
        <v>*</v>
      </c>
      <c r="M809" s="97" t="str">
        <f>IF(FN_MC!J811="","*",FN_MC!J811)</f>
        <v>*</v>
      </c>
      <c r="N809" s="183" t="str">
        <f>IF(FN_MC!K811="","*",FN_MC!K811)</f>
        <v>*</v>
      </c>
      <c r="O809" s="18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96" t="str">
        <f>IF(FN_MC!N812="","*",FN_MC!N812)</f>
        <v>*</v>
      </c>
      <c r="M810" s="97" t="str">
        <f>IF(FN_MC!J812="","*",FN_MC!J812)</f>
        <v>*</v>
      </c>
      <c r="N810" s="183" t="str">
        <f>IF(FN_MC!K812="","*",FN_MC!K812)</f>
        <v>*</v>
      </c>
      <c r="O810" s="18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96" t="str">
        <f>IF(FN_MC!N813="","*",FN_MC!N813)</f>
        <v>*</v>
      </c>
      <c r="M811" s="97" t="str">
        <f>IF(FN_MC!J813="","*",FN_MC!J813)</f>
        <v>*</v>
      </c>
      <c r="N811" s="183" t="str">
        <f>IF(FN_MC!K813="","*",FN_MC!K813)</f>
        <v>*</v>
      </c>
      <c r="O811" s="18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96" t="str">
        <f>IF(FN_MC!N814="","*",FN_MC!N814)</f>
        <v>*</v>
      </c>
      <c r="M812" s="97" t="str">
        <f>IF(FN_MC!J814="","*",FN_MC!J814)</f>
        <v>*</v>
      </c>
      <c r="N812" s="183" t="str">
        <f>IF(FN_MC!K814="","*",FN_MC!K814)</f>
        <v>*</v>
      </c>
      <c r="O812" s="18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96" t="str">
        <f>IF(FN_MC!N815="","*",FN_MC!N815)</f>
        <v>*</v>
      </c>
      <c r="M813" s="97" t="str">
        <f>IF(FN_MC!J815="","*",FN_MC!J815)</f>
        <v>*</v>
      </c>
      <c r="N813" s="183" t="str">
        <f>IF(FN_MC!K815="","*",FN_MC!K815)</f>
        <v>*</v>
      </c>
      <c r="O813" s="18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96" t="str">
        <f>IF(FN_MC!N816="","*",FN_MC!N816)</f>
        <v>*</v>
      </c>
      <c r="M814" s="97" t="str">
        <f>IF(FN_MC!J816="","*",FN_MC!J816)</f>
        <v>*</v>
      </c>
      <c r="N814" s="183" t="str">
        <f>IF(FN_MC!K816="","*",FN_MC!K816)</f>
        <v>*</v>
      </c>
      <c r="O814" s="18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96" t="str">
        <f>IF(FN_MC!N817="","*",FN_MC!N817)</f>
        <v>*</v>
      </c>
      <c r="M815" s="97" t="str">
        <f>IF(FN_MC!J817="","*",FN_MC!J817)</f>
        <v>*</v>
      </c>
      <c r="N815" s="183" t="str">
        <f>IF(FN_MC!K817="","*",FN_MC!K817)</f>
        <v>*</v>
      </c>
      <c r="O815" s="18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96" t="str">
        <f>IF(FN_MC!N818="","*",FN_MC!N818)</f>
        <v>*</v>
      </c>
      <c r="M816" s="97" t="str">
        <f>IF(FN_MC!J818="","*",FN_MC!J818)</f>
        <v>*</v>
      </c>
      <c r="N816" s="183" t="str">
        <f>IF(FN_MC!K818="","*",FN_MC!K818)</f>
        <v>*</v>
      </c>
      <c r="O816" s="18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96" t="str">
        <f>IF(FN_MC!N819="","*",FN_MC!N819)</f>
        <v>*</v>
      </c>
      <c r="M817" s="97" t="str">
        <f>IF(FN_MC!J819="","*",FN_MC!J819)</f>
        <v>*</v>
      </c>
      <c r="N817" s="183" t="str">
        <f>IF(FN_MC!K819="","*",FN_MC!K819)</f>
        <v>*</v>
      </c>
      <c r="O817" s="18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96" t="str">
        <f>IF(FN_MC!N820="","*",FN_MC!N820)</f>
        <v>*</v>
      </c>
      <c r="M818" s="97" t="str">
        <f>IF(FN_MC!J820="","*",FN_MC!J820)</f>
        <v>*</v>
      </c>
      <c r="N818" s="183" t="str">
        <f>IF(FN_MC!K820="","*",FN_MC!K820)</f>
        <v>*</v>
      </c>
      <c r="O818" s="18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96" t="str">
        <f>IF(FN_MC!N821="","*",FN_MC!N821)</f>
        <v>*</v>
      </c>
      <c r="M819" s="97" t="str">
        <f>IF(FN_MC!J821="","*",FN_MC!J821)</f>
        <v>*</v>
      </c>
      <c r="N819" s="183" t="str">
        <f>IF(FN_MC!K821="","*",FN_MC!K821)</f>
        <v>*</v>
      </c>
      <c r="O819" s="18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96" t="str">
        <f>IF(FN_MC!N822="","*",FN_MC!N822)</f>
        <v>*</v>
      </c>
      <c r="M820" s="97" t="str">
        <f>IF(FN_MC!J822="","*",FN_MC!J822)</f>
        <v>*</v>
      </c>
      <c r="N820" s="183" t="str">
        <f>IF(FN_MC!K822="","*",FN_MC!K822)</f>
        <v>*</v>
      </c>
      <c r="O820" s="18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96" t="str">
        <f>IF(FN_MC!N823="","*",FN_MC!N823)</f>
        <v>*</v>
      </c>
      <c r="M821" s="97" t="str">
        <f>IF(FN_MC!J823="","*",FN_MC!J823)</f>
        <v>*</v>
      </c>
      <c r="N821" s="183" t="str">
        <f>IF(FN_MC!K823="","*",FN_MC!K823)</f>
        <v>*</v>
      </c>
      <c r="O821" s="18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96" t="str">
        <f>IF(FN_MC!N824="","*",FN_MC!N824)</f>
        <v>*</v>
      </c>
      <c r="M822" s="97" t="str">
        <f>IF(FN_MC!J824="","*",FN_MC!J824)</f>
        <v>*</v>
      </c>
      <c r="N822" s="183" t="str">
        <f>IF(FN_MC!K824="","*",FN_MC!K824)</f>
        <v>*</v>
      </c>
      <c r="O822" s="18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96" t="str">
        <f>IF(FN_MC!N825="","*",FN_MC!N825)</f>
        <v>*</v>
      </c>
      <c r="M823" s="97" t="str">
        <f>IF(FN_MC!J825="","*",FN_MC!J825)</f>
        <v>*</v>
      </c>
      <c r="N823" s="183" t="str">
        <f>IF(FN_MC!K825="","*",FN_MC!K825)</f>
        <v>*</v>
      </c>
      <c r="O823" s="18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96" t="str">
        <f>IF(FN_MC!N826="","*",FN_MC!N826)</f>
        <v>*</v>
      </c>
      <c r="M824" s="97" t="str">
        <f>IF(FN_MC!J826="","*",FN_MC!J826)</f>
        <v>*</v>
      </c>
      <c r="N824" s="183" t="str">
        <f>IF(FN_MC!K826="","*",FN_MC!K826)</f>
        <v>*</v>
      </c>
      <c r="O824" s="18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96" t="str">
        <f>IF(FN_MC!N827="","*",FN_MC!N827)</f>
        <v>*</v>
      </c>
      <c r="M825" s="97" t="str">
        <f>IF(FN_MC!J827="","*",FN_MC!J827)</f>
        <v>*</v>
      </c>
      <c r="N825" s="183" t="str">
        <f>IF(FN_MC!K827="","*",FN_MC!K827)</f>
        <v>*</v>
      </c>
      <c r="O825" s="18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96" t="str">
        <f>IF(FN_MC!N828="","*",FN_MC!N828)</f>
        <v>*</v>
      </c>
      <c r="M826" s="97" t="str">
        <f>IF(FN_MC!J828="","*",FN_MC!J828)</f>
        <v>*</v>
      </c>
      <c r="N826" s="183" t="str">
        <f>IF(FN_MC!K828="","*",FN_MC!K828)</f>
        <v>*</v>
      </c>
      <c r="O826" s="18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96" t="str">
        <f>IF(FN_MC!N829="","*",FN_MC!N829)</f>
        <v>*</v>
      </c>
      <c r="M827" s="97" t="str">
        <f>IF(FN_MC!J829="","*",FN_MC!J829)</f>
        <v>*</v>
      </c>
      <c r="N827" s="183" t="str">
        <f>IF(FN_MC!K829="","*",FN_MC!K829)</f>
        <v>*</v>
      </c>
      <c r="O827" s="18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96" t="str">
        <f>IF(FN_MC!N830="","*",FN_MC!N830)</f>
        <v>*</v>
      </c>
      <c r="M828" s="97" t="str">
        <f>IF(FN_MC!J830="","*",FN_MC!J830)</f>
        <v>*</v>
      </c>
      <c r="N828" s="183" t="str">
        <f>IF(FN_MC!K830="","*",FN_MC!K830)</f>
        <v>*</v>
      </c>
      <c r="O828" s="18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96" t="str">
        <f>IF(FN_MC!N831="","*",FN_MC!N831)</f>
        <v>*</v>
      </c>
      <c r="M829" s="97" t="str">
        <f>IF(FN_MC!J831="","*",FN_MC!J831)</f>
        <v>*</v>
      </c>
      <c r="N829" s="183" t="str">
        <f>IF(FN_MC!K831="","*",FN_MC!K831)</f>
        <v>*</v>
      </c>
      <c r="O829" s="18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96" t="str">
        <f>IF(FN_MC!N832="","*",FN_MC!N832)</f>
        <v>*</v>
      </c>
      <c r="M830" s="97" t="str">
        <f>IF(FN_MC!J832="","*",FN_MC!J832)</f>
        <v>*</v>
      </c>
      <c r="N830" s="183" t="str">
        <f>IF(FN_MC!K832="","*",FN_MC!K832)</f>
        <v>*</v>
      </c>
      <c r="O830" s="18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96" t="str">
        <f>IF(FN_MC!N833="","*",FN_MC!N833)</f>
        <v>*</v>
      </c>
      <c r="M831" s="97" t="str">
        <f>IF(FN_MC!J833="","*",FN_MC!J833)</f>
        <v>*</v>
      </c>
      <c r="N831" s="183" t="str">
        <f>IF(FN_MC!K833="","*",FN_MC!K833)</f>
        <v>*</v>
      </c>
      <c r="O831" s="18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96" t="str">
        <f>IF(FN_MC!N834="","*",FN_MC!N834)</f>
        <v>*</v>
      </c>
      <c r="M832" s="97" t="str">
        <f>IF(FN_MC!J834="","*",FN_MC!J834)</f>
        <v>*</v>
      </c>
      <c r="N832" s="183" t="str">
        <f>IF(FN_MC!K834="","*",FN_MC!K834)</f>
        <v>*</v>
      </c>
      <c r="O832" s="18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96" t="str">
        <f>IF(FN_MC!N835="","*",FN_MC!N835)</f>
        <v>*</v>
      </c>
      <c r="M833" s="97" t="str">
        <f>IF(FN_MC!J835="","*",FN_MC!J835)</f>
        <v>*</v>
      </c>
      <c r="N833" s="183" t="str">
        <f>IF(FN_MC!K835="","*",FN_MC!K835)</f>
        <v>*</v>
      </c>
      <c r="O833" s="18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96" t="str">
        <f>IF(FN_MC!N836="","*",FN_MC!N836)</f>
        <v>*</v>
      </c>
      <c r="M834" s="97" t="str">
        <f>IF(FN_MC!J836="","*",FN_MC!J836)</f>
        <v>*</v>
      </c>
      <c r="N834" s="183" t="str">
        <f>IF(FN_MC!K836="","*",FN_MC!K836)</f>
        <v>*</v>
      </c>
      <c r="O834" s="18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96" t="str">
        <f>IF(FN_MC!N837="","*",FN_MC!N837)</f>
        <v>*</v>
      </c>
      <c r="M835" s="97" t="str">
        <f>IF(FN_MC!J837="","*",FN_MC!J837)</f>
        <v>*</v>
      </c>
      <c r="N835" s="183" t="str">
        <f>IF(FN_MC!K837="","*",FN_MC!K837)</f>
        <v>*</v>
      </c>
      <c r="O835" s="18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96" t="str">
        <f>IF(FN_MC!N838="","*",FN_MC!N838)</f>
        <v>*</v>
      </c>
      <c r="M836" s="97" t="str">
        <f>IF(FN_MC!J838="","*",FN_MC!J838)</f>
        <v>*</v>
      </c>
      <c r="N836" s="183" t="str">
        <f>IF(FN_MC!K838="","*",FN_MC!K838)</f>
        <v>*</v>
      </c>
      <c r="O836" s="18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96" t="str">
        <f>IF(FN_MC!N839="","*",FN_MC!N839)</f>
        <v>*</v>
      </c>
      <c r="M837" s="97" t="str">
        <f>IF(FN_MC!J839="","*",FN_MC!J839)</f>
        <v>*</v>
      </c>
      <c r="N837" s="183" t="str">
        <f>IF(FN_MC!K839="","*",FN_MC!K839)</f>
        <v>*</v>
      </c>
      <c r="O837" s="18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96" t="str">
        <f>IF(FN_MC!N840="","*",FN_MC!N840)</f>
        <v>*</v>
      </c>
      <c r="M838" s="97" t="str">
        <f>IF(FN_MC!J840="","*",FN_MC!J840)</f>
        <v>*</v>
      </c>
      <c r="N838" s="183" t="str">
        <f>IF(FN_MC!K840="","*",FN_MC!K840)</f>
        <v>*</v>
      </c>
      <c r="O838" s="18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96" t="str">
        <f>IF(FN_MC!N841="","*",FN_MC!N841)</f>
        <v>*</v>
      </c>
      <c r="M839" s="97" t="str">
        <f>IF(FN_MC!J841="","*",FN_MC!J841)</f>
        <v>*</v>
      </c>
      <c r="N839" s="183" t="str">
        <f>IF(FN_MC!K841="","*",FN_MC!K841)</f>
        <v>*</v>
      </c>
      <c r="O839" s="18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96" t="str">
        <f>IF(FN_MC!N842="","*",FN_MC!N842)</f>
        <v>*</v>
      </c>
      <c r="M840" s="97" t="str">
        <f>IF(FN_MC!J842="","*",FN_MC!J842)</f>
        <v>*</v>
      </c>
      <c r="N840" s="183" t="str">
        <f>IF(FN_MC!K842="","*",FN_MC!K842)</f>
        <v>*</v>
      </c>
      <c r="O840" s="18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96" t="str">
        <f>IF(FN_MC!N843="","*",FN_MC!N843)</f>
        <v>*</v>
      </c>
      <c r="M841" s="97" t="str">
        <f>IF(FN_MC!J843="","*",FN_MC!J843)</f>
        <v>*</v>
      </c>
      <c r="N841" s="183" t="str">
        <f>IF(FN_MC!K843="","*",FN_MC!K843)</f>
        <v>*</v>
      </c>
      <c r="O841" s="18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96" t="str">
        <f>IF(FN_MC!N844="","*",FN_MC!N844)</f>
        <v>*</v>
      </c>
      <c r="M842" s="97" t="str">
        <f>IF(FN_MC!J844="","*",FN_MC!J844)</f>
        <v>*</v>
      </c>
      <c r="N842" s="183" t="str">
        <f>IF(FN_MC!K844="","*",FN_MC!K844)</f>
        <v>*</v>
      </c>
      <c r="O842" s="18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96" t="str">
        <f>IF(FN_MC!N845="","*",FN_MC!N845)</f>
        <v>*</v>
      </c>
      <c r="M843" s="97" t="str">
        <f>IF(FN_MC!J845="","*",FN_MC!J845)</f>
        <v>*</v>
      </c>
      <c r="N843" s="183" t="str">
        <f>IF(FN_MC!K845="","*",FN_MC!K845)</f>
        <v>*</v>
      </c>
      <c r="O843" s="18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96" t="str">
        <f>IF(FN_MC!N846="","*",FN_MC!N846)</f>
        <v>*</v>
      </c>
      <c r="M844" s="97" t="str">
        <f>IF(FN_MC!J846="","*",FN_MC!J846)</f>
        <v>*</v>
      </c>
      <c r="N844" s="183" t="str">
        <f>IF(FN_MC!K846="","*",FN_MC!K846)</f>
        <v>*</v>
      </c>
      <c r="O844" s="18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96" t="str">
        <f>IF(FN_MC!N847="","*",FN_MC!N847)</f>
        <v>*</v>
      </c>
      <c r="M845" s="97" t="str">
        <f>IF(FN_MC!J847="","*",FN_MC!J847)</f>
        <v>*</v>
      </c>
      <c r="N845" s="183" t="str">
        <f>IF(FN_MC!K847="","*",FN_MC!K847)</f>
        <v>*</v>
      </c>
      <c r="O845" s="18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96" t="str">
        <f>IF(FN_MC!N848="","*",FN_MC!N848)</f>
        <v>*</v>
      </c>
      <c r="M846" s="97" t="str">
        <f>IF(FN_MC!J848="","*",FN_MC!J848)</f>
        <v>*</v>
      </c>
      <c r="N846" s="183" t="str">
        <f>IF(FN_MC!K848="","*",FN_MC!K848)</f>
        <v>*</v>
      </c>
      <c r="O846" s="18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96" t="str">
        <f>IF(FN_MC!N849="","*",FN_MC!N849)</f>
        <v>*</v>
      </c>
      <c r="M847" s="97" t="str">
        <f>IF(FN_MC!J849="","*",FN_MC!J849)</f>
        <v>*</v>
      </c>
      <c r="N847" s="183" t="str">
        <f>IF(FN_MC!K849="","*",FN_MC!K849)</f>
        <v>*</v>
      </c>
      <c r="O847" s="18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96" t="str">
        <f>IF(FN_MC!N850="","*",FN_MC!N850)</f>
        <v>*</v>
      </c>
      <c r="M848" s="97" t="str">
        <f>IF(FN_MC!J850="","*",FN_MC!J850)</f>
        <v>*</v>
      </c>
      <c r="N848" s="183" t="str">
        <f>IF(FN_MC!K850="","*",FN_MC!K850)</f>
        <v>*</v>
      </c>
      <c r="O848" s="18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96" t="str">
        <f>IF(FN_MC!N851="","*",FN_MC!N851)</f>
        <v>*</v>
      </c>
      <c r="M849" s="97" t="str">
        <f>IF(FN_MC!J851="","*",FN_MC!J851)</f>
        <v>*</v>
      </c>
      <c r="N849" s="183" t="str">
        <f>IF(FN_MC!K851="","*",FN_MC!K851)</f>
        <v>*</v>
      </c>
      <c r="O849" s="18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96" t="str">
        <f>IF(FN_MC!N852="","*",FN_MC!N852)</f>
        <v>*</v>
      </c>
      <c r="M850" s="97" t="str">
        <f>IF(FN_MC!J852="","*",FN_MC!J852)</f>
        <v>*</v>
      </c>
      <c r="N850" s="183" t="str">
        <f>IF(FN_MC!K852="","*",FN_MC!K852)</f>
        <v>*</v>
      </c>
      <c r="O850" s="18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96" t="str">
        <f>IF(FN_MC!N853="","*",FN_MC!N853)</f>
        <v>*</v>
      </c>
      <c r="M851" s="97" t="str">
        <f>IF(FN_MC!J853="","*",FN_MC!J853)</f>
        <v>*</v>
      </c>
      <c r="N851" s="183" t="str">
        <f>IF(FN_MC!K853="","*",FN_MC!K853)</f>
        <v>*</v>
      </c>
      <c r="O851" s="18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96" t="str">
        <f>IF(FN_MC!N854="","*",FN_MC!N854)</f>
        <v>*</v>
      </c>
      <c r="M852" s="97" t="str">
        <f>IF(FN_MC!J854="","*",FN_MC!J854)</f>
        <v>*</v>
      </c>
      <c r="N852" s="183" t="str">
        <f>IF(FN_MC!K854="","*",FN_MC!K854)</f>
        <v>*</v>
      </c>
      <c r="O852" s="18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96" t="str">
        <f>IF(FN_MC!N855="","*",FN_MC!N855)</f>
        <v>*</v>
      </c>
      <c r="M853" s="97" t="str">
        <f>IF(FN_MC!J855="","*",FN_MC!J855)</f>
        <v>*</v>
      </c>
      <c r="N853" s="183" t="str">
        <f>IF(FN_MC!K855="","*",FN_MC!K855)</f>
        <v>*</v>
      </c>
      <c r="O853" s="18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96" t="str">
        <f>IF(FN_MC!N856="","*",FN_MC!N856)</f>
        <v>*</v>
      </c>
      <c r="M854" s="97" t="str">
        <f>IF(FN_MC!J856="","*",FN_MC!J856)</f>
        <v>*</v>
      </c>
      <c r="N854" s="183" t="str">
        <f>IF(FN_MC!K856="","*",FN_MC!K856)</f>
        <v>*</v>
      </c>
      <c r="O854" s="18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96" t="str">
        <f>IF(FN_MC!N857="","*",FN_MC!N857)</f>
        <v>*</v>
      </c>
      <c r="M855" s="97" t="str">
        <f>IF(FN_MC!J857="","*",FN_MC!J857)</f>
        <v>*</v>
      </c>
      <c r="N855" s="183" t="str">
        <f>IF(FN_MC!K857="","*",FN_MC!K857)</f>
        <v>*</v>
      </c>
      <c r="O855" s="18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96" t="str">
        <f>IF(FN_MC!N858="","*",FN_MC!N858)</f>
        <v>*</v>
      </c>
      <c r="M856" s="97" t="str">
        <f>IF(FN_MC!J858="","*",FN_MC!J858)</f>
        <v>*</v>
      </c>
      <c r="N856" s="183" t="str">
        <f>IF(FN_MC!K858="","*",FN_MC!K858)</f>
        <v>*</v>
      </c>
      <c r="O856" s="18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96" t="str">
        <f>IF(FN_MC!N859="","*",FN_MC!N859)</f>
        <v>*</v>
      </c>
      <c r="M857" s="97" t="str">
        <f>IF(FN_MC!J859="","*",FN_MC!J859)</f>
        <v>*</v>
      </c>
      <c r="N857" s="183" t="str">
        <f>IF(FN_MC!K859="","*",FN_MC!K859)</f>
        <v>*</v>
      </c>
      <c r="O857" s="18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96" t="str">
        <f>IF(FN_MC!N860="","*",FN_MC!N860)</f>
        <v>*</v>
      </c>
      <c r="M858" s="97" t="str">
        <f>IF(FN_MC!J860="","*",FN_MC!J860)</f>
        <v>*</v>
      </c>
      <c r="N858" s="183" t="str">
        <f>IF(FN_MC!K860="","*",FN_MC!K860)</f>
        <v>*</v>
      </c>
      <c r="O858" s="18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96" t="str">
        <f>IF(FN_MC!N861="","*",FN_MC!N861)</f>
        <v>*</v>
      </c>
      <c r="M859" s="97" t="str">
        <f>IF(FN_MC!J861="","*",FN_MC!J861)</f>
        <v>*</v>
      </c>
      <c r="N859" s="183" t="str">
        <f>IF(FN_MC!K861="","*",FN_MC!K861)</f>
        <v>*</v>
      </c>
      <c r="O859" s="18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96" t="str">
        <f>IF(FN_MC!N862="","*",FN_MC!N862)</f>
        <v>*</v>
      </c>
      <c r="M860" s="97" t="str">
        <f>IF(FN_MC!J862="","*",FN_MC!J862)</f>
        <v>*</v>
      </c>
      <c r="N860" s="183" t="str">
        <f>IF(FN_MC!K862="","*",FN_MC!K862)</f>
        <v>*</v>
      </c>
      <c r="O860" s="18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96" t="str">
        <f>IF(FN_MC!N863="","*",FN_MC!N863)</f>
        <v>*</v>
      </c>
      <c r="M861" s="97" t="str">
        <f>IF(FN_MC!J863="","*",FN_MC!J863)</f>
        <v>*</v>
      </c>
      <c r="N861" s="183" t="str">
        <f>IF(FN_MC!K863="","*",FN_MC!K863)</f>
        <v>*</v>
      </c>
      <c r="O861" s="18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96" t="str">
        <f>IF(FN_MC!N864="","*",FN_MC!N864)</f>
        <v>*</v>
      </c>
      <c r="M862" s="97" t="str">
        <f>IF(FN_MC!J864="","*",FN_MC!J864)</f>
        <v>*</v>
      </c>
      <c r="N862" s="183" t="str">
        <f>IF(FN_MC!K864="","*",FN_MC!K864)</f>
        <v>*</v>
      </c>
      <c r="O862" s="18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96" t="str">
        <f>IF(FN_MC!N865="","*",FN_MC!N865)</f>
        <v>*</v>
      </c>
      <c r="M863" s="97" t="str">
        <f>IF(FN_MC!J865="","*",FN_MC!J865)</f>
        <v>*</v>
      </c>
      <c r="N863" s="183" t="str">
        <f>IF(FN_MC!K865="","*",FN_MC!K865)</f>
        <v>*</v>
      </c>
      <c r="O863" s="18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96" t="str">
        <f>IF(FN_MC!N866="","*",FN_MC!N866)</f>
        <v>*</v>
      </c>
      <c r="M864" s="97" t="str">
        <f>IF(FN_MC!J866="","*",FN_MC!J866)</f>
        <v>*</v>
      </c>
      <c r="N864" s="183" t="str">
        <f>IF(FN_MC!K866="","*",FN_MC!K866)</f>
        <v>*</v>
      </c>
      <c r="O864" s="18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96" t="str">
        <f>IF(FN_MC!N867="","*",FN_MC!N867)</f>
        <v>*</v>
      </c>
      <c r="M865" s="97" t="str">
        <f>IF(FN_MC!J867="","*",FN_MC!J867)</f>
        <v>*</v>
      </c>
      <c r="N865" s="183" t="str">
        <f>IF(FN_MC!K867="","*",FN_MC!K867)</f>
        <v>*</v>
      </c>
      <c r="O865" s="18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96" t="str">
        <f>IF(FN_MC!N868="","*",FN_MC!N868)</f>
        <v>*</v>
      </c>
      <c r="M866" s="97" t="str">
        <f>IF(FN_MC!J868="","*",FN_MC!J868)</f>
        <v>*</v>
      </c>
      <c r="N866" s="183" t="str">
        <f>IF(FN_MC!K868="","*",FN_MC!K868)</f>
        <v>*</v>
      </c>
      <c r="O866" s="18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96" t="str">
        <f>IF(FN_MC!N869="","*",FN_MC!N869)</f>
        <v>*</v>
      </c>
      <c r="M867" s="97" t="str">
        <f>IF(FN_MC!J869="","*",FN_MC!J869)</f>
        <v>*</v>
      </c>
      <c r="N867" s="183" t="str">
        <f>IF(FN_MC!K869="","*",FN_MC!K869)</f>
        <v>*</v>
      </c>
      <c r="O867" s="18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96" t="str">
        <f>IF(FN_MC!N870="","*",FN_MC!N870)</f>
        <v>*</v>
      </c>
      <c r="M868" s="97" t="str">
        <f>IF(FN_MC!J870="","*",FN_MC!J870)</f>
        <v>*</v>
      </c>
      <c r="N868" s="183" t="str">
        <f>IF(FN_MC!K870="","*",FN_MC!K870)</f>
        <v>*</v>
      </c>
      <c r="O868" s="18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96" t="str">
        <f>IF(FN_MC!N871="","*",FN_MC!N871)</f>
        <v>*</v>
      </c>
      <c r="M869" s="97" t="str">
        <f>IF(FN_MC!J871="","*",FN_MC!J871)</f>
        <v>*</v>
      </c>
      <c r="N869" s="183" t="str">
        <f>IF(FN_MC!K871="","*",FN_MC!K871)</f>
        <v>*</v>
      </c>
      <c r="O869" s="18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96" t="str">
        <f>IF(FN_MC!N872="","*",FN_MC!N872)</f>
        <v>*</v>
      </c>
      <c r="M870" s="97" t="str">
        <f>IF(FN_MC!J872="","*",FN_MC!J872)</f>
        <v>*</v>
      </c>
      <c r="N870" s="183" t="str">
        <f>IF(FN_MC!K872="","*",FN_MC!K872)</f>
        <v>*</v>
      </c>
      <c r="O870" s="18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96" t="str">
        <f>IF(FN_MC!N873="","*",FN_MC!N873)</f>
        <v>*</v>
      </c>
      <c r="M871" s="97" t="str">
        <f>IF(FN_MC!J873="","*",FN_MC!J873)</f>
        <v>*</v>
      </c>
      <c r="N871" s="183" t="str">
        <f>IF(FN_MC!K873="","*",FN_MC!K873)</f>
        <v>*</v>
      </c>
      <c r="O871" s="18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96" t="str">
        <f>IF(FN_MC!N874="","*",FN_MC!N874)</f>
        <v>*</v>
      </c>
      <c r="M872" s="97" t="str">
        <f>IF(FN_MC!J874="","*",FN_MC!J874)</f>
        <v>*</v>
      </c>
      <c r="N872" s="183" t="str">
        <f>IF(FN_MC!K874="","*",FN_MC!K874)</f>
        <v>*</v>
      </c>
      <c r="O872" s="18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96" t="str">
        <f>IF(FN_MC!N875="","*",FN_MC!N875)</f>
        <v>*</v>
      </c>
      <c r="M873" s="97" t="str">
        <f>IF(FN_MC!J875="","*",FN_MC!J875)</f>
        <v>*</v>
      </c>
      <c r="N873" s="183" t="str">
        <f>IF(FN_MC!K875="","*",FN_MC!K875)</f>
        <v>*</v>
      </c>
      <c r="O873" s="18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96" t="str">
        <f>IF(FN_MC!N876="","*",FN_MC!N876)</f>
        <v>*</v>
      </c>
      <c r="M874" s="97" t="str">
        <f>IF(FN_MC!J876="","*",FN_MC!J876)</f>
        <v>*</v>
      </c>
      <c r="N874" s="183" t="str">
        <f>IF(FN_MC!K876="","*",FN_MC!K876)</f>
        <v>*</v>
      </c>
      <c r="O874" s="18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96" t="str">
        <f>IF(FN_MC!N877="","*",FN_MC!N877)</f>
        <v>*</v>
      </c>
      <c r="M875" s="97" t="str">
        <f>IF(FN_MC!J877="","*",FN_MC!J877)</f>
        <v>*</v>
      </c>
      <c r="N875" s="183" t="str">
        <f>IF(FN_MC!K877="","*",FN_MC!K877)</f>
        <v>*</v>
      </c>
      <c r="O875" s="18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96" t="str">
        <f>IF(FN_MC!N878="","*",FN_MC!N878)</f>
        <v>*</v>
      </c>
      <c r="M876" s="97" t="str">
        <f>IF(FN_MC!J878="","*",FN_MC!J878)</f>
        <v>*</v>
      </c>
      <c r="N876" s="183" t="str">
        <f>IF(FN_MC!K878="","*",FN_MC!K878)</f>
        <v>*</v>
      </c>
      <c r="O876" s="18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96" t="str">
        <f>IF(FN_MC!N879="","*",FN_MC!N879)</f>
        <v>*</v>
      </c>
      <c r="M877" s="97" t="str">
        <f>IF(FN_MC!J879="","*",FN_MC!J879)</f>
        <v>*</v>
      </c>
      <c r="N877" s="183" t="str">
        <f>IF(FN_MC!K879="","*",FN_MC!K879)</f>
        <v>*</v>
      </c>
      <c r="O877" s="18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96" t="str">
        <f>IF(FN_MC!N880="","*",FN_MC!N880)</f>
        <v>*</v>
      </c>
      <c r="M878" s="97" t="str">
        <f>IF(FN_MC!J880="","*",FN_MC!J880)</f>
        <v>*</v>
      </c>
      <c r="N878" s="183" t="str">
        <f>IF(FN_MC!K880="","*",FN_MC!K880)</f>
        <v>*</v>
      </c>
      <c r="O878" s="18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96" t="str">
        <f>IF(FN_MC!N881="","*",FN_MC!N881)</f>
        <v>*</v>
      </c>
      <c r="M879" s="97" t="str">
        <f>IF(FN_MC!J881="","*",FN_MC!J881)</f>
        <v>*</v>
      </c>
      <c r="N879" s="183" t="str">
        <f>IF(FN_MC!K881="","*",FN_MC!K881)</f>
        <v>*</v>
      </c>
      <c r="O879" s="18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96" t="str">
        <f>IF(FN_MC!N882="","*",FN_MC!N882)</f>
        <v>*</v>
      </c>
      <c r="M880" s="97" t="str">
        <f>IF(FN_MC!J882="","*",FN_MC!J882)</f>
        <v>*</v>
      </c>
      <c r="N880" s="183" t="str">
        <f>IF(FN_MC!K882="","*",FN_MC!K882)</f>
        <v>*</v>
      </c>
      <c r="O880" s="18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96" t="str">
        <f>IF(FN_MC!N883="","*",FN_MC!N883)</f>
        <v>*</v>
      </c>
      <c r="M881" s="97" t="str">
        <f>IF(FN_MC!J883="","*",FN_MC!J883)</f>
        <v>*</v>
      </c>
      <c r="N881" s="183" t="str">
        <f>IF(FN_MC!K883="","*",FN_MC!K883)</f>
        <v>*</v>
      </c>
      <c r="O881" s="18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96" t="str">
        <f>IF(FN_MC!N884="","*",FN_MC!N884)</f>
        <v>*</v>
      </c>
      <c r="M882" s="97" t="str">
        <f>IF(FN_MC!J884="","*",FN_MC!J884)</f>
        <v>*</v>
      </c>
      <c r="N882" s="183" t="str">
        <f>IF(FN_MC!K884="","*",FN_MC!K884)</f>
        <v>*</v>
      </c>
      <c r="O882" s="18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96" t="str">
        <f>IF(FN_MC!N885="","*",FN_MC!N885)</f>
        <v>*</v>
      </c>
      <c r="M883" s="97" t="str">
        <f>IF(FN_MC!J885="","*",FN_MC!J885)</f>
        <v>*</v>
      </c>
      <c r="N883" s="183" t="str">
        <f>IF(FN_MC!K885="","*",FN_MC!K885)</f>
        <v>*</v>
      </c>
      <c r="O883" s="18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96" t="str">
        <f>IF(FN_MC!N886="","*",FN_MC!N886)</f>
        <v>*</v>
      </c>
      <c r="M884" s="97" t="str">
        <f>IF(FN_MC!J886="","*",FN_MC!J886)</f>
        <v>*</v>
      </c>
      <c r="N884" s="183" t="str">
        <f>IF(FN_MC!K886="","*",FN_MC!K886)</f>
        <v>*</v>
      </c>
      <c r="O884" s="18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96" t="str">
        <f>IF(FN_MC!N887="","*",FN_MC!N887)</f>
        <v>*</v>
      </c>
      <c r="M885" s="97" t="str">
        <f>IF(FN_MC!J887="","*",FN_MC!J887)</f>
        <v>*</v>
      </c>
      <c r="N885" s="183" t="str">
        <f>IF(FN_MC!K887="","*",FN_MC!K887)</f>
        <v>*</v>
      </c>
      <c r="O885" s="18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96" t="str">
        <f>IF(FN_MC!N888="","*",FN_MC!N888)</f>
        <v>*</v>
      </c>
      <c r="M886" s="97" t="str">
        <f>IF(FN_MC!J888="","*",FN_MC!J888)</f>
        <v>*</v>
      </c>
      <c r="N886" s="183" t="str">
        <f>IF(FN_MC!K888="","*",FN_MC!K888)</f>
        <v>*</v>
      </c>
      <c r="O886" s="18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96" t="str">
        <f>IF(FN_MC!N889="","*",FN_MC!N889)</f>
        <v>*</v>
      </c>
      <c r="M887" s="97" t="str">
        <f>IF(FN_MC!J889="","*",FN_MC!J889)</f>
        <v>*</v>
      </c>
      <c r="N887" s="183" t="str">
        <f>IF(FN_MC!K889="","*",FN_MC!K889)</f>
        <v>*</v>
      </c>
      <c r="O887" s="18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96" t="str">
        <f>IF(FN_MC!N890="","*",FN_MC!N890)</f>
        <v>*</v>
      </c>
      <c r="M888" s="97" t="str">
        <f>IF(FN_MC!J890="","*",FN_MC!J890)</f>
        <v>*</v>
      </c>
      <c r="N888" s="183" t="str">
        <f>IF(FN_MC!K890="","*",FN_MC!K890)</f>
        <v>*</v>
      </c>
      <c r="O888" s="18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96" t="str">
        <f>IF(FN_MC!N891="","*",FN_MC!N891)</f>
        <v>*</v>
      </c>
      <c r="M889" s="97" t="str">
        <f>IF(FN_MC!J891="","*",FN_MC!J891)</f>
        <v>*</v>
      </c>
      <c r="N889" s="183" t="str">
        <f>IF(FN_MC!K891="","*",FN_MC!K891)</f>
        <v>*</v>
      </c>
      <c r="O889" s="18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96" t="str">
        <f>IF(FN_MC!N892="","*",FN_MC!N892)</f>
        <v>*</v>
      </c>
      <c r="M890" s="97" t="str">
        <f>IF(FN_MC!J892="","*",FN_MC!J892)</f>
        <v>*</v>
      </c>
      <c r="N890" s="183" t="str">
        <f>IF(FN_MC!K892="","*",FN_MC!K892)</f>
        <v>*</v>
      </c>
      <c r="O890" s="18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96" t="str">
        <f>IF(FN_MC!N893="","*",FN_MC!N893)</f>
        <v>*</v>
      </c>
      <c r="M891" s="97" t="str">
        <f>IF(FN_MC!J893="","*",FN_MC!J893)</f>
        <v>*</v>
      </c>
      <c r="N891" s="183" t="str">
        <f>IF(FN_MC!K893="","*",FN_MC!K893)</f>
        <v>*</v>
      </c>
      <c r="O891" s="18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96" t="str">
        <f>IF(FN_MC!N894="","*",FN_MC!N894)</f>
        <v>*</v>
      </c>
      <c r="M892" s="97" t="str">
        <f>IF(FN_MC!J894="","*",FN_MC!J894)</f>
        <v>*</v>
      </c>
      <c r="N892" s="183" t="str">
        <f>IF(FN_MC!K894="","*",FN_MC!K894)</f>
        <v>*</v>
      </c>
      <c r="O892" s="18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96" t="str">
        <f>IF(FN_MC!N895="","*",FN_MC!N895)</f>
        <v>*</v>
      </c>
      <c r="M893" s="97" t="str">
        <f>IF(FN_MC!J895="","*",FN_MC!J895)</f>
        <v>*</v>
      </c>
      <c r="N893" s="183" t="str">
        <f>IF(FN_MC!K895="","*",FN_MC!K895)</f>
        <v>*</v>
      </c>
      <c r="O893" s="18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96" t="str">
        <f>IF(FN_MC!N896="","*",FN_MC!N896)</f>
        <v>*</v>
      </c>
      <c r="M894" s="97" t="str">
        <f>IF(FN_MC!J896="","*",FN_MC!J896)</f>
        <v>*</v>
      </c>
      <c r="N894" s="183" t="str">
        <f>IF(FN_MC!K896="","*",FN_MC!K896)</f>
        <v>*</v>
      </c>
      <c r="O894" s="18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96" t="str">
        <f>IF(FN_MC!N897="","*",FN_MC!N897)</f>
        <v>*</v>
      </c>
      <c r="M895" s="97" t="str">
        <f>IF(FN_MC!J897="","*",FN_MC!J897)</f>
        <v>*</v>
      </c>
      <c r="N895" s="183" t="str">
        <f>IF(FN_MC!K897="","*",FN_MC!K897)</f>
        <v>*</v>
      </c>
      <c r="O895" s="18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96" t="str">
        <f>IF(FN_MC!N898="","*",FN_MC!N898)</f>
        <v>*</v>
      </c>
      <c r="M896" s="97" t="str">
        <f>IF(FN_MC!J898="","*",FN_MC!J898)</f>
        <v>*</v>
      </c>
      <c r="N896" s="183" t="str">
        <f>IF(FN_MC!K898="","*",FN_MC!K898)</f>
        <v>*</v>
      </c>
      <c r="O896" s="18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96" t="str">
        <f>IF(FN_MC!N899="","*",FN_MC!N899)</f>
        <v>*</v>
      </c>
      <c r="M897" s="97" t="str">
        <f>IF(FN_MC!J899="","*",FN_MC!J899)</f>
        <v>*</v>
      </c>
      <c r="N897" s="183" t="str">
        <f>IF(FN_MC!K899="","*",FN_MC!K899)</f>
        <v>*</v>
      </c>
      <c r="O897" s="18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96" t="str">
        <f>IF(FN_MC!N900="","*",FN_MC!N900)</f>
        <v>*</v>
      </c>
      <c r="M898" s="97" t="str">
        <f>IF(FN_MC!J900="","*",FN_MC!J900)</f>
        <v>*</v>
      </c>
      <c r="N898" s="183" t="str">
        <f>IF(FN_MC!K900="","*",FN_MC!K900)</f>
        <v>*</v>
      </c>
      <c r="O898" s="18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96" t="str">
        <f>IF(FN_MC!N901="","*",FN_MC!N901)</f>
        <v>*</v>
      </c>
      <c r="M899" s="97" t="str">
        <f>IF(FN_MC!J901="","*",FN_MC!J901)</f>
        <v>*</v>
      </c>
      <c r="N899" s="183" t="str">
        <f>IF(FN_MC!K901="","*",FN_MC!K901)</f>
        <v>*</v>
      </c>
      <c r="O899" s="18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96" t="str">
        <f>IF(FN_MC!N902="","*",FN_MC!N902)</f>
        <v>*</v>
      </c>
      <c r="M900" s="97" t="str">
        <f>IF(FN_MC!J902="","*",FN_MC!J902)</f>
        <v>*</v>
      </c>
      <c r="N900" s="183" t="str">
        <f>IF(FN_MC!K902="","*",FN_MC!K902)</f>
        <v>*</v>
      </c>
      <c r="O900" s="18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IF(FN_MC!Y903="","*",FN_MC!Y903)</f>
        <v>*</v>
      </c>
      <c r="B901" s="95" t="str">
        <f>IF(FN_MC!X903="","*",FN_MC!X903)</f>
        <v>*</v>
      </c>
      <c r="C901" s="95" t="str">
        <f>IF(FN_MC!Z903="","*",FN_MC!Z903)</f>
        <v>*</v>
      </c>
      <c r="D901" s="96" t="str">
        <f>IF(FN_MC!S903="","*",FN_MC!S903)</f>
        <v>*</v>
      </c>
      <c r="E901" s="96" t="str">
        <f>IF(FN_MC!T903="","*",FN_MC!T903)</f>
        <v>*</v>
      </c>
      <c r="F901" s="96" t="str">
        <f>IF(FN_MC!B903="","*",FN_MC!B903)</f>
        <v>*</v>
      </c>
      <c r="G901" s="96" t="str">
        <f>IF(FN_MC!D903="","*",FN_MC!D903)</f>
        <v>*</v>
      </c>
      <c r="H901" s="96" t="str">
        <f>IF(FN_MC!F903="","*",FN_MC!F903)</f>
        <v>*</v>
      </c>
      <c r="I901" s="96" t="str">
        <f>IF(FN_MC!H903="","*",FN_MC!H903)</f>
        <v>*</v>
      </c>
      <c r="J901" s="96" t="str">
        <f>IF(FN_MC!I903="","*",FN_MC!I903)</f>
        <v>*</v>
      </c>
      <c r="K901" s="96" t="str">
        <f>IF(FN_MC!M903="","*",FN_MC!M903)</f>
        <v>*</v>
      </c>
      <c r="L901" s="196" t="str">
        <f>IF(FN_MC!N903="","*",FN_MC!N903)</f>
        <v>*</v>
      </c>
      <c r="M901" s="97" t="str">
        <f>IF(FN_MC!J903="","*",FN_MC!J903)</f>
        <v>*</v>
      </c>
      <c r="N901" s="183" t="str">
        <f>IF(FN_MC!K903="","*",FN_MC!K903)</f>
        <v>*</v>
      </c>
      <c r="O901" s="183" t="str">
        <f>IF(FN_MC!L903="","*",FN_MC!L903)</f>
        <v>*</v>
      </c>
      <c r="P901" s="107" t="str">
        <f>IF(FN_MC!O903="","*",FN_MC!O903)</f>
        <v>*</v>
      </c>
      <c r="Q901" s="107" t="str">
        <f>IF(FN_MC!P903="","*",FN_MC!P903)</f>
        <v>*</v>
      </c>
      <c r="R901" s="96" t="str">
        <f>IF(FN_MC!Q903="","*",CONCATENATE(FN_MC!Q903," ",FN_MC!R903))</f>
        <v>*</v>
      </c>
      <c r="S901" s="96" t="str">
        <f>IF(FN_MC!V903="","*",FN_MC!V903)</f>
        <v>*</v>
      </c>
      <c r="T901" s="96" t="str">
        <f>IF(FN_MC!W903="","*",FN_MC!W903)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1" dateTimeGrouping="day"/>
      </filters>
    </filterColumn>
    <filterColumn colId="6">
      <filters>
        <filter val="V86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1522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91" t="s">
        <v>1523</v>
      </c>
      <c r="C4" s="191" t="s">
        <v>1524</v>
      </c>
      <c r="D4" s="191" t="s">
        <v>1525</v>
      </c>
      <c r="E4" s="191" t="s">
        <v>1526</v>
      </c>
      <c r="F4" s="191" t="s">
        <v>366</v>
      </c>
      <c r="G4" s="191" t="s">
        <v>1527</v>
      </c>
    </row>
    <row r="5" spans="2:7">
      <c r="B5" s="192" t="s">
        <v>1528</v>
      </c>
      <c r="C5" s="192">
        <v>309525</v>
      </c>
      <c r="D5" s="192" t="s">
        <v>1529</v>
      </c>
      <c r="E5" s="192" t="s">
        <v>249</v>
      </c>
      <c r="F5" s="192" t="s">
        <v>1530</v>
      </c>
      <c r="G5" s="193">
        <v>46296</v>
      </c>
    </row>
    <row r="6" spans="2:7">
      <c r="B6" s="192" t="s">
        <v>1531</v>
      </c>
      <c r="C6" s="192">
        <v>257410</v>
      </c>
      <c r="D6" s="192" t="s">
        <v>1532</v>
      </c>
      <c r="E6" s="192" t="s">
        <v>249</v>
      </c>
      <c r="F6" s="192" t="s">
        <v>1530</v>
      </c>
      <c r="G6" s="193"/>
    </row>
    <row r="7" spans="2:7">
      <c r="B7" s="192" t="s">
        <v>1481</v>
      </c>
      <c r="C7" s="192">
        <v>256875</v>
      </c>
      <c r="D7" s="192" t="s">
        <v>1533</v>
      </c>
      <c r="E7" s="192" t="s">
        <v>249</v>
      </c>
      <c r="F7" s="192" t="s">
        <v>1530</v>
      </c>
      <c r="G7" s="193">
        <v>46296</v>
      </c>
    </row>
    <row r="8" spans="2:7">
      <c r="B8" s="192" t="s">
        <v>1534</v>
      </c>
      <c r="C8" s="192">
        <v>257278</v>
      </c>
      <c r="D8" s="192" t="s">
        <v>1535</v>
      </c>
      <c r="E8" s="192" t="s">
        <v>240</v>
      </c>
      <c r="F8" s="192" t="s">
        <v>1536</v>
      </c>
      <c r="G8" s="193">
        <v>46235</v>
      </c>
    </row>
    <row r="9" spans="2:7">
      <c r="B9" s="192" t="s">
        <v>1537</v>
      </c>
      <c r="C9" s="192">
        <v>261794</v>
      </c>
      <c r="D9" s="192" t="s">
        <v>1538</v>
      </c>
      <c r="E9" s="192" t="s">
        <v>240</v>
      </c>
      <c r="F9" s="192" t="s">
        <v>1536</v>
      </c>
      <c r="G9" s="193">
        <v>46082</v>
      </c>
    </row>
    <row r="10" spans="2:7">
      <c r="B10" s="192" t="s">
        <v>1539</v>
      </c>
      <c r="C10" s="192">
        <v>257033</v>
      </c>
      <c r="D10" s="192" t="s">
        <v>1540</v>
      </c>
      <c r="E10" s="192" t="s">
        <v>240</v>
      </c>
      <c r="F10" s="192" t="s">
        <v>480</v>
      </c>
      <c r="G10" s="192" t="s">
        <v>1541</v>
      </c>
    </row>
    <row r="11" spans="2:7">
      <c r="B11" s="192" t="s">
        <v>1542</v>
      </c>
      <c r="C11" s="192">
        <v>396578</v>
      </c>
      <c r="D11" s="192" t="s">
        <v>1543</v>
      </c>
      <c r="E11" s="192" t="s">
        <v>240</v>
      </c>
      <c r="F11" s="192" t="s">
        <v>480</v>
      </c>
      <c r="G11" s="192" t="s">
        <v>1541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0" t="s">
        <v>1544</v>
      </c>
      <c r="D5" s="271"/>
      <c r="E5" s="271"/>
      <c r="F5" s="271"/>
      <c r="G5" s="271"/>
      <c r="H5" s="271"/>
      <c r="I5" s="271"/>
      <c r="J5" s="272"/>
      <c r="K5" s="273" t="s">
        <v>1545</v>
      </c>
      <c r="L5" s="274"/>
      <c r="M5" s="274"/>
      <c r="N5" s="274"/>
      <c r="O5" s="275" t="s">
        <v>1546</v>
      </c>
      <c r="P5" s="276"/>
      <c r="Q5" s="277"/>
    </row>
    <row r="6" spans="1:17" s="81" customFormat="1" ht="15.75" customHeight="1">
      <c r="A6" s="75" t="s">
        <v>1520</v>
      </c>
      <c r="B6" s="82" t="s">
        <v>1519</v>
      </c>
      <c r="C6" s="83" t="s">
        <v>1211</v>
      </c>
      <c r="D6" s="84" t="s">
        <v>1212</v>
      </c>
      <c r="E6" s="83" t="s">
        <v>1547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1548</v>
      </c>
      <c r="M6" s="116" t="s">
        <v>29</v>
      </c>
      <c r="N6" s="117" t="s">
        <v>1206</v>
      </c>
      <c r="O6" s="165" t="s">
        <v>1249</v>
      </c>
      <c r="P6" s="128"/>
      <c r="Q6" s="139" t="s">
        <v>1549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IF(FN_MC!B101="","*",FN_MC!B101)</f>
        <v>46064</v>
      </c>
      <c r="B125" s="86" t="str">
        <f>IF(FN_MC!X101="","*",FN_MC!X101)</f>
        <v>Contrato</v>
      </c>
      <c r="C125" s="87" t="str">
        <f>IF(FN_MC!S101="","*",FN_MC!S101)</f>
        <v>FERRONORTE</v>
      </c>
      <c r="D125" s="87" t="str">
        <f>IF(FN_MC!T101="","*",FN_MC!T101)</f>
        <v>TGR-TRO</v>
      </c>
      <c r="E125" s="87" t="str">
        <f>IF(FN_MC!D101="","*",FN_MC!D101)</f>
        <v>V86</v>
      </c>
      <c r="F125" s="87" t="str">
        <f>IF(FN_MC!H101="","*",FN_MC!H101)</f>
        <v>TSF1</v>
      </c>
      <c r="G125" s="87" t="str">
        <f>IF(FN_MC!M101="","*",FN_MC!M101)</f>
        <v>TBS-TAL</v>
      </c>
      <c r="H125" s="125">
        <f>IF(FN_MC!K101="","*",FN_MC!K101)</f>
        <v>665.9</v>
      </c>
      <c r="I125" s="110">
        <f>IF(FN_MC!O101="","*",FN_MC!O101)</f>
        <v>0.4375</v>
      </c>
      <c r="J125" s="110">
        <f>IF(FN_MC!P101="","*",FN_MC!P101)</f>
        <v>0.125</v>
      </c>
      <c r="K125" s="118" t="str">
        <f>IF(FN_MC!AK101="","*",FN_MC!AK101)</f>
        <v>TSF1</v>
      </c>
      <c r="L125" s="118" t="str">
        <f>IF(FN_MC!AM101="","*",FN_MC!AM101)</f>
        <v>TBS-TAL</v>
      </c>
      <c r="M125" s="118">
        <f>IF(FN_MC!AP101="","*",FN_MC!AP101)</f>
        <v>665.9</v>
      </c>
      <c r="N125" s="118" t="str">
        <f>IF(FN_MC!AM101="","*",FN_MC!AM101)</f>
        <v>TBS-TAL</v>
      </c>
      <c r="O125" s="136">
        <f>FN_MC!BH101</f>
        <v>0</v>
      </c>
      <c r="P125" s="78"/>
      <c r="Q125" s="120" t="str">
        <f>IF($A$2=1,IF(FN_MC!BJ101="","*",FN_MC!BJ101),IF(FN_MC!BK101="","*",FN_MC!BK101))</f>
        <v xml:space="preserve">MC1 as 09:58h  - cancelado pelo CCO </v>
      </c>
    </row>
    <row r="126" spans="1:17">
      <c r="A126" s="85">
        <f>IF(FN_MC!B102="","*",FN_MC!B102)</f>
        <v>46064</v>
      </c>
      <c r="B126" s="86" t="str">
        <f>IF(FN_MC!X102="","*",FN_MC!X102)</f>
        <v>Oportunidade</v>
      </c>
      <c r="C126" s="87" t="str">
        <f>IF(FN_MC!S102="","*",FN_MC!S102)</f>
        <v>FERRONORTE</v>
      </c>
      <c r="D126" s="87" t="str">
        <f>IF(FN_MC!T102="","*",FN_MC!T102)</f>
        <v>TGR-TRO</v>
      </c>
      <c r="E126" s="87" t="str">
        <f>IF(FN_MC!D102="","*",FN_MC!D102)</f>
        <v>FRANCISCO (TF-19)</v>
      </c>
      <c r="F126" s="87" t="str">
        <f>IF(FN_MC!H102="","*",FN_MC!H102)</f>
        <v>TEPPAT1</v>
      </c>
      <c r="G126" s="87" t="str">
        <f>IF(FN_MC!M102="","*",FN_MC!M102)</f>
        <v>TEP-TMJ</v>
      </c>
      <c r="H126" s="125">
        <f>IF(FN_MC!K102="","*",FN_MC!K102)</f>
        <v>565</v>
      </c>
      <c r="I126" s="110">
        <f>IF(FN_MC!O102="","*",FN_MC!O102)</f>
        <v>0.375</v>
      </c>
      <c r="J126" s="110">
        <f>IF(FN_MC!P102="","*",FN_MC!P102)</f>
        <v>4.1666666666666664E-2</v>
      </c>
      <c r="K126" s="118" t="str">
        <f>IF(FN_MC!AK102="","*",FN_MC!AK102)</f>
        <v>TEPPAT1</v>
      </c>
      <c r="L126" s="118" t="str">
        <f>IF(FN_MC!AM102="","*",FN_MC!AM102)</f>
        <v>TEP-TMJ</v>
      </c>
      <c r="M126" s="118">
        <f>IF(FN_MC!AP102="","*",FN_MC!AP102)</f>
        <v>565</v>
      </c>
      <c r="N126" s="118" t="str">
        <f>IF(FN_MC!AM102="","*",FN_MC!AM102)</f>
        <v>TEP-TMJ</v>
      </c>
      <c r="O126" s="136">
        <f>FN_MC!BH102</f>
        <v>1</v>
      </c>
      <c r="P126" s="78"/>
      <c r="Q126" s="120" t="str">
        <f>IF($A$2=1,IF(FN_MC!BJ102="","*",FN_MC!BJ102),IF(FN_MC!BK102="","*",FN_MC!BK102))</f>
        <v>Pronto as 11h - Intervalo das 11:50h as 12:50h</v>
      </c>
    </row>
    <row r="127" spans="1:17">
      <c r="A127" s="85">
        <f>IF(FN_MC!B103="","*",FN_MC!B103)</f>
        <v>46064</v>
      </c>
      <c r="B127" s="86" t="str">
        <f>IF(FN_MC!X103="","*",FN_MC!X103)</f>
        <v>Oportunidade</v>
      </c>
      <c r="C127" s="87" t="str">
        <f>IF(FN_MC!S103="","*",FN_MC!S103)</f>
        <v>FERRONORTE</v>
      </c>
      <c r="D127" s="87" t="str">
        <f>IF(FN_MC!T103="","*",FN_MC!T103)</f>
        <v>TGR-TRO</v>
      </c>
      <c r="E127" s="87" t="str">
        <f>IF(FN_MC!D103="","*",FN_MC!D103)</f>
        <v>BRUNO (TF-525)</v>
      </c>
      <c r="F127" s="87" t="str">
        <f>IF(FN_MC!H103="","*",FN_MC!H103)</f>
        <v>TRM</v>
      </c>
      <c r="G127" s="87" t="str">
        <f>IF(FN_MC!M103="","*",FN_MC!M103)</f>
        <v>TRM</v>
      </c>
      <c r="H127" s="125">
        <f>IF(FN_MC!K103="","*",FN_MC!K103)</f>
        <v>548.16</v>
      </c>
      <c r="I127" s="110">
        <f>IF(FN_MC!O103="","*",FN_MC!O103)</f>
        <v>0.33333333333333331</v>
      </c>
      <c r="J127" s="110">
        <f>IF(FN_MC!P103="","*",FN_MC!P103)</f>
        <v>6.25E-2</v>
      </c>
      <c r="K127" s="118" t="str">
        <f>IF(FN_MC!AK103="","*",FN_MC!AK103)</f>
        <v>TRM</v>
      </c>
      <c r="L127" s="118" t="str">
        <f>IF(FN_MC!AM103="","*",FN_MC!AM103)</f>
        <v>TRM</v>
      </c>
      <c r="M127" s="118">
        <f>IF(FN_MC!AP103="","*",FN_MC!AP103)</f>
        <v>548.16</v>
      </c>
      <c r="N127" s="118" t="str">
        <f>IF(FN_MC!AM103="","*",FN_MC!AM103)</f>
        <v>TRM</v>
      </c>
      <c r="O127" s="136">
        <f>FN_MC!BH103</f>
        <v>0</v>
      </c>
      <c r="P127" s="78"/>
      <c r="Q127" s="120" t="str">
        <f>IF($A$2=1,IF(FN_MC!BJ103="","*",FN_MC!BJ103),IF(FN_MC!BK103="","*",FN_MC!BK103))</f>
        <v>Previsão de faixa após o I71</v>
      </c>
    </row>
    <row r="128" spans="1:17">
      <c r="A128" s="85">
        <f>IF(FN_MC!B104="","*",FN_MC!B104)</f>
        <v>46064</v>
      </c>
      <c r="B128" s="86" t="str">
        <f>IF(FN_MC!X104="","*",FN_MC!X104)</f>
        <v>Oportunidade</v>
      </c>
      <c r="C128" s="87" t="str">
        <f>IF(FN_MC!S104="","*",FN_MC!S104)</f>
        <v>FERRONORTE</v>
      </c>
      <c r="D128" s="87" t="str">
        <f>IF(FN_MC!T104="","*",FN_MC!T104)</f>
        <v>TGR-TRO</v>
      </c>
      <c r="E128" s="87" t="str">
        <f>IF(FN_MC!D104="","*",FN_MC!D104)</f>
        <v>W70</v>
      </c>
      <c r="F128" s="87" t="str">
        <f>IF(FN_MC!H104="","*",FN_MC!H104)</f>
        <v>TGR2</v>
      </c>
      <c r="G128" s="87" t="str">
        <f>IF(FN_MC!M104="","*",FN_MC!M104)</f>
        <v>TGR-TIQ</v>
      </c>
      <c r="H128" s="125">
        <f>IF(FN_MC!K104="","*",FN_MC!K104)</f>
        <v>502</v>
      </c>
      <c r="I128" s="110">
        <f>IF(FN_MC!O104="","*",FN_MC!O104)</f>
        <v>0.75</v>
      </c>
      <c r="J128" s="110">
        <f>IF(FN_MC!P104="","*",FN_MC!P104)</f>
        <v>4.1666666666666664E-2</v>
      </c>
      <c r="K128" s="118" t="str">
        <f>IF(FN_MC!AK104="","*",FN_MC!AK104)</f>
        <v>TGR2</v>
      </c>
      <c r="L128" s="118" t="str">
        <f>IF(FN_MC!AM104="","*",FN_MC!AM104)</f>
        <v>TGR-TIQ</v>
      </c>
      <c r="M128" s="118">
        <f>IF(FN_MC!AP104="","*",FN_MC!AP104)</f>
        <v>502</v>
      </c>
      <c r="N128" s="118" t="str">
        <f>IF(FN_MC!AM104="","*",FN_MC!AM104)</f>
        <v>TGR-TIQ</v>
      </c>
      <c r="O128" s="136">
        <f>FN_MC!BH104</f>
        <v>0</v>
      </c>
      <c r="P128" s="78"/>
      <c r="Q128" s="120" t="str">
        <f>IF($A$2=1,IF(FN_MC!BJ104="","*",FN_MC!BJ104),IF(FN_MC!BK104="","*",FN_MC!BK104))</f>
        <v>Em carregamento</v>
      </c>
    </row>
    <row r="129" spans="1:17">
      <c r="A129" s="85">
        <f>IF(FN_MC!B105="","*",FN_MC!B105)</f>
        <v>46064</v>
      </c>
      <c r="B129" s="86" t="str">
        <f>IF(FN_MC!X105="","*",FN_MC!X105)</f>
        <v>Contrato</v>
      </c>
      <c r="C129" s="87" t="str">
        <f>IF(FN_MC!S105="","*",FN_MC!S105)</f>
        <v>FERRONORTE</v>
      </c>
      <c r="D129" s="87" t="str">
        <f>IF(FN_MC!T105="","*",FN_MC!T105)</f>
        <v>TCS-TGR</v>
      </c>
      <c r="E129" s="87" t="str">
        <f>IF(FN_MC!D105="","*",FN_MC!D105)</f>
        <v>ELSON (TF-526)</v>
      </c>
      <c r="F129" s="87" t="str">
        <f>IF(FN_MC!H105="","*",FN_MC!H105)</f>
        <v>-</v>
      </c>
      <c r="G129" s="87" t="str">
        <f>IF(FN_MC!M105="","*",FN_MC!M105)</f>
        <v>TPC-TVL</v>
      </c>
      <c r="H129" s="125">
        <f>IF(FN_MC!K105="","*",FN_MC!K105)</f>
        <v>430.26799999999997</v>
      </c>
      <c r="I129" s="110">
        <f>IF(FN_MC!O105="","*",FN_MC!O105)</f>
        <v>0.375</v>
      </c>
      <c r="J129" s="110">
        <f>IF(FN_MC!P105="","*",FN_MC!P105)</f>
        <v>0.125</v>
      </c>
      <c r="K129" s="118" t="str">
        <f>IF(FN_MC!AK105="","*",FN_MC!AK105)</f>
        <v>-</v>
      </c>
      <c r="L129" s="118" t="str">
        <f>IF(FN_MC!AM105="","*",FN_MC!AM105)</f>
        <v>TPC-TVL</v>
      </c>
      <c r="M129" s="118">
        <f>IF(FN_MC!AP105="","*",FN_MC!AP105)</f>
        <v>430.26799999999997</v>
      </c>
      <c r="N129" s="118" t="str">
        <f>IF(FN_MC!AM105="","*",FN_MC!AM105)</f>
        <v>TPC-TVL</v>
      </c>
      <c r="O129" s="136">
        <f>FN_MC!BH105</f>
        <v>0</v>
      </c>
      <c r="P129" s="78"/>
      <c r="Q129" s="120" t="str">
        <f>IF($A$2=1,IF(FN_MC!BJ105="","*",FN_MC!BJ105),IF(FN_MC!BK105="","*",FN_MC!BK105))</f>
        <v>Sem oportunidade</v>
      </c>
    </row>
    <row r="130" spans="1:17">
      <c r="A130" s="85">
        <f>IF(FN_MC!B106="","*",FN_MC!B106)</f>
        <v>46064</v>
      </c>
      <c r="B130" s="86" t="str">
        <f>IF(FN_MC!X106="","*",FN_MC!X106)</f>
        <v>Contrato</v>
      </c>
      <c r="C130" s="87" t="str">
        <f>IF(FN_MC!S106="","*",FN_MC!S106)</f>
        <v>FERRONORTE</v>
      </c>
      <c r="D130" s="87" t="str">
        <f>IF(FN_MC!T106="","*",FN_MC!T106)</f>
        <v>TMI-TCS</v>
      </c>
      <c r="E130" s="87" t="str">
        <f>IF(FN_MC!D106="","*",FN_MC!D106)</f>
        <v>A60</v>
      </c>
      <c r="F130" s="87" t="str">
        <f>IF(FN_MC!H106="","*",FN_MC!H106)</f>
        <v>TCS291</v>
      </c>
      <c r="G130" s="87" t="str">
        <f>IF(FN_MC!M106="","*",FN_MC!M106)</f>
        <v>TCS-TGR</v>
      </c>
      <c r="H130" s="125">
        <f>IF(FN_MC!K106="","*",FN_MC!K106)</f>
        <v>290.74</v>
      </c>
      <c r="I130" s="110">
        <f>IF(FN_MC!O106="","*",FN_MC!O106)</f>
        <v>0.375</v>
      </c>
      <c r="J130" s="110">
        <f>IF(FN_MC!P106="","*",FN_MC!P106)</f>
        <v>4.1666666666666664E-2</v>
      </c>
      <c r="K130" s="118" t="str">
        <f>IF(FN_MC!AK106="","*",FN_MC!AK106)</f>
        <v>TCS291</v>
      </c>
      <c r="L130" s="118" t="str">
        <f>IF(FN_MC!AM106="","*",FN_MC!AM106)</f>
        <v>TCS-TGR</v>
      </c>
      <c r="M130" s="118">
        <f>IF(FN_MC!AP106="","*",FN_MC!AP106)</f>
        <v>290.74</v>
      </c>
      <c r="N130" s="118" t="str">
        <f>IF(FN_MC!AM106="","*",FN_MC!AM106)</f>
        <v>TCS-TGR</v>
      </c>
      <c r="O130" s="136">
        <f>FN_MC!BH106</f>
        <v>1</v>
      </c>
      <c r="P130" s="78"/>
      <c r="Q130" s="120" t="str">
        <f>IF($A$2=1,IF(FN_MC!BJ106="","*",FN_MC!BJ106),IF(FN_MC!BK106="","*",FN_MC!BK106))</f>
        <v>Licença as 09:16h</v>
      </c>
    </row>
    <row r="131" spans="1:17">
      <c r="A131" s="85">
        <f>IF(FN_MC!B108="","*",FN_MC!B108)</f>
        <v>46064</v>
      </c>
      <c r="B131" s="86" t="str">
        <f>IF(FN_MC!X108="","*",FN_MC!X108)</f>
        <v>Oportunidade</v>
      </c>
      <c r="C131" s="87" t="str">
        <f>IF(FN_MC!S108="","*",FN_MC!S108)</f>
        <v>FERRONORTE</v>
      </c>
      <c r="D131" s="87" t="str">
        <f>IF(FN_MC!T108="","*",FN_MC!T108)</f>
        <v>TMI-TCS</v>
      </c>
      <c r="E131" s="87" t="str">
        <f>IF(FN_MC!D108="","*",FN_MC!D108)</f>
        <v>W50</v>
      </c>
      <c r="F131" s="87" t="str">
        <f>IF(FN_MC!H108="","*",FN_MC!H108)</f>
        <v xml:space="preserve">TCS2 </v>
      </c>
      <c r="G131" s="87" t="str">
        <f>IF(FN_MC!M108="","*",FN_MC!M108)</f>
        <v>TVI-TJA</v>
      </c>
      <c r="H131" s="125">
        <f>IF(FN_MC!K108="","*",FN_MC!K108)</f>
        <v>250</v>
      </c>
      <c r="I131" s="110">
        <f>IF(FN_MC!O108="","*",FN_MC!O108)</f>
        <v>0.375</v>
      </c>
      <c r="J131" s="110">
        <f>IF(FN_MC!P108="","*",FN_MC!P108)</f>
        <v>8.3333333333333329E-2</v>
      </c>
      <c r="K131" s="118" t="str">
        <f>IF(FN_MC!AK108="","*",FN_MC!AK108)</f>
        <v xml:space="preserve">TCS2 </v>
      </c>
      <c r="L131" s="118" t="str">
        <f>IF(FN_MC!AM108="","*",FN_MC!AM108)</f>
        <v>TVI-TJA</v>
      </c>
      <c r="M131" s="118">
        <f>IF(FN_MC!AP108="","*",FN_MC!AP108)</f>
        <v>250</v>
      </c>
      <c r="N131" s="118" t="str">
        <f>IF(FN_MC!AM108="","*",FN_MC!AM108)</f>
        <v>TVI-TJA</v>
      </c>
      <c r="O131" s="136">
        <f>FN_MC!BH108</f>
        <v>0</v>
      </c>
      <c r="P131" s="78"/>
      <c r="Q131" s="120" t="str">
        <f>IF($A$2=1,IF(FN_MC!BJ108="","*",FN_MC!BJ108),IF(FN_MC!BK108="","*",FN_MC!BK108))</f>
        <v>Sem oportunidade de faixa</v>
      </c>
    </row>
    <row r="132" spans="1:17">
      <c r="A132" s="85">
        <f>IF(FN_MC!B109="","*",FN_MC!B109)</f>
        <v>46064</v>
      </c>
      <c r="B132" s="86" t="str">
        <f>IF(FN_MC!X109="","*",FN_MC!X109)</f>
        <v>Oportunidade</v>
      </c>
      <c r="C132" s="87" t="str">
        <f>IF(FN_MC!S109="","*",FN_MC!S109)</f>
        <v>FERRONORTE</v>
      </c>
      <c r="D132" s="87" t="str">
        <f>IF(FN_MC!T109="","*",FN_MC!T109)</f>
        <v>TMI-TCS</v>
      </c>
      <c r="E132" s="87" t="str">
        <f>IF(FN_MC!D109="","*",FN_MC!D109)</f>
        <v>MARCOS (TF-520)</v>
      </c>
      <c r="F132" s="87" t="str">
        <f>IF(FN_MC!H109="","*",FN_MC!H109)</f>
        <v>TAPK35</v>
      </c>
      <c r="G132" s="87" t="str">
        <f>IF(FN_MC!M109="","*",FN_MC!M109)</f>
        <v>TAP-TLG</v>
      </c>
      <c r="H132" s="125">
        <f>IF(FN_MC!K109="","*",FN_MC!K109)</f>
        <v>27.555</v>
      </c>
      <c r="I132" s="110">
        <f>IF(FN_MC!O109="","*",FN_MC!O109)</f>
        <v>0.375</v>
      </c>
      <c r="J132" s="110">
        <f>IF(FN_MC!P109="","*",FN_MC!P109)</f>
        <v>8.3333333333333329E-2</v>
      </c>
      <c r="K132" s="118" t="str">
        <f>IF(FN_MC!AK109="","*",FN_MC!AK109)</f>
        <v>TAPK35</v>
      </c>
      <c r="L132" s="118" t="str">
        <f>IF(FN_MC!AM109="","*",FN_MC!AM109)</f>
        <v>TAP-TLG</v>
      </c>
      <c r="M132" s="118">
        <f>IF(FN_MC!AP109="","*",FN_MC!AP109)</f>
        <v>27.555</v>
      </c>
      <c r="N132" s="118" t="str">
        <f>IF(FN_MC!AM109="","*",FN_MC!AM109)</f>
        <v>TAP-TLG</v>
      </c>
      <c r="O132" s="136">
        <f>FN_MC!BH109</f>
        <v>1</v>
      </c>
      <c r="P132" s="78"/>
      <c r="Q132" s="120" t="str">
        <f>IF($A$2=1,IF(FN_MC!BJ109="","*",FN_MC!BJ109),IF(FN_MC!BK109="","*",FN_MC!BK109))</f>
        <v>Previsão de faixa após I05- Intervalo das 12:3h as 14:33h</v>
      </c>
    </row>
    <row r="133" spans="1:17">
      <c r="A133" s="85">
        <f>IF(FN_MC!B110="","*",FN_MC!B110)</f>
        <v>46064</v>
      </c>
      <c r="B133" s="86" t="str">
        <f>IF(FN_MC!X110="","*",FN_MC!X110)</f>
        <v>Oportunidade</v>
      </c>
      <c r="C133" s="87" t="str">
        <f>IF(FN_MC!S110="","*",FN_MC!S110)</f>
        <v>FERRONORTE</v>
      </c>
      <c r="D133" s="87" t="str">
        <f>IF(FN_MC!T110="","*",FN_MC!T110)</f>
        <v>TMI-TCS</v>
      </c>
      <c r="E133" s="87" t="str">
        <f>IF(FN_MC!D110="","*",FN_MC!D110)</f>
        <v>ANISIO (TF-514)</v>
      </c>
      <c r="F133" s="87" t="str">
        <f>IF(FN_MC!H110="","*",FN_MC!H110)</f>
        <v>TAPK35</v>
      </c>
      <c r="G133" s="87" t="str">
        <f>IF(FN_MC!M110="","*",FN_MC!M110)</f>
        <v>TAP-TLG</v>
      </c>
      <c r="H133" s="125">
        <f>IF(FN_MC!K110="","*",FN_MC!K110)</f>
        <v>27.555</v>
      </c>
      <c r="I133" s="110">
        <f>IF(FN_MC!O110="","*",FN_MC!O110)</f>
        <v>0.375</v>
      </c>
      <c r="J133" s="110">
        <f>IF(FN_MC!P110="","*",FN_MC!P110)</f>
        <v>8.3333333333333329E-2</v>
      </c>
      <c r="K133" s="118" t="str">
        <f>IF(FN_MC!AK110="","*",FN_MC!AK110)</f>
        <v>TAPK35</v>
      </c>
      <c r="L133" s="118" t="str">
        <f>IF(FN_MC!AM110="","*",FN_MC!AM110)</f>
        <v>TAP-TLG</v>
      </c>
      <c r="M133" s="118">
        <f>IF(FN_MC!AP110="","*",FN_MC!AP110)</f>
        <v>27.555</v>
      </c>
      <c r="N133" s="118" t="str">
        <f>IF(FN_MC!AM110="","*",FN_MC!AM110)</f>
        <v>TAP-TLG</v>
      </c>
      <c r="O133" s="136">
        <f>FN_MC!BH110</f>
        <v>1</v>
      </c>
      <c r="P133" s="78"/>
      <c r="Q133" s="120" t="str">
        <f>IF($A$2=1,IF(FN_MC!BJ110="","*",FN_MC!BJ110),IF(FN_MC!BK110="","*",FN_MC!BK110))</f>
        <v>Previsão de faixa após I05- Intervalo das 12:3h as 14:33h</v>
      </c>
    </row>
    <row r="134" spans="1:17">
      <c r="A134" s="85">
        <f>IF(FN_MC!B111="","*",FN_MC!B111)</f>
        <v>46064</v>
      </c>
      <c r="B134" s="86" t="str">
        <f>IF(FN_MC!X111="","*",FN_MC!X111)</f>
        <v>Oportunidade</v>
      </c>
      <c r="C134" s="87" t="str">
        <f>IF(FN_MC!S111="","*",FN_MC!S111)</f>
        <v>MALHA CENTRAL</v>
      </c>
      <c r="D134" s="87" t="str">
        <f>IF(FN_MC!T111="","*",FN_MC!T111)</f>
        <v>PPN-POV</v>
      </c>
      <c r="E134" s="87" t="str">
        <f>IF(FN_MC!D111="","*",FN_MC!D111)</f>
        <v xml:space="preserve">TURMA FIXA VIA </v>
      </c>
      <c r="F134" s="87" t="str">
        <f>IF(FN_MC!H111="","*",FN_MC!H111)</f>
        <v>POVPJA</v>
      </c>
      <c r="G134" s="87" t="str">
        <f>IF(FN_MC!M111="","*",FN_MC!M111)</f>
        <v>PJA-POV</v>
      </c>
      <c r="H134" s="125">
        <f>IF(FN_MC!K111="","*",FN_MC!K111)</f>
        <v>1505.85</v>
      </c>
      <c r="I134" s="110">
        <f>IF(FN_MC!O111="","*",FN_MC!O111)</f>
        <v>0.41666666666666669</v>
      </c>
      <c r="J134" s="110">
        <f>IF(FN_MC!P111="","*",FN_MC!P111)</f>
        <v>8.3333333333333329E-2</v>
      </c>
      <c r="K134" s="118" t="str">
        <f>IF(FN_MC!AK111="","*",FN_MC!AK111)</f>
        <v>POVPJA</v>
      </c>
      <c r="L134" s="118" t="str">
        <f>IF(FN_MC!AM111="","*",FN_MC!AM111)</f>
        <v>PJA-POV</v>
      </c>
      <c r="M134" s="118">
        <f>IF(FN_MC!AP111="","*",FN_MC!AP111)</f>
        <v>1505.85</v>
      </c>
      <c r="N134" s="118" t="str">
        <f>IF(FN_MC!AM111="","*",FN_MC!AM111)</f>
        <v>PJA-POV</v>
      </c>
      <c r="O134" s="136">
        <f>FN_MC!BH111</f>
        <v>2</v>
      </c>
      <c r="P134" s="78"/>
      <c r="Q134" s="120" t="str">
        <f>IF($A$2=1,IF(FN_MC!BJ111="","*",FN_MC!BJ111),IF(FN_MC!BK111="","*",FN_MC!BK111))</f>
        <v>Intervalo das 11:04h as 13:05</v>
      </c>
    </row>
    <row r="135" spans="1:17">
      <c r="A135" s="85" t="str">
        <f>IF(FN_MC!B112="","*",FN_MC!B112)</f>
        <v>*</v>
      </c>
      <c r="B135" s="86" t="str">
        <f>IF(FN_MC!X112="","*",FN_MC!X112)</f>
        <v>*</v>
      </c>
      <c r="C135" s="87" t="str">
        <f>IF(FN_MC!S112="","*",FN_MC!S112)</f>
        <v>-</v>
      </c>
      <c r="D135" s="87" t="str">
        <f>IF(FN_MC!T112="","*",FN_MC!T112)</f>
        <v>-</v>
      </c>
      <c r="E135" s="87" t="str">
        <f>IF(FN_MC!D112="","*",FN_MC!D112)</f>
        <v>*</v>
      </c>
      <c r="F135" s="87" t="str">
        <f>IF(FN_MC!H112="","*",FN_MC!H112)</f>
        <v>*</v>
      </c>
      <c r="G135" s="87" t="str">
        <f>IF(FN_MC!M112="","*",FN_MC!M112)</f>
        <v>-</v>
      </c>
      <c r="H135" s="125" t="str">
        <f>IF(FN_MC!K112="","*",FN_MC!K112)</f>
        <v>*</v>
      </c>
      <c r="I135" s="110" t="str">
        <f>IF(FN_MC!O112="","*",FN_MC!O112)</f>
        <v>*</v>
      </c>
      <c r="J135" s="110" t="str">
        <f>IF(FN_MC!P112="","*",FN_MC!P112)</f>
        <v>*</v>
      </c>
      <c r="K135" s="118" t="str">
        <f>IF(FN_MC!AK112="","*",FN_MC!AK112)</f>
        <v>-</v>
      </c>
      <c r="L135" s="118" t="str">
        <f>IF(FN_MC!AM112="","*",FN_MC!AM112)</f>
        <v>-</v>
      </c>
      <c r="M135" s="118" t="str">
        <f>IF(FN_MC!AP112="","*",FN_MC!AP112)</f>
        <v>-</v>
      </c>
      <c r="N135" s="118" t="str">
        <f>IF(FN_MC!AM112="","*",FN_MC!AM112)</f>
        <v>-</v>
      </c>
      <c r="O135" s="136">
        <f>FN_MC!BH112</f>
        <v>0</v>
      </c>
      <c r="P135" s="78"/>
      <c r="Q135" s="120" t="str">
        <f>IF($A$2=1,IF(FN_MC!BJ112="","*",FN_MC!BJ112),IF(FN_MC!BK112="","*",FN_MC!BK112))</f>
        <v>*</v>
      </c>
    </row>
    <row r="136" spans="1:17">
      <c r="A136" s="85" t="str">
        <f>IF(FN_MC!B113="","*",FN_MC!B113)</f>
        <v>*</v>
      </c>
      <c r="B136" s="86" t="str">
        <f>IF(FN_MC!X113="","*",FN_MC!X113)</f>
        <v>*</v>
      </c>
      <c r="C136" s="87" t="str">
        <f>IF(FN_MC!S113="","*",FN_MC!S113)</f>
        <v>-</v>
      </c>
      <c r="D136" s="87" t="str">
        <f>IF(FN_MC!T113="","*",FN_MC!T113)</f>
        <v>-</v>
      </c>
      <c r="E136" s="87" t="str">
        <f>IF(FN_MC!D113="","*",FN_MC!D113)</f>
        <v>*</v>
      </c>
      <c r="F136" s="87" t="str">
        <f>IF(FN_MC!H113="","*",FN_MC!H113)</f>
        <v>*</v>
      </c>
      <c r="G136" s="87" t="str">
        <f>IF(FN_MC!M113="","*",FN_MC!M113)</f>
        <v>-</v>
      </c>
      <c r="H136" s="125" t="str">
        <f>IF(FN_MC!K113="","*",FN_MC!K113)</f>
        <v>*</v>
      </c>
      <c r="I136" s="110" t="str">
        <f>IF(FN_MC!O113="","*",FN_MC!O113)</f>
        <v>*</v>
      </c>
      <c r="J136" s="110" t="str">
        <f>IF(FN_MC!P113="","*",FN_MC!P113)</f>
        <v>*</v>
      </c>
      <c r="K136" s="118" t="str">
        <f>IF(FN_MC!AK113="","*",FN_MC!AK113)</f>
        <v>-</v>
      </c>
      <c r="L136" s="118" t="str">
        <f>IF(FN_MC!AM113="","*",FN_MC!AM113)</f>
        <v>-</v>
      </c>
      <c r="M136" s="118" t="str">
        <f>IF(FN_MC!AP113="","*",FN_MC!AP113)</f>
        <v>-</v>
      </c>
      <c r="N136" s="118" t="str">
        <f>IF(FN_MC!AM113="","*",FN_MC!AM113)</f>
        <v>-</v>
      </c>
      <c r="O136" s="136">
        <f>FN_MC!BH113</f>
        <v>0</v>
      </c>
      <c r="P136" s="78"/>
      <c r="Q136" s="120" t="str">
        <f>IF($A$2=1,IF(FN_MC!BJ113="","*",FN_MC!BJ113),IF(FN_MC!BK113="","*",FN_MC!BK113))</f>
        <v>*</v>
      </c>
    </row>
    <row r="137" spans="1:17">
      <c r="A137" s="85" t="str">
        <f>IF(FN_MC!B114="","*",FN_MC!B114)</f>
        <v>*</v>
      </c>
      <c r="B137" s="86" t="str">
        <f>IF(FN_MC!X114="","*",FN_MC!X114)</f>
        <v>*</v>
      </c>
      <c r="C137" s="87" t="str">
        <f>IF(FN_MC!S114="","*",FN_MC!S114)</f>
        <v>-</v>
      </c>
      <c r="D137" s="87" t="str">
        <f>IF(FN_MC!T114="","*",FN_MC!T114)</f>
        <v>-</v>
      </c>
      <c r="E137" s="87" t="str">
        <f>IF(FN_MC!D114="","*",FN_MC!D114)</f>
        <v>V86</v>
      </c>
      <c r="F137" s="87" t="str">
        <f>IF(FN_MC!H114="","*",FN_MC!H114)</f>
        <v>*</v>
      </c>
      <c r="G137" s="87" t="str">
        <f>IF(FN_MC!M114="","*",FN_MC!M114)</f>
        <v>-</v>
      </c>
      <c r="H137" s="125" t="str">
        <f>IF(FN_MC!K114="","*",FN_MC!K114)</f>
        <v>*</v>
      </c>
      <c r="I137" s="110" t="str">
        <f>IF(FN_MC!O114="","*",FN_MC!O114)</f>
        <v>*</v>
      </c>
      <c r="J137" s="110" t="str">
        <f>IF(FN_MC!P114="","*",FN_MC!P114)</f>
        <v>*</v>
      </c>
      <c r="K137" s="118" t="str">
        <f>IF(FN_MC!AK114="","*",FN_MC!AK114)</f>
        <v>-</v>
      </c>
      <c r="L137" s="118" t="str">
        <f>IF(FN_MC!AM114="","*",FN_MC!AM114)</f>
        <v>-</v>
      </c>
      <c r="M137" s="118" t="str">
        <f>IF(FN_MC!AP114="","*",FN_MC!AP114)</f>
        <v>-</v>
      </c>
      <c r="N137" s="118" t="str">
        <f>IF(FN_MC!AM114="","*",FN_MC!AM114)</f>
        <v>-</v>
      </c>
      <c r="O137" s="136">
        <f>FN_MC!BH114</f>
        <v>0</v>
      </c>
      <c r="P137" s="78"/>
      <c r="Q137" s="120" t="str">
        <f>IF($A$2=1,IF(FN_MC!BJ114="","*",FN_MC!BJ114),IF(FN_MC!BK114="","*",FN_MC!BK114))</f>
        <v>*</v>
      </c>
    </row>
    <row r="138" spans="1:17">
      <c r="A138" s="85" t="str">
        <f>IF(FN_MC!B115="","*",FN_MC!B115)</f>
        <v>*</v>
      </c>
      <c r="B138" s="86" t="str">
        <f>IF(FN_MC!X115="","*",FN_MC!X115)</f>
        <v>*</v>
      </c>
      <c r="C138" s="87" t="str">
        <f>IF(FN_MC!S115="","*",FN_MC!S115)</f>
        <v>-</v>
      </c>
      <c r="D138" s="87" t="str">
        <f>IF(FN_MC!T115="","*",FN_MC!T115)</f>
        <v>-</v>
      </c>
      <c r="E138" s="87" t="str">
        <f>IF(FN_MC!D115="","*",FN_MC!D115)</f>
        <v>W70</v>
      </c>
      <c r="F138" s="87" t="str">
        <f>IF(FN_MC!H115="","*",FN_MC!H115)</f>
        <v>*</v>
      </c>
      <c r="G138" s="87" t="str">
        <f>IF(FN_MC!M115="","*",FN_MC!M115)</f>
        <v>-</v>
      </c>
      <c r="H138" s="125" t="str">
        <f>IF(FN_MC!K115="","*",FN_MC!K115)</f>
        <v>*</v>
      </c>
      <c r="I138" s="110" t="str">
        <f>IF(FN_MC!O115="","*",FN_MC!O115)</f>
        <v>*</v>
      </c>
      <c r="J138" s="110" t="str">
        <f>IF(FN_MC!P115="","*",FN_MC!P115)</f>
        <v>*</v>
      </c>
      <c r="K138" s="118" t="str">
        <f>IF(FN_MC!AK115="","*",FN_MC!AK115)</f>
        <v>-</v>
      </c>
      <c r="L138" s="118" t="str">
        <f>IF(FN_MC!AM115="","*",FN_MC!AM115)</f>
        <v>-</v>
      </c>
      <c r="M138" s="118" t="str">
        <f>IF(FN_MC!AP115="","*",FN_MC!AP115)</f>
        <v>-</v>
      </c>
      <c r="N138" s="118" t="str">
        <f>IF(FN_MC!AM115="","*",FN_MC!AM115)</f>
        <v>-</v>
      </c>
      <c r="O138" s="136">
        <f>FN_MC!BH115</f>
        <v>0</v>
      </c>
      <c r="P138" s="78"/>
      <c r="Q138" s="120" t="str">
        <f>IF($A$2=1,IF(FN_MC!BJ115="","*",FN_MC!BJ115),IF(FN_MC!BK115="","*",FN_MC!BK115))</f>
        <v>*</v>
      </c>
    </row>
    <row r="139" spans="1:17">
      <c r="A139" s="85" t="str">
        <f>IF(FN_MC!B116="","*",FN_MC!B116)</f>
        <v>*</v>
      </c>
      <c r="B139" s="86" t="str">
        <f>IF(FN_MC!X116="","*",FN_MC!X116)</f>
        <v>*</v>
      </c>
      <c r="C139" s="87" t="str">
        <f>IF(FN_MC!S116="","*",FN_MC!S116)</f>
        <v>-</v>
      </c>
      <c r="D139" s="87" t="str">
        <f>IF(FN_MC!T116="","*",FN_MC!T116)</f>
        <v>-</v>
      </c>
      <c r="E139" s="87" t="str">
        <f>IF(FN_MC!D116="","*",FN_MC!D116)</f>
        <v>*</v>
      </c>
      <c r="F139" s="87" t="str">
        <f>IF(FN_MC!H116="","*",FN_MC!H116)</f>
        <v>*</v>
      </c>
      <c r="G139" s="87" t="str">
        <f>IF(FN_MC!M116="","*",FN_MC!M116)</f>
        <v>-</v>
      </c>
      <c r="H139" s="125" t="str">
        <f>IF(FN_MC!K116="","*",FN_MC!K116)</f>
        <v>*</v>
      </c>
      <c r="I139" s="110" t="str">
        <f>IF(FN_MC!O116="","*",FN_MC!O116)</f>
        <v>*</v>
      </c>
      <c r="J139" s="110" t="str">
        <f>IF(FN_MC!P116="","*",FN_MC!P116)</f>
        <v>*</v>
      </c>
      <c r="K139" s="118" t="str">
        <f>IF(FN_MC!AK116="","*",FN_MC!AK116)</f>
        <v>-</v>
      </c>
      <c r="L139" s="118" t="str">
        <f>IF(FN_MC!AM116="","*",FN_MC!AM116)</f>
        <v>-</v>
      </c>
      <c r="M139" s="118" t="str">
        <f>IF(FN_MC!AP116="","*",FN_MC!AP116)</f>
        <v>-</v>
      </c>
      <c r="N139" s="118" t="str">
        <f>IF(FN_MC!AM116="","*",FN_MC!AM116)</f>
        <v>-</v>
      </c>
      <c r="O139" s="136">
        <f>FN_MC!BH116</f>
        <v>0</v>
      </c>
      <c r="P139" s="78"/>
      <c r="Q139" s="120" t="str">
        <f>IF($A$2=1,IF(FN_MC!BJ116="","*",FN_MC!BJ116),IF(FN_MC!BK116="","*",FN_MC!BK116))</f>
        <v>*</v>
      </c>
    </row>
    <row r="140" spans="1:17">
      <c r="A140" s="85" t="str">
        <f>IF(FN_MC!B117="","*",FN_MC!B117)</f>
        <v>*</v>
      </c>
      <c r="B140" s="86" t="str">
        <f>IF(FN_MC!X117="","*",FN_MC!X117)</f>
        <v>*</v>
      </c>
      <c r="C140" s="87" t="str">
        <f>IF(FN_MC!S117="","*",FN_MC!S117)</f>
        <v>-</v>
      </c>
      <c r="D140" s="87" t="str">
        <f>IF(FN_MC!T117="","*",FN_MC!T117)</f>
        <v>-</v>
      </c>
      <c r="E140" s="87" t="str">
        <f>IF(FN_MC!D117="","*",FN_MC!D117)</f>
        <v>FERNANDO (TF-19)</v>
      </c>
      <c r="F140" s="87" t="str">
        <f>IF(FN_MC!H117="","*",FN_MC!H117)</f>
        <v>*</v>
      </c>
      <c r="G140" s="87" t="str">
        <f>IF(FN_MC!M117="","*",FN_MC!M117)</f>
        <v>-</v>
      </c>
      <c r="H140" s="125" t="str">
        <f>IF(FN_MC!K117="","*",FN_MC!K117)</f>
        <v>*</v>
      </c>
      <c r="I140" s="110" t="str">
        <f>IF(FN_MC!O117="","*",FN_MC!O117)</f>
        <v>*</v>
      </c>
      <c r="J140" s="110" t="str">
        <f>IF(FN_MC!P117="","*",FN_MC!P117)</f>
        <v>*</v>
      </c>
      <c r="K140" s="118" t="str">
        <f>IF(FN_MC!AK117="","*",FN_MC!AK117)</f>
        <v>-</v>
      </c>
      <c r="L140" s="118" t="str">
        <f>IF(FN_MC!AM117="","*",FN_MC!AM117)</f>
        <v>-</v>
      </c>
      <c r="M140" s="118" t="str">
        <f>IF(FN_MC!AP117="","*",FN_MC!AP117)</f>
        <v>-</v>
      </c>
      <c r="N140" s="118" t="str">
        <f>IF(FN_MC!AM117="","*",FN_MC!AM117)</f>
        <v>-</v>
      </c>
      <c r="O140" s="136">
        <f>FN_MC!BH117</f>
        <v>0</v>
      </c>
      <c r="P140" s="78"/>
      <c r="Q140" s="120" t="str">
        <f>IF($A$2=1,IF(FN_MC!BJ117="","*",FN_MC!BJ117),IF(FN_MC!BK117="","*",FN_MC!BK117))</f>
        <v>*</v>
      </c>
    </row>
    <row r="141" spans="1:17">
      <c r="A141" s="85" t="str">
        <f>IF(FN_MC!B118="","*",FN_MC!B118)</f>
        <v>*</v>
      </c>
      <c r="B141" s="86" t="str">
        <f>IF(FN_MC!X118="","*",FN_MC!X118)</f>
        <v>*</v>
      </c>
      <c r="C141" s="87" t="str">
        <f>IF(FN_MC!S118="","*",FN_MC!S118)</f>
        <v>-</v>
      </c>
      <c r="D141" s="87" t="str">
        <f>IF(FN_MC!T118="","*",FN_MC!T118)</f>
        <v>-</v>
      </c>
      <c r="E141" s="87" t="str">
        <f>IF(FN_MC!D118="","*",FN_MC!D118)</f>
        <v>*</v>
      </c>
      <c r="F141" s="87" t="str">
        <f>IF(FN_MC!H118="","*",FN_MC!H118)</f>
        <v>*</v>
      </c>
      <c r="G141" s="87" t="str">
        <f>IF(FN_MC!M118="","*",FN_MC!M118)</f>
        <v>-</v>
      </c>
      <c r="H141" s="125" t="str">
        <f>IF(FN_MC!K118="","*",FN_MC!K118)</f>
        <v>*</v>
      </c>
      <c r="I141" s="110" t="str">
        <f>IF(FN_MC!O118="","*",FN_MC!O118)</f>
        <v>*</v>
      </c>
      <c r="J141" s="110" t="str">
        <f>IF(FN_MC!P118="","*",FN_MC!P118)</f>
        <v>*</v>
      </c>
      <c r="K141" s="118" t="str">
        <f>IF(FN_MC!AK118="","*",FN_MC!AK118)</f>
        <v>-</v>
      </c>
      <c r="L141" s="118" t="str">
        <f>IF(FN_MC!AM118="","*",FN_MC!AM118)</f>
        <v>-</v>
      </c>
      <c r="M141" s="118" t="str">
        <f>IF(FN_MC!AP118="","*",FN_MC!AP118)</f>
        <v>-</v>
      </c>
      <c r="N141" s="118" t="str">
        <f>IF(FN_MC!AM118="","*",FN_MC!AM118)</f>
        <v>-</v>
      </c>
      <c r="O141" s="136">
        <f>FN_MC!BH118</f>
        <v>0</v>
      </c>
      <c r="P141" s="78"/>
      <c r="Q141" s="120" t="str">
        <f>IF($A$2=1,IF(FN_MC!BJ118="","*",FN_MC!BJ118),IF(FN_MC!BK118="","*",FN_MC!BK118))</f>
        <v>*</v>
      </c>
    </row>
    <row r="142" spans="1:17">
      <c r="A142" s="85" t="str">
        <f>IF(FN_MC!B119="","*",FN_MC!B119)</f>
        <v>*</v>
      </c>
      <c r="B142" s="86" t="str">
        <f>IF(FN_MC!X119="","*",FN_MC!X119)</f>
        <v>*</v>
      </c>
      <c r="C142" s="87" t="str">
        <f>IF(FN_MC!S119="","*",FN_MC!S119)</f>
        <v>-</v>
      </c>
      <c r="D142" s="87" t="str">
        <f>IF(FN_MC!T119="","*",FN_MC!T119)</f>
        <v>-</v>
      </c>
      <c r="E142" s="87" t="str">
        <f>IF(FN_MC!D119="","*",FN_MC!D119)</f>
        <v>BRUNO (TF-525)</v>
      </c>
      <c r="F142" s="87" t="str">
        <f>IF(FN_MC!H119="","*",FN_MC!H119)</f>
        <v>*</v>
      </c>
      <c r="G142" s="87" t="str">
        <f>IF(FN_MC!M119="","*",FN_MC!M119)</f>
        <v>-</v>
      </c>
      <c r="H142" s="125" t="str">
        <f>IF(FN_MC!K119="","*",FN_MC!K119)</f>
        <v>*</v>
      </c>
      <c r="I142" s="110" t="str">
        <f>IF(FN_MC!O119="","*",FN_MC!O119)</f>
        <v>*</v>
      </c>
      <c r="J142" s="110" t="str">
        <f>IF(FN_MC!P119="","*",FN_MC!P119)</f>
        <v>*</v>
      </c>
      <c r="K142" s="118" t="str">
        <f>IF(FN_MC!AK119="","*",FN_MC!AK119)</f>
        <v>-</v>
      </c>
      <c r="L142" s="118" t="str">
        <f>IF(FN_MC!AM119="","*",FN_MC!AM119)</f>
        <v>-</v>
      </c>
      <c r="M142" s="118" t="str">
        <f>IF(FN_MC!AP119="","*",FN_MC!AP119)</f>
        <v>-</v>
      </c>
      <c r="N142" s="118" t="str">
        <f>IF(FN_MC!AM119="","*",FN_MC!AM119)</f>
        <v>-</v>
      </c>
      <c r="O142" s="136">
        <f>FN_MC!BH119</f>
        <v>0</v>
      </c>
      <c r="P142" s="78"/>
      <c r="Q142" s="120" t="str">
        <f>IF($A$2=1,IF(FN_MC!BJ119="","*",FN_MC!BJ119),IF(FN_MC!BK119="","*",FN_MC!BK119))</f>
        <v>*</v>
      </c>
    </row>
    <row r="143" spans="1:17">
      <c r="A143" s="85" t="str">
        <f>IF(FN_MC!B120="","*",FN_MC!B120)</f>
        <v>*</v>
      </c>
      <c r="B143" s="86" t="str">
        <f>IF(FN_MC!X120="","*",FN_MC!X120)</f>
        <v>*</v>
      </c>
      <c r="C143" s="87" t="str">
        <f>IF(FN_MC!S120="","*",FN_MC!S120)</f>
        <v>-</v>
      </c>
      <c r="D143" s="87" t="str">
        <f>IF(FN_MC!T120="","*",FN_MC!T120)</f>
        <v>-</v>
      </c>
      <c r="E143" s="87" t="str">
        <f>IF(FN_MC!D120="","*",FN_MC!D120)</f>
        <v>*</v>
      </c>
      <c r="F143" s="87" t="str">
        <f>IF(FN_MC!H120="","*",FN_MC!H120)</f>
        <v>*</v>
      </c>
      <c r="G143" s="87" t="str">
        <f>IF(FN_MC!M120="","*",FN_MC!M120)</f>
        <v>-</v>
      </c>
      <c r="H143" s="125" t="str">
        <f>IF(FN_MC!K120="","*",FN_MC!K120)</f>
        <v>*</v>
      </c>
      <c r="I143" s="110" t="str">
        <f>IF(FN_MC!O120="","*",FN_MC!O120)</f>
        <v>*</v>
      </c>
      <c r="J143" s="110" t="str">
        <f>IF(FN_MC!P120="","*",FN_MC!P120)</f>
        <v>*</v>
      </c>
      <c r="K143" s="118" t="str">
        <f>IF(FN_MC!AK120="","*",FN_MC!AK120)</f>
        <v>-</v>
      </c>
      <c r="L143" s="118" t="str">
        <f>IF(FN_MC!AM120="","*",FN_MC!AM120)</f>
        <v>-</v>
      </c>
      <c r="M143" s="118" t="str">
        <f>IF(FN_MC!AP120="","*",FN_MC!AP120)</f>
        <v>-</v>
      </c>
      <c r="N143" s="118" t="str">
        <f>IF(FN_MC!AM120="","*",FN_MC!AM120)</f>
        <v>-</v>
      </c>
      <c r="O143" s="136">
        <f>FN_MC!BH120</f>
        <v>0</v>
      </c>
      <c r="P143" s="78"/>
      <c r="Q143" s="120" t="str">
        <f>IF($A$2=1,IF(FN_MC!BJ120="","*",FN_MC!BJ120),IF(FN_MC!BK120="","*",FN_MC!BK120))</f>
        <v>*</v>
      </c>
    </row>
    <row r="144" spans="1:17">
      <c r="A144" s="85" t="str">
        <f>IF(FN_MC!B121="","*",FN_MC!B121)</f>
        <v>*</v>
      </c>
      <c r="B144" s="86" t="str">
        <f>IF(FN_MC!X121="","*",FN_MC!X121)</f>
        <v>Oportunidade</v>
      </c>
      <c r="C144" s="87" t="str">
        <f>IF(FN_MC!S121="","*",FN_MC!S121)</f>
        <v>FERRONORTE</v>
      </c>
      <c r="D144" s="87" t="str">
        <f>IF(FN_MC!T121="","*",FN_MC!T121)</f>
        <v>TMI-TCS</v>
      </c>
      <c r="E144" s="87" t="str">
        <f>IF(FN_MC!D121="","*",FN_MC!D121)</f>
        <v>W50</v>
      </c>
      <c r="F144" s="87" t="str">
        <f>IF(FN_MC!H121="","*",FN_MC!H121)</f>
        <v xml:space="preserve">TCS2 </v>
      </c>
      <c r="G144" s="87" t="str">
        <f>IF(FN_MC!M121="","*",FN_MC!M121)</f>
        <v>TVI-TJA</v>
      </c>
      <c r="H144" s="125">
        <f>IF(FN_MC!K121="","*",FN_MC!K121)</f>
        <v>250</v>
      </c>
      <c r="I144" s="110">
        <f>IF(FN_MC!O121="","*",FN_MC!O121)</f>
        <v>0.375</v>
      </c>
      <c r="J144" s="110">
        <f>IF(FN_MC!P121="","*",FN_MC!P121)</f>
        <v>8.3333333333333329E-2</v>
      </c>
      <c r="K144" s="118" t="str">
        <f>IF(FN_MC!AK121="","*",FN_MC!AK121)</f>
        <v xml:space="preserve">TCS2 </v>
      </c>
      <c r="L144" s="118" t="str">
        <f>IF(FN_MC!AM121="","*",FN_MC!AM121)</f>
        <v>TVI-TJA</v>
      </c>
      <c r="M144" s="118">
        <f>IF(FN_MC!AP121="","*",FN_MC!AP121)</f>
        <v>250</v>
      </c>
      <c r="N144" s="118" t="str">
        <f>IF(FN_MC!AM121="","*",FN_MC!AM121)</f>
        <v>TVI-TJA</v>
      </c>
      <c r="O144" s="136">
        <f>FN_MC!BH121</f>
        <v>0</v>
      </c>
      <c r="P144" s="78"/>
      <c r="Q144" s="120" t="str">
        <f>IF($A$2=1,IF(FN_MC!BJ121="","*",FN_MC!BJ121),IF(FN_MC!BK121="","*",FN_MC!BK121))</f>
        <v>*</v>
      </c>
    </row>
    <row r="145" spans="1:17">
      <c r="A145" s="85" t="str">
        <f>IF(FN_MC!B122="","*",FN_MC!B122)</f>
        <v>*</v>
      </c>
      <c r="B145" s="86" t="str">
        <f>IF(FN_MC!X122="","*",FN_MC!X122)</f>
        <v>*</v>
      </c>
      <c r="C145" s="87" t="str">
        <f>IF(FN_MC!S122="","*",FN_MC!S122)</f>
        <v>-</v>
      </c>
      <c r="D145" s="87" t="str">
        <f>IF(FN_MC!T122="","*",FN_MC!T122)</f>
        <v>-</v>
      </c>
      <c r="E145" s="87" t="str">
        <f>IF(FN_MC!D122="","*",FN_MC!D122)</f>
        <v>*</v>
      </c>
      <c r="F145" s="87" t="str">
        <f>IF(FN_MC!H122="","*",FN_MC!H122)</f>
        <v>*</v>
      </c>
      <c r="G145" s="87" t="str">
        <f>IF(FN_MC!M122="","*",FN_MC!M122)</f>
        <v>-</v>
      </c>
      <c r="H145" s="125" t="str">
        <f>IF(FN_MC!K122="","*",FN_MC!K122)</f>
        <v>*</v>
      </c>
      <c r="I145" s="110" t="str">
        <f>IF(FN_MC!O122="","*",FN_MC!O122)</f>
        <v>*</v>
      </c>
      <c r="J145" s="110" t="str">
        <f>IF(FN_MC!P122="","*",FN_MC!P122)</f>
        <v>*</v>
      </c>
      <c r="K145" s="118" t="str">
        <f>IF(FN_MC!AK122="","*",FN_MC!AK122)</f>
        <v>-</v>
      </c>
      <c r="L145" s="118" t="str">
        <f>IF(FN_MC!AM122="","*",FN_MC!AM122)</f>
        <v>-</v>
      </c>
      <c r="M145" s="118" t="str">
        <f>IF(FN_MC!AP122="","*",FN_MC!AP122)</f>
        <v>-</v>
      </c>
      <c r="N145" s="118" t="str">
        <f>IF(FN_MC!AM122="","*",FN_MC!AM122)</f>
        <v>-</v>
      </c>
      <c r="O145" s="136">
        <f>FN_MC!BH122</f>
        <v>0</v>
      </c>
      <c r="P145" s="78"/>
      <c r="Q145" s="120" t="str">
        <f>IF($A$2=1,IF(FN_MC!BJ122="","*",FN_MC!BJ122),IF(FN_MC!BK122="","*",FN_MC!BK122))</f>
        <v>*</v>
      </c>
    </row>
    <row r="146" spans="1:17">
      <c r="A146" s="85" t="str">
        <f>IF(FN_MC!B123="","*",FN_MC!B123)</f>
        <v>*</v>
      </c>
      <c r="B146" s="86" t="str">
        <f>IF(FN_MC!X123="","*",FN_MC!X123)</f>
        <v>*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8.3333333333333329E-2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6">
        <f>FN_MC!BH123</f>
        <v>0</v>
      </c>
      <c r="P146" s="78"/>
      <c r="Q146" s="120" t="str">
        <f>IF($A$2=1,IF(FN_MC!BJ123="","*",FN_MC!BJ123),IF(FN_MC!BK123="","*",FN_MC!BK123))</f>
        <v>*</v>
      </c>
    </row>
    <row r="147" spans="1:17">
      <c r="A147" s="85" t="str">
        <f>IF(FN_MC!B124="","*",FN_MC!B124)</f>
        <v>*</v>
      </c>
      <c r="B147" s="86" t="str">
        <f>IF(FN_MC!X124="","*",FN_MC!X124)</f>
        <v>*</v>
      </c>
      <c r="C147" s="87" t="str">
        <f>IF(FN_MC!S124="","*",FN_MC!S124)</f>
        <v>-</v>
      </c>
      <c r="D147" s="87" t="str">
        <f>IF(FN_MC!T124="","*",FN_MC!T124)</f>
        <v>-</v>
      </c>
      <c r="E147" s="87" t="str">
        <f>IF(FN_MC!D124="","*",FN_MC!D124)</f>
        <v>*</v>
      </c>
      <c r="F147" s="87" t="str">
        <f>IF(FN_MC!H124="","*",FN_MC!H124)</f>
        <v>*</v>
      </c>
      <c r="G147" s="87" t="str">
        <f>IF(FN_MC!M124="","*",FN_MC!M124)</f>
        <v>-</v>
      </c>
      <c r="H147" s="125" t="str">
        <f>IF(FN_MC!K124="","*",FN_MC!K124)</f>
        <v>*</v>
      </c>
      <c r="I147" s="110" t="str">
        <f>IF(FN_MC!O124="","*",FN_MC!O124)</f>
        <v>*</v>
      </c>
      <c r="J147" s="110" t="str">
        <f>IF(FN_MC!P124="","*",FN_MC!P124)</f>
        <v>*</v>
      </c>
      <c r="K147" s="118" t="str">
        <f>IF(FN_MC!AK124="","*",FN_MC!AK124)</f>
        <v>-</v>
      </c>
      <c r="L147" s="118" t="str">
        <f>IF(FN_MC!AM124="","*",FN_MC!AM124)</f>
        <v>-</v>
      </c>
      <c r="M147" s="118" t="str">
        <f>IF(FN_MC!AP124="","*",FN_MC!AP124)</f>
        <v>-</v>
      </c>
      <c r="N147" s="118" t="str">
        <f>IF(FN_MC!AM124="","*",FN_MC!AM124)</f>
        <v>-</v>
      </c>
      <c r="O147" s="136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>
      <c r="A148" s="85" t="str">
        <f>IF(FN_MC!B125="","*",FN_MC!B125)</f>
        <v>*</v>
      </c>
      <c r="B148" s="86" t="str">
        <f>IF(FN_MC!X125="","*",FN_MC!X125)</f>
        <v>*</v>
      </c>
      <c r="C148" s="87" t="str">
        <f>IF(FN_MC!S125="","*",FN_MC!S125)</f>
        <v>-</v>
      </c>
      <c r="D148" s="87" t="str">
        <f>IF(FN_MC!T125="","*",FN_MC!T125)</f>
        <v>-</v>
      </c>
      <c r="E148" s="87" t="str">
        <f>IF(FN_MC!D125="","*",FN_MC!D125)</f>
        <v>MARCOS (TF-520)</v>
      </c>
      <c r="F148" s="87" t="str">
        <f>IF(FN_MC!H125="","*",FN_MC!H125)</f>
        <v>*</v>
      </c>
      <c r="G148" s="87" t="str">
        <f>IF(FN_MC!M125="","*",FN_MC!M125)</f>
        <v>-</v>
      </c>
      <c r="H148" s="125" t="str">
        <f>IF(FN_MC!K125="","*",FN_MC!K125)</f>
        <v>*</v>
      </c>
      <c r="I148" s="110" t="str">
        <f>IF(FN_MC!O125="","*",FN_MC!O125)</f>
        <v>*</v>
      </c>
      <c r="J148" s="110" t="str">
        <f>IF(FN_MC!P125="","*",FN_MC!P125)</f>
        <v>*</v>
      </c>
      <c r="K148" s="118" t="str">
        <f>IF(FN_MC!AK125="","*",FN_MC!AK125)</f>
        <v>-</v>
      </c>
      <c r="L148" s="118" t="str">
        <f>IF(FN_MC!AM125="","*",FN_MC!AM125)</f>
        <v>-</v>
      </c>
      <c r="M148" s="118" t="str">
        <f>IF(FN_MC!AP125="","*",FN_MC!AP125)</f>
        <v>-</v>
      </c>
      <c r="N148" s="118" t="str">
        <f>IF(FN_MC!AM125="","*",FN_MC!AM125)</f>
        <v>-</v>
      </c>
      <c r="O148" s="136">
        <f>FN_MC!BH125</f>
        <v>0</v>
      </c>
      <c r="P148" s="78"/>
      <c r="Q148" s="120" t="str">
        <f>IF($A$2=1,IF(FN_MC!BJ125="","*",FN_MC!BJ125),IF(FN_MC!BK125="","*",FN_MC!BK125))</f>
        <v>*</v>
      </c>
    </row>
    <row r="149" spans="1:17">
      <c r="A149" s="85" t="str">
        <f>IF(FN_MC!B126="","*",FN_MC!B126)</f>
        <v>*</v>
      </c>
      <c r="B149" s="86" t="str">
        <f>IF(FN_MC!X126="","*",FN_MC!X126)</f>
        <v>*</v>
      </c>
      <c r="C149" s="87" t="str">
        <f>IF(FN_MC!S126="","*",FN_MC!S126)</f>
        <v>-</v>
      </c>
      <c r="D149" s="87" t="str">
        <f>IF(FN_MC!T126="","*",FN_MC!T126)</f>
        <v>-</v>
      </c>
      <c r="E149" s="87" t="str">
        <f>IF(FN_MC!D126="","*",FN_MC!D126)</f>
        <v>*</v>
      </c>
      <c r="F149" s="87" t="str">
        <f>IF(FN_MC!H126="","*",FN_MC!H126)</f>
        <v>*</v>
      </c>
      <c r="G149" s="87" t="str">
        <f>IF(FN_MC!M126="","*",FN_MC!M126)</f>
        <v>-</v>
      </c>
      <c r="H149" s="125" t="str">
        <f>IF(FN_MC!K126="","*",FN_MC!K126)</f>
        <v>*</v>
      </c>
      <c r="I149" s="110" t="str">
        <f>IF(FN_MC!O126="","*",FN_MC!O126)</f>
        <v>*</v>
      </c>
      <c r="J149" s="110" t="str">
        <f>IF(FN_MC!P126="","*",FN_MC!P126)</f>
        <v>*</v>
      </c>
      <c r="K149" s="118" t="str">
        <f>IF(FN_MC!AK126="","*",FN_MC!AK126)</f>
        <v>-</v>
      </c>
      <c r="L149" s="118" t="str">
        <f>IF(FN_MC!AM126="","*",FN_MC!AM126)</f>
        <v>-</v>
      </c>
      <c r="M149" s="118" t="str">
        <f>IF(FN_MC!AP126="","*",FN_MC!AP126)</f>
        <v>-</v>
      </c>
      <c r="N149" s="118" t="str">
        <f>IF(FN_MC!AM126="","*",FN_MC!AM126)</f>
        <v>-</v>
      </c>
      <c r="O149" s="136">
        <f>FN_MC!BH126</f>
        <v>0</v>
      </c>
      <c r="P149" s="78"/>
      <c r="Q149" s="120" t="str">
        <f>IF($A$2=1,IF(FN_MC!BJ126="","*",FN_MC!BJ126),IF(FN_MC!BK126="","*",FN_MC!BK126))</f>
        <v>*</v>
      </c>
    </row>
    <row r="150" spans="1:17">
      <c r="A150" s="85" t="str">
        <f>IF(FN_MC!B127="","*",FN_MC!B127)</f>
        <v>*</v>
      </c>
      <c r="B150" s="86" t="str">
        <f>IF(FN_MC!X127="","*",FN_MC!X127)</f>
        <v>*</v>
      </c>
      <c r="C150" s="87" t="str">
        <f>IF(FN_MC!S127="","*",FN_MC!S127)</f>
        <v>-</v>
      </c>
      <c r="D150" s="87" t="str">
        <f>IF(FN_MC!T127="","*",FN_MC!T127)</f>
        <v>-</v>
      </c>
      <c r="E150" s="87" t="str">
        <f>IF(FN_MC!D127="","*",FN_MC!D127)</f>
        <v>ANISIO (TF-514)</v>
      </c>
      <c r="F150" s="87" t="str">
        <f>IF(FN_MC!H127="","*",FN_MC!H127)</f>
        <v>*</v>
      </c>
      <c r="G150" s="87" t="str">
        <f>IF(FN_MC!M127="","*",FN_MC!M127)</f>
        <v>-</v>
      </c>
      <c r="H150" s="125" t="str">
        <f>IF(FN_MC!K127="","*",FN_MC!K127)</f>
        <v>*</v>
      </c>
      <c r="I150" s="110" t="str">
        <f>IF(FN_MC!O127="","*",FN_MC!O127)</f>
        <v>*</v>
      </c>
      <c r="J150" s="110" t="str">
        <f>IF(FN_MC!P127="","*",FN_MC!P127)</f>
        <v>*</v>
      </c>
      <c r="K150" s="118" t="str">
        <f>IF(FN_MC!AK127="","*",FN_MC!AK127)</f>
        <v>-</v>
      </c>
      <c r="L150" s="118" t="str">
        <f>IF(FN_MC!AM127="","*",FN_MC!AM127)</f>
        <v>-</v>
      </c>
      <c r="M150" s="118" t="str">
        <f>IF(FN_MC!AP127="","*",FN_MC!AP127)</f>
        <v>-</v>
      </c>
      <c r="N150" s="118" t="str">
        <f>IF(FN_MC!AM127="","*",FN_MC!AM127)</f>
        <v>-</v>
      </c>
      <c r="O150" s="136">
        <f>FN_MC!BH127</f>
        <v>0</v>
      </c>
      <c r="P150" s="78"/>
      <c r="Q150" s="120" t="str">
        <f>IF($A$2=1,IF(FN_MC!BJ127="","*",FN_MC!BJ127),IF(FN_MC!BK127="","*",FN_MC!BK127))</f>
        <v>*</v>
      </c>
    </row>
    <row r="151" spans="1:17">
      <c r="A151" s="85" t="str">
        <f>IF(FN_MC!B128="","*",FN_MC!B128)</f>
        <v>*</v>
      </c>
      <c r="B151" s="86" t="str">
        <f>IF(FN_MC!X128="","*",FN_MC!X128)</f>
        <v>*</v>
      </c>
      <c r="C151" s="87" t="str">
        <f>IF(FN_MC!S128="","*",FN_MC!S128)</f>
        <v>-</v>
      </c>
      <c r="D151" s="87" t="str">
        <f>IF(FN_MC!T128="","*",FN_MC!T128)</f>
        <v>-</v>
      </c>
      <c r="E151" s="87" t="str">
        <f>IF(FN_MC!D128="","*",FN_MC!D128)</f>
        <v>*</v>
      </c>
      <c r="F151" s="87" t="str">
        <f>IF(FN_MC!H128="","*",FN_MC!H128)</f>
        <v>*</v>
      </c>
      <c r="G151" s="87" t="str">
        <f>IF(FN_MC!M128="","*",FN_MC!M128)</f>
        <v>-</v>
      </c>
      <c r="H151" s="125" t="str">
        <f>IF(FN_MC!K128="","*",FN_MC!K128)</f>
        <v>*</v>
      </c>
      <c r="I151" s="110" t="str">
        <f>IF(FN_MC!O128="","*",FN_MC!O128)</f>
        <v>*</v>
      </c>
      <c r="J151" s="110" t="str">
        <f>IF(FN_MC!P128="","*",FN_MC!P128)</f>
        <v>*</v>
      </c>
      <c r="K151" s="118" t="str">
        <f>IF(FN_MC!AK128="","*",FN_MC!AK128)</f>
        <v>-</v>
      </c>
      <c r="L151" s="118" t="str">
        <f>IF(FN_MC!AM128="","*",FN_MC!AM128)</f>
        <v>-</v>
      </c>
      <c r="M151" s="118" t="str">
        <f>IF(FN_MC!AP128="","*",FN_MC!AP128)</f>
        <v>-</v>
      </c>
      <c r="N151" s="118" t="str">
        <f>IF(FN_MC!AM128="","*",FN_MC!AM128)</f>
        <v>-</v>
      </c>
      <c r="O151" s="136">
        <f>FN_MC!BH128</f>
        <v>0</v>
      </c>
      <c r="P151" s="78"/>
      <c r="Q151" s="120" t="str">
        <f>IF($A$2=1,IF(FN_MC!BJ128="","*",FN_MC!BJ128),IF(FN_MC!BK128="","*",FN_MC!BK128))</f>
        <v>*</v>
      </c>
    </row>
    <row r="152" spans="1:17">
      <c r="A152" s="85" t="str">
        <f>IF(FN_MC!B129="","*",FN_MC!B129)</f>
        <v>*</v>
      </c>
      <c r="B152" s="86" t="str">
        <f>IF(FN_MC!X129="","*",FN_MC!X129)</f>
        <v>*</v>
      </c>
      <c r="C152" s="87" t="str">
        <f>IF(FN_MC!S129="","*",FN_MC!S129)</f>
        <v>-</v>
      </c>
      <c r="D152" s="87" t="str">
        <f>IF(FN_MC!T129="","*",FN_MC!T129)</f>
        <v>-</v>
      </c>
      <c r="E152" s="87" t="str">
        <f>IF(FN_MC!D129="","*",FN_MC!D129)</f>
        <v>*</v>
      </c>
      <c r="F152" s="87" t="str">
        <f>IF(FN_MC!H129="","*",FN_MC!H129)</f>
        <v>*</v>
      </c>
      <c r="G152" s="87" t="str">
        <f>IF(FN_MC!M129="","*",FN_MC!M129)</f>
        <v>-</v>
      </c>
      <c r="H152" s="125" t="str">
        <f>IF(FN_MC!K129="","*",FN_MC!K129)</f>
        <v>*</v>
      </c>
      <c r="I152" s="110" t="str">
        <f>IF(FN_MC!O129="","*",FN_MC!O129)</f>
        <v>*</v>
      </c>
      <c r="J152" s="110" t="str">
        <f>IF(FN_MC!P129="","*",FN_MC!P129)</f>
        <v>*</v>
      </c>
      <c r="K152" s="118" t="str">
        <f>IF(FN_MC!AK129="","*",FN_MC!AK129)</f>
        <v>-</v>
      </c>
      <c r="L152" s="118" t="str">
        <f>IF(FN_MC!AM129="","*",FN_MC!AM129)</f>
        <v>-</v>
      </c>
      <c r="M152" s="118" t="str">
        <f>IF(FN_MC!AP129="","*",FN_MC!AP129)</f>
        <v>-</v>
      </c>
      <c r="N152" s="118" t="str">
        <f>IF(FN_MC!AM129="","*",FN_MC!AM129)</f>
        <v>-</v>
      </c>
      <c r="O152" s="136">
        <f>FN_MC!BH129</f>
        <v>0</v>
      </c>
      <c r="P152" s="78"/>
      <c r="Q152" s="120" t="str">
        <f>IF($A$2=1,IF(FN_MC!BJ129="","*",FN_MC!BJ129),IF(FN_MC!BK129="","*",FN_MC!BK129))</f>
        <v>*</v>
      </c>
    </row>
    <row r="153" spans="1:17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>
      <c r="A155" s="85" t="str">
        <f>IF(FN_MC!B132="","*",FN_MC!B132)</f>
        <v>*</v>
      </c>
      <c r="B155" s="86" t="str">
        <f>IF(FN_MC!X132="","*",FN_MC!X132)</f>
        <v>*</v>
      </c>
      <c r="C155" s="87" t="str">
        <f>IF(FN_MC!S132="","*",FN_MC!S132)</f>
        <v>-</v>
      </c>
      <c r="D155" s="87" t="str">
        <f>IF(FN_MC!T132="","*",FN_MC!T132)</f>
        <v>-</v>
      </c>
      <c r="E155" s="87" t="str">
        <f>IF(FN_MC!D132="","*",FN_MC!D132)</f>
        <v>*</v>
      </c>
      <c r="F155" s="87" t="str">
        <f>IF(FN_MC!H132="","*",FN_MC!H132)</f>
        <v>*</v>
      </c>
      <c r="G155" s="87" t="str">
        <f>IF(FN_MC!M132="","*",FN_MC!M132)</f>
        <v>-</v>
      </c>
      <c r="H155" s="125" t="str">
        <f>IF(FN_MC!K132="","*",FN_MC!K132)</f>
        <v>*</v>
      </c>
      <c r="I155" s="110" t="str">
        <f>IF(FN_MC!O132="","*",FN_MC!O132)</f>
        <v>*</v>
      </c>
      <c r="J155" s="110" t="str">
        <f>IF(FN_MC!P132="","*",FN_MC!P132)</f>
        <v>*</v>
      </c>
      <c r="K155" s="118" t="str">
        <f>IF(FN_MC!AK132="","*",FN_MC!AK132)</f>
        <v>-</v>
      </c>
      <c r="L155" s="118" t="str">
        <f>IF(FN_MC!AM132="","*",FN_MC!AM132)</f>
        <v>-</v>
      </c>
      <c r="M155" s="118" t="str">
        <f>IF(FN_MC!AP132="","*",FN_MC!AP132)</f>
        <v>-</v>
      </c>
      <c r="N155" s="118" t="str">
        <f>IF(FN_MC!AM132="","*",FN_MC!AM132)</f>
        <v>-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>
      <c r="A156" s="85" t="str">
        <f>IF(FN_MC!B133="","*",FN_MC!B133)</f>
        <v>*</v>
      </c>
      <c r="B156" s="86" t="str">
        <f>IF(FN_MC!X133="","*",FN_MC!X133)</f>
        <v>*</v>
      </c>
      <c r="C156" s="87" t="str">
        <f>IF(FN_MC!S133="","*",FN_MC!S133)</f>
        <v>-</v>
      </c>
      <c r="D156" s="87" t="str">
        <f>IF(FN_MC!T133="","*",FN_MC!T133)</f>
        <v>-</v>
      </c>
      <c r="E156" s="87" t="str">
        <f>IF(FN_MC!D133="","*",FN_MC!D133)</f>
        <v>*</v>
      </c>
      <c r="F156" s="87" t="str">
        <f>IF(FN_MC!H133="","*",FN_MC!H133)</f>
        <v>*</v>
      </c>
      <c r="G156" s="87" t="str">
        <f>IF(FN_MC!M133="","*",FN_MC!M133)</f>
        <v>-</v>
      </c>
      <c r="H156" s="125" t="str">
        <f>IF(FN_MC!K133="","*",FN_MC!K133)</f>
        <v>*</v>
      </c>
      <c r="I156" s="110" t="str">
        <f>IF(FN_MC!O133="","*",FN_MC!O133)</f>
        <v>*</v>
      </c>
      <c r="J156" s="110" t="str">
        <f>IF(FN_MC!P133="","*",FN_MC!P133)</f>
        <v>*</v>
      </c>
      <c r="K156" s="118" t="str">
        <f>IF(FN_MC!AK133="","*",FN_MC!AK133)</f>
        <v>-</v>
      </c>
      <c r="L156" s="118" t="str">
        <f>IF(FN_MC!AM133="","*",FN_MC!AM133)</f>
        <v>-</v>
      </c>
      <c r="M156" s="118" t="str">
        <f>IF(FN_MC!AP133="","*",FN_MC!AP133)</f>
        <v>-</v>
      </c>
      <c r="N156" s="118" t="str">
        <f>IF(FN_MC!AM133="","*",FN_MC!AM133)</f>
        <v>-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>
      <c r="A158" s="85" t="str">
        <f>IF(FN_MC!B135="","*",FN_MC!B135)</f>
        <v>*</v>
      </c>
      <c r="B158" s="86" t="str">
        <f>IF(FN_MC!X135="","*",FN_MC!X135)</f>
        <v>*</v>
      </c>
      <c r="C158" s="87" t="str">
        <f>IF(FN_MC!S135="","*",FN_MC!S135)</f>
        <v>-</v>
      </c>
      <c r="D158" s="87" t="str">
        <f>IF(FN_MC!T135="","*",FN_MC!T135)</f>
        <v>-</v>
      </c>
      <c r="E158" s="87" t="str">
        <f>IF(FN_MC!D135="","*",FN_MC!D135)</f>
        <v>*</v>
      </c>
      <c r="F158" s="87" t="str">
        <f>IF(FN_MC!H135="","*",FN_MC!H135)</f>
        <v>*</v>
      </c>
      <c r="G158" s="87" t="str">
        <f>IF(FN_MC!M135="","*",FN_MC!M135)</f>
        <v>-</v>
      </c>
      <c r="H158" s="125" t="str">
        <f>IF(FN_MC!K135="","*",FN_MC!K135)</f>
        <v>*</v>
      </c>
      <c r="I158" s="110" t="str">
        <f>IF(FN_MC!O135="","*",FN_MC!O135)</f>
        <v>*</v>
      </c>
      <c r="J158" s="110" t="str">
        <f>IF(FN_MC!P135="","*",FN_MC!P135)</f>
        <v>*</v>
      </c>
      <c r="K158" s="118" t="str">
        <f>IF(FN_MC!AK135="","*",FN_MC!AK135)</f>
        <v>-</v>
      </c>
      <c r="L158" s="118" t="str">
        <f>IF(FN_MC!AM135="","*",FN_MC!AM135)</f>
        <v>-</v>
      </c>
      <c r="M158" s="118" t="str">
        <f>IF(FN_MC!AP135="","*",FN_MC!AP135)</f>
        <v>-</v>
      </c>
      <c r="N158" s="118" t="str">
        <f>IF(FN_MC!AM135="","*",FN_MC!AM135)</f>
        <v>-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*</v>
      </c>
      <c r="D802" s="87" t="str">
        <f>IF(FN_MC!T779="","*",FN_MC!T779)</f>
        <v>*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*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*</v>
      </c>
      <c r="L802" s="118" t="str">
        <f>IF(FN_MC!AM779="","*",FN_MC!AM779)</f>
        <v>*</v>
      </c>
      <c r="M802" s="118" t="str">
        <f>IF(FN_MC!AP779="","*",FN_MC!AP779)</f>
        <v>*</v>
      </c>
      <c r="N802" s="118" t="str">
        <f>IF(FN_MC!AM779="","*",FN_MC!AM779)</f>
        <v>*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2026-02-11T16:36:54Z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