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16" documentId="8_{B6337239-1A00-434D-AAD0-422EA1FEB5AE}" xr6:coauthVersionLast="47" xr6:coauthVersionMax="47" xr10:uidLastSave="{831424C2-1928-4B9D-9D09-53CA472606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" l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/>
  <c r="T144" i="1" a="1"/>
  <c r="T144" i="1"/>
  <c r="S144" i="1" a="1"/>
  <c r="S144" i="1"/>
  <c r="T143" i="1" a="1"/>
  <c r="T143" i="1"/>
  <c r="S143" i="1" a="1"/>
  <c r="S143" i="1"/>
  <c r="T142" i="1" a="1"/>
  <c r="T142" i="1"/>
  <c r="S142" i="1" a="1"/>
  <c r="S142" i="1"/>
  <c r="T141" i="1" a="1"/>
  <c r="T141" i="1"/>
  <c r="S141" i="1" a="1"/>
  <c r="S141" i="1"/>
  <c r="T140" i="1" a="1"/>
  <c r="T140" i="1"/>
  <c r="S140" i="1" a="1"/>
  <c r="S140" i="1"/>
  <c r="T139" i="1" a="1"/>
  <c r="T139" i="1"/>
  <c r="S139" i="1" a="1"/>
  <c r="S139" i="1"/>
  <c r="T138" i="1" a="1"/>
  <c r="T138" i="1"/>
  <c r="S138" i="1" a="1"/>
  <c r="S138" i="1"/>
  <c r="T137" i="1" a="1"/>
  <c r="T137" i="1"/>
  <c r="S137" i="1" a="1"/>
  <c r="S137" i="1"/>
  <c r="T136" i="1" a="1"/>
  <c r="T136" i="1"/>
  <c r="S136" i="1" a="1"/>
  <c r="S136" i="1"/>
  <c r="T135" i="1" a="1"/>
  <c r="T135" i="1"/>
  <c r="S135" i="1" a="1"/>
  <c r="S135" i="1"/>
  <c r="T134" i="1" a="1"/>
  <c r="T134" i="1" s="1"/>
  <c r="E132" i="12" s="1"/>
  <c r="S134" i="1" a="1"/>
  <c r="S134" i="1" s="1"/>
  <c r="D132" i="12" s="1"/>
  <c r="T133" i="1" a="1"/>
  <c r="T133" i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/>
  <c r="S130" i="1" a="1"/>
  <c r="S130" i="1" s="1"/>
  <c r="D128" i="12" s="1"/>
  <c r="T129" i="1" a="1"/>
  <c r="T129" i="1" s="1"/>
  <c r="E127" i="12" s="1"/>
  <c r="S129" i="1" a="1"/>
  <c r="S129" i="1"/>
  <c r="T128" i="1" a="1"/>
  <c r="T128" i="1" s="1"/>
  <c r="E126" i="12" s="1"/>
  <c r="S128" i="1" a="1"/>
  <c r="S128" i="1" s="1"/>
  <c r="D126" i="12" s="1"/>
  <c r="T127" i="1" a="1"/>
  <c r="T127" i="1"/>
  <c r="S127" i="1" a="1"/>
  <c r="S127" i="1" s="1"/>
  <c r="D125" i="12" s="1"/>
  <c r="T126" i="1" a="1"/>
  <c r="T126" i="1" s="1"/>
  <c r="E124" i="12" s="1"/>
  <c r="S126" i="1" a="1"/>
  <c r="S126" i="1"/>
  <c r="T125" i="1" a="1"/>
  <c r="T125" i="1" s="1"/>
  <c r="E123" i="12" s="1"/>
  <c r="S125" i="1" a="1"/>
  <c r="S125" i="1" s="1"/>
  <c r="D123" i="12" s="1"/>
  <c r="T124" i="1" a="1"/>
  <c r="T124" i="1"/>
  <c r="S124" i="1" a="1"/>
  <c r="S124" i="1" s="1"/>
  <c r="D122" i="12" s="1"/>
  <c r="T123" i="1" a="1"/>
  <c r="T123" i="1" s="1"/>
  <c r="E121" i="12" s="1"/>
  <c r="S123" i="1" a="1"/>
  <c r="S123" i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/>
  <c r="S120" i="1" a="1"/>
  <c r="S120" i="1" s="1"/>
  <c r="D118" i="12" s="1"/>
  <c r="T119" i="1" a="1"/>
  <c r="T119" i="1" s="1"/>
  <c r="E117" i="12" s="1"/>
  <c r="S119" i="1" a="1"/>
  <c r="S119" i="1"/>
  <c r="T118" i="1" a="1"/>
  <c r="T118" i="1" s="1"/>
  <c r="E116" i="12" s="1"/>
  <c r="S118" i="1" a="1"/>
  <c r="S118" i="1" s="1"/>
  <c r="D116" i="12" s="1"/>
  <c r="T117" i="1" a="1"/>
  <c r="T117" i="1"/>
  <c r="S117" i="1" a="1"/>
  <c r="S117" i="1" s="1"/>
  <c r="D115" i="12" s="1"/>
  <c r="T116" i="1" a="1"/>
  <c r="T116" i="1" s="1"/>
  <c r="E114" i="12" s="1"/>
  <c r="S116" i="1" a="1"/>
  <c r="S116" i="1"/>
  <c r="T115" i="1" a="1"/>
  <c r="T115" i="1" s="1"/>
  <c r="E113" i="12" s="1"/>
  <c r="S115" i="1" a="1"/>
  <c r="S115" i="1" s="1"/>
  <c r="D113" i="12" s="1"/>
  <c r="T114" i="1" a="1"/>
  <c r="T114" i="1"/>
  <c r="S114" i="1" a="1"/>
  <c r="S114" i="1" s="1"/>
  <c r="T113" i="1" a="1"/>
  <c r="T113" i="1" s="1"/>
  <c r="E111" i="12" s="1"/>
  <c r="S113" i="1" a="1"/>
  <c r="S113" i="1"/>
  <c r="T112" i="1" a="1"/>
  <c r="T112" i="1" s="1"/>
  <c r="E110" i="12" s="1"/>
  <c r="S112" i="1" a="1"/>
  <c r="S112" i="1" s="1"/>
  <c r="D110" i="12" s="1"/>
  <c r="T111" i="1" a="1"/>
  <c r="T111" i="1"/>
  <c r="S111" i="1" a="1"/>
  <c r="S111" i="1" s="1"/>
  <c r="D109" i="12" s="1"/>
  <c r="T110" i="1" a="1"/>
  <c r="T110" i="1" s="1"/>
  <c r="E108" i="12" s="1"/>
  <c r="S110" i="1" a="1"/>
  <c r="S110" i="1"/>
  <c r="T109" i="1" a="1"/>
  <c r="T109" i="1" s="1"/>
  <c r="E107" i="12" s="1"/>
  <c r="S109" i="1" a="1"/>
  <c r="S109" i="1" s="1"/>
  <c r="T108" i="1" a="1"/>
  <c r="T108" i="1"/>
  <c r="S108" i="1" a="1"/>
  <c r="S108" i="1" s="1"/>
  <c r="T107" i="1" a="1"/>
  <c r="T107" i="1" s="1"/>
  <c r="E105" i="12" s="1"/>
  <c r="S107" i="1" a="1"/>
  <c r="S107" i="1"/>
  <c r="T106" i="1" a="1"/>
  <c r="T106" i="1" s="1"/>
  <c r="E104" i="12" s="1"/>
  <c r="S106" i="1" a="1"/>
  <c r="S106" i="1" s="1"/>
  <c r="T105" i="1" a="1"/>
  <c r="T105" i="1"/>
  <c r="S105" i="1" a="1"/>
  <c r="S105" i="1" s="1"/>
  <c r="T104" i="1" a="1"/>
  <c r="T104" i="1" s="1"/>
  <c r="E102" i="12" s="1"/>
  <c r="S104" i="1" a="1"/>
  <c r="S104" i="1"/>
  <c r="T103" i="1" a="1"/>
  <c r="T103" i="1" s="1"/>
  <c r="E101" i="12" s="1"/>
  <c r="S103" i="1" a="1"/>
  <c r="S103" i="1" s="1"/>
  <c r="T102" i="1" a="1"/>
  <c r="T102" i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AL185" i="1"/>
  <c r="AO185" i="1"/>
  <c r="AP185" i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AL188" i="1"/>
  <c r="AO188" i="1"/>
  <c r="AP188" i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AL210" i="1"/>
  <c r="AO210" i="1"/>
  <c r="AP210" i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AL234" i="1"/>
  <c r="AO234" i="1"/>
  <c r="AP234" i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AL299" i="1"/>
  <c r="AO299" i="1"/>
  <c r="AP299" i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E100" i="12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E103" i="12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D105" i="12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E106" i="12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E109" i="12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E112" i="12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E115" i="12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E118" i="12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D121" i="12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E122" i="12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D124" i="12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E128" i="12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E131" i="12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D133" i="12"/>
  <c r="E133" i="12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D134" i="12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D135" i="12"/>
  <c r="E135" i="12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E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D137" i="12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D138" i="12"/>
  <c r="E138" i="12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E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D140" i="12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E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E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D143" i="12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J39" i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J40" i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J41" i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J42" i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J45" i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J46" i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J47" i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J48" i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J49" i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D48" i="12"/>
  <c r="U50" i="1"/>
  <c r="AI50" i="1"/>
  <c r="BB50" i="1" s="1"/>
  <c r="AJ50" i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E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D87" i="12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E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D96" i="12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L288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D111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7" i="12"/>
  <c r="D114" i="12"/>
  <c r="D112" i="12"/>
  <c r="D108" i="12"/>
  <c r="D107" i="12"/>
  <c r="D103" i="12"/>
  <c r="D102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51" i="12"/>
  <c r="L217" i="12"/>
  <c r="L211" i="12"/>
  <c r="L205" i="12"/>
  <c r="L198" i="12"/>
  <c r="L193" i="12"/>
  <c r="L163" i="12"/>
  <c r="L7" i="12"/>
  <c r="K387" i="12"/>
  <c r="K383" i="12"/>
  <c r="K380" i="12"/>
  <c r="K378" i="12"/>
  <c r="L242" i="12"/>
  <c r="K166" i="11"/>
  <c r="M166" i="11"/>
  <c r="M167" i="11"/>
  <c r="K168" i="11"/>
  <c r="K169" i="11"/>
  <c r="M169" i="11"/>
  <c r="M170" i="11"/>
  <c r="K171" i="11"/>
  <c r="K172" i="11"/>
  <c r="M172" i="11"/>
  <c r="M173" i="11"/>
  <c r="K174" i="11"/>
  <c r="K175" i="11"/>
  <c r="M175" i="11"/>
  <c r="M176" i="11"/>
  <c r="K177" i="11"/>
  <c r="K178" i="11"/>
  <c r="M178" i="11"/>
  <c r="M179" i="11"/>
  <c r="K180" i="11"/>
  <c r="K181" i="11"/>
  <c r="M181" i="11"/>
  <c r="M182" i="11"/>
  <c r="K183" i="11"/>
  <c r="M183" i="11"/>
  <c r="K184" i="11"/>
  <c r="M184" i="11"/>
  <c r="K185" i="11"/>
  <c r="M185" i="11"/>
  <c r="K186" i="11"/>
  <c r="M186" i="11"/>
  <c r="K187" i="11"/>
  <c r="M187" i="11"/>
  <c r="M188" i="11"/>
  <c r="K189" i="11"/>
  <c r="K190" i="11"/>
  <c r="M190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K209" i="11"/>
  <c r="M210" i="11"/>
  <c r="K211" i="11"/>
  <c r="K212" i="11"/>
  <c r="M212" i="11"/>
  <c r="M213" i="11"/>
  <c r="K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63" i="11"/>
  <c r="M263" i="11"/>
  <c r="K264" i="11"/>
  <c r="M264" i="11"/>
  <c r="K274" i="11"/>
  <c r="M274" i="11"/>
  <c r="K275" i="11"/>
  <c r="M275" i="11"/>
  <c r="K276" i="11"/>
  <c r="M278" i="11"/>
  <c r="K286" i="11"/>
  <c r="M286" i="11"/>
  <c r="M289" i="11"/>
  <c r="M292" i="11"/>
  <c r="K294" i="11"/>
  <c r="M29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14" i="11" l="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<sst xmlns="http://schemas.openxmlformats.org/spreadsheetml/2006/main" count="4495" uniqueCount="1177">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</sst>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6" activePane="bottomRight" state="frozen"/>
      <selection pane="bottomRight" activeCell="B36" sqref="B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09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487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BASE_MAPA!$D$2:$D$359, BASE_MAPA!$I$2:$I$359),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-</v>
      </c>
      <c r="AN39" s="273" t="str">
        <f>IF(BS_CONTROLE[[#This Row],[SB]]=0, "-", BS_CONTROLE[[#This Row],[SB]])</f>
        <v>-</v>
      </c>
      <c r="AO39" s="274" t="str">
        <f>IF(BS_CONTROLE[[#This Row],[SUB]]=0, "-", BS_CONTROLE[[#This Row],[SUB]])</f>
        <v>-</v>
      </c>
      <c r="AP39" s="275" t="str">
        <f>IF(BS_CONTROLE[[#This Row],[KM - Inicio]]=0, "-", BS_CONTROLE[[#This Row],[KM - Inicio]])</f>
        <v>-</v>
      </c>
      <c r="AQ39" s="275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08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>
        <f>IFERROR(_xlfn.XLOOKUP(AO39, BASE_MAPA!$D$2:$D$359, BASE_MAPA!$I$2:$I$359), "ERRO")</f>
        <v>ERRO</v>
      </c>
      <c r="BF39" s="276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09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BASE_MAPA!$D$2:$D$359, BASE_MAPA!$I$2:$I$359),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3" t="str">
        <f>IF(BS_CONTROLE[[#This Row],[Local - Partida]]=0, "-", BS_CONTROLE[[#This Row],[Local - Partida]])</f>
        <v>-</v>
      </c>
      <c r="AL40" s="273" t="str">
        <f>IF(BS_CONTROLE[[#This Row],[Local - Encerramento]]=0, "-", BS_CONTROLE[[#This Row],[Local - Encerramento]])</f>
        <v>-</v>
      </c>
      <c r="AM40" s="273" t="str">
        <f>IF(BS_CONTROLE[[#This Row],[Entre - Estações]]=0, "-", BS_CONTROLE[[#This Row],[Entre - Estações]])</f>
        <v>-</v>
      </c>
      <c r="AN40" s="273" t="str">
        <f>IF(BS_CONTROLE[[#This Row],[SB]]=0, "-", BS_CONTROLE[[#This Row],[SB]])</f>
        <v>-</v>
      </c>
      <c r="AO40" s="274" t="str">
        <f>IF(BS_CONTROLE[[#This Row],[SUB]]=0, "-", BS_CONTROLE[[#This Row],[SUB]])</f>
        <v>-</v>
      </c>
      <c r="AP40" s="275" t="str">
        <f>IF(BS_CONTROLE[[#This Row],[KM - Inicio]]=0, "-", BS_CONTROLE[[#This Row],[KM - Inicio]])</f>
        <v>-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>
        <f>IFERROR(_xlfn.XLOOKUP(AO40, BASE_MAPA!$D$2:$D$359, BASE_MAPA!$I$2:$I$359), "ERRO")</f>
        <v>ERRO</v>
      </c>
      <c r="BF40" s="276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09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BASE_MAPA!$D$2:$D$359, BASE_MAPA!$I$2:$I$359),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73" t="str">
        <f>IF(BS_CONTROLE[[#This Row],[Local - Partida]]=0, "-", BS_CONTROLE[[#This Row],[Local - Partida]])</f>
        <v>-</v>
      </c>
      <c r="AL41" s="273" t="str">
        <f>IF(BS_CONTROLE[[#This Row],[Local - Encerramento]]=0, "-", BS_CONTROLE[[#This Row],[Local - Encerramento]])</f>
        <v>-</v>
      </c>
      <c r="AM41" s="273" t="str">
        <f>IF(BS_CONTROLE[[#This Row],[Entre - Estações]]=0, "-", BS_CONTROLE[[#This Row],[Entre - Estações]])</f>
        <v>-</v>
      </c>
      <c r="AN41" s="273" t="str">
        <f>IF(BS_CONTROLE[[#This Row],[SB]]=0, "-", BS_CONTROLE[[#This Row],[SB]])</f>
        <v>-</v>
      </c>
      <c r="AO41" s="274" t="str">
        <f>IF(BS_CONTROLE[[#This Row],[SUB]]=0, "-", BS_CONTROLE[[#This Row],[SUB]])</f>
        <v>-</v>
      </c>
      <c r="AP41" s="275" t="str">
        <f>IF(BS_CONTROLE[[#This Row],[KM - Inicio]]=0, "-", BS_CONTROLE[[#This Row],[KM - Inicio]])</f>
        <v>-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>
        <f>IFERROR(_xlfn.XLOOKUP(AO41, BASE_MAPA!$D$2:$D$359, BASE_MAPA!$I$2:$I$359), "ERRO")</f>
        <v>ERRO</v>
      </c>
      <c r="BF41" s="276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09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BASE_MAPA!$D$2:$D$359, BASE_MAPA!$I$2:$I$359),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3" t="str">
        <f>IF(BS_CONTROLE[[#This Row],[Local - Partida]]=0, "-", BS_CONTROLE[[#This Row],[Local - Partida]])</f>
        <v>-</v>
      </c>
      <c r="AL42" s="273" t="str">
        <f>IF(BS_CONTROLE[[#This Row],[Local - Encerramento]]=0, "-", BS_CONTROLE[[#This Row],[Local - Encerramento]])</f>
        <v>-</v>
      </c>
      <c r="AM42" s="273" t="str">
        <f>IF(BS_CONTROLE[[#This Row],[Entre - Estações]]=0, "-", BS_CONTROLE[[#This Row],[Entre - Estações]])</f>
        <v>-</v>
      </c>
      <c r="AN42" s="273" t="str">
        <f>IF(BS_CONTROLE[[#This Row],[SB]]=0, "-", BS_CONTROLE[[#This Row],[SB]])</f>
        <v>-</v>
      </c>
      <c r="AO42" s="274" t="str">
        <f>IF(BS_CONTROLE[[#This Row],[SUB]]=0, "-", BS_CONTROLE[[#This Row],[SUB]])</f>
        <v>-</v>
      </c>
      <c r="AP42" s="275" t="str">
        <f>IF(BS_CONTROLE[[#This Row],[KM - Inicio]]=0, "-", BS_CONTROLE[[#This Row],[KM - Inicio]])</f>
        <v>-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>
        <f>IFERROR(_xlfn.XLOOKUP(AO42, BASE_MAPA!$D$2:$D$359, BASE_MAPA!$I$2:$I$359), "ERRO")</f>
        <v>ERRO</v>
      </c>
      <c r="BF42" s="276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450" name="Range1_9_1"/>
    <protectedRange sqref="V29:Y30 X6:Y28 V36:Y450 X31:Y35" name="Range1_11_1"/>
    <protectedRange sqref="Z29:AD30 Z6:Z28 Z33:AD450 Z31:Z32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" name="Range1_18_1_1"/>
    <protectedRange sqref="W6 W15:W17 W19 W23 W28 W31" name="Range1_18_4"/>
    <protectedRange sqref="AA6:AE7 AA19:AE20 AA31:AE32" name="Range1_19_1"/>
    <protectedRange sqref="AA27:AC27 AA25:AE25" name="Range1_19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1157</v>
      </c>
      <c r="C2" s="96" t="s">
        <v>1027</v>
      </c>
      <c r="D2" s="96" t="s">
        <v>1029</v>
      </c>
      <c r="E2" s="96" t="s">
        <v>1158</v>
      </c>
      <c r="F2" s="96" t="s">
        <v>1159</v>
      </c>
      <c r="G2" s="96" t="s">
        <v>1160</v>
      </c>
      <c r="H2" s="96" t="s">
        <v>1161</v>
      </c>
      <c r="I2" s="96" t="s">
        <v>1162</v>
      </c>
      <c r="J2" s="96" t="s">
        <v>1163</v>
      </c>
      <c r="K2" s="132" t="s">
        <v>1164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 t="str">
        <f>IF(SP_SUL!B39="","*",SP_SUL!B39)</f>
        <v>*</v>
      </c>
      <c r="D37" s="122" t="str">
        <f>IF(SP_SUL!D39="","*",SP_SUL!D39)</f>
        <v>*</v>
      </c>
      <c r="E37" s="122" t="str">
        <f>IF(SP_SUL!H39="","*",SP_SUL!H39)</f>
        <v>*</v>
      </c>
      <c r="F37" s="138" t="str">
        <f>IF(SP_SUL!M39="","*",SP_SUL!M39)</f>
        <v>-</v>
      </c>
      <c r="G37" s="122" t="str">
        <f>IF(SP_SUL!I39="","*",SP_SUL!I39)</f>
        <v>*</v>
      </c>
      <c r="H37" s="122" t="str">
        <f>IF(SP_SUL!AB39="","*",SP_SUL!AB39)</f>
        <v>*</v>
      </c>
      <c r="I37" s="122" t="str">
        <f>IF(SP_SUL!AC39="","*",SP_SUL!AC39)</f>
        <v>*</v>
      </c>
      <c r="J37" s="123" t="str">
        <f>IF(SP_SUL!AA39="","*",SP_SUL!AA39)</f>
        <v>*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 t="str">
        <f>IF(SP_SUL!B40="","*",SP_SUL!B40)</f>
        <v>*</v>
      </c>
      <c r="D38" s="122" t="str">
        <f>IF(SP_SUL!D40="","*",SP_SUL!D40)</f>
        <v>*</v>
      </c>
      <c r="E38" s="122" t="str">
        <f>IF(SP_SUL!H40="","*",SP_SUL!H40)</f>
        <v>*</v>
      </c>
      <c r="F38" s="138" t="str">
        <f>IF(SP_SUL!M40="","*",SP_SUL!M40)</f>
        <v>-</v>
      </c>
      <c r="G38" s="122" t="str">
        <f>IF(SP_SUL!I40="","*",SP_SUL!I40)</f>
        <v>*</v>
      </c>
      <c r="H38" s="122" t="str">
        <f>IF(SP_SUL!AB40="","*",SP_SUL!AB40)</f>
        <v>*</v>
      </c>
      <c r="I38" s="122" t="str">
        <f>IF(SP_SUL!AC40="","*",SP_SUL!AC40)</f>
        <v>*</v>
      </c>
      <c r="J38" s="123" t="str">
        <f>IF(SP_SUL!AA40="","*",SP_SUL!AA40)</f>
        <v>*</v>
      </c>
      <c r="K38" s="135" t="str">
        <f>IF(SP_SUL!AD40="","*",SP_SUL!AD40)</f>
        <v>*</v>
      </c>
    </row>
    <row r="39" spans="2:11" s="124" customFormat="1" hidden="1">
      <c r="B39" s="121" t="str">
        <f>IF(SP_SUL!Y41="","*",SP_SUL!Y41)</f>
        <v>*</v>
      </c>
      <c r="C39" s="122" t="str">
        <f>IF(SP_SUL!B41="","*",SP_SUL!B41)</f>
        <v>*</v>
      </c>
      <c r="D39" s="122" t="str">
        <f>IF(SP_SUL!D41="","*",SP_SUL!D41)</f>
        <v>*</v>
      </c>
      <c r="E39" s="122" t="str">
        <f>IF(SP_SUL!H41="","*",SP_SUL!H41)</f>
        <v>*</v>
      </c>
      <c r="F39" s="138" t="str">
        <f>IF(SP_SUL!M41="","*",SP_SUL!M41)</f>
        <v>-</v>
      </c>
      <c r="G39" s="122" t="str">
        <f>IF(SP_SUL!I41="","*",SP_SUL!I41)</f>
        <v>*</v>
      </c>
      <c r="H39" s="122" t="str">
        <f>IF(SP_SUL!AB41="","*",SP_SUL!AB41)</f>
        <v>*</v>
      </c>
      <c r="I39" s="122" t="str">
        <f>IF(SP_SUL!AC41="","*",SP_SUL!AC41)</f>
        <v>*</v>
      </c>
      <c r="J39" s="123" t="str">
        <f>IF(SP_SUL!AA41="","*",SP_SUL!AA41)</f>
        <v>*</v>
      </c>
      <c r="K39" s="135" t="str">
        <f>IF(SP_SUL!AD41="","*",SP_SUL!AD41)</f>
        <v>*</v>
      </c>
    </row>
    <row r="40" spans="2:11" s="124" customFormat="1" hidden="1">
      <c r="B40" s="121" t="str">
        <f>IF(SP_SUL!Y42="","*",SP_SUL!Y42)</f>
        <v>*</v>
      </c>
      <c r="C40" s="122" t="str">
        <f>IF(SP_SUL!B42="","*",SP_SUL!B42)</f>
        <v>*</v>
      </c>
      <c r="D40" s="122" t="str">
        <f>IF(SP_SUL!D42="","*",SP_SUL!D42)</f>
        <v>*</v>
      </c>
      <c r="E40" s="122" t="str">
        <f>IF(SP_SUL!H42="","*",SP_SUL!H42)</f>
        <v>*</v>
      </c>
      <c r="F40" s="138" t="str">
        <f>IF(SP_SUL!M42="","*",SP_SUL!M42)</f>
        <v>-</v>
      </c>
      <c r="G40" s="122" t="str">
        <f>IF(SP_SUL!I42="","*",SP_SUL!I42)</f>
        <v>*</v>
      </c>
      <c r="H40" s="122" t="str">
        <f>IF(SP_SUL!AB42="","*",SP_SUL!AB42)</f>
        <v>*</v>
      </c>
      <c r="I40" s="122" t="str">
        <f>IF(SP_SUL!AC42="","*",SP_SUL!AC42)</f>
        <v>*</v>
      </c>
      <c r="J40" s="123" t="str">
        <f>IF(SP_SUL!AA42="","*",SP_SUL!AA42)</f>
        <v>*</v>
      </c>
      <c r="K40" s="135" t="str">
        <f>IF(SP_SUL!AD42="","*",SP_SUL!AD42)</f>
        <v>*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1165</v>
      </c>
      <c r="D5" s="363"/>
      <c r="E5" s="363"/>
      <c r="F5" s="363"/>
      <c r="G5" s="363"/>
      <c r="H5" s="363"/>
      <c r="I5" s="363"/>
      <c r="J5" s="364"/>
      <c r="K5" s="365" t="s">
        <v>1166</v>
      </c>
      <c r="L5" s="366"/>
      <c r="M5" s="366"/>
      <c r="N5" s="366"/>
      <c r="O5" s="367" t="s">
        <v>1167</v>
      </c>
      <c r="P5" s="368"/>
      <c r="Q5" s="369"/>
    </row>
    <row r="6" spans="1:17" s="94" customFormat="1" ht="15.75" customHeight="1">
      <c r="A6" s="88" t="s">
        <v>1168</v>
      </c>
      <c r="B6" s="95" t="s">
        <v>1169</v>
      </c>
      <c r="C6" s="96" t="s">
        <v>1042</v>
      </c>
      <c r="D6" s="97" t="s">
        <v>1043</v>
      </c>
      <c r="E6" s="96" t="s">
        <v>1170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1171</v>
      </c>
      <c r="M6" s="140" t="s">
        <v>506</v>
      </c>
      <c r="N6" s="141" t="s">
        <v>1037</v>
      </c>
      <c r="O6" s="247" t="s">
        <v>1080</v>
      </c>
      <c r="P6" s="158"/>
      <c r="Q6" s="194" t="s">
        <v>1172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 t="str">
        <f>IF(SP_SUL!B39="","*",SP_SUL!B39)</f>
        <v>*</v>
      </c>
      <c r="B41" s="99" t="str">
        <f>IF(SP_SUL!X39="","*",SP_SUL!X39)</f>
        <v>*</v>
      </c>
      <c r="C41" s="100" t="str">
        <f>IF(SP_SUL!S39="","*",SP_SUL!S39)</f>
        <v>-</v>
      </c>
      <c r="D41" s="100" t="str">
        <f>IF(SP_SUL!T39="","*",SP_SUL!T39)</f>
        <v>-</v>
      </c>
      <c r="E41" s="100" t="str">
        <f>IF(SP_SUL!D39="","*",SP_SUL!D39)</f>
        <v>*</v>
      </c>
      <c r="F41" s="100" t="str">
        <f>IF(SP_SUL!H39="","*",SP_SUL!H39)</f>
        <v>*</v>
      </c>
      <c r="G41" s="100" t="str">
        <f>IF(SP_SUL!M39="","*",SP_SUL!M39)</f>
        <v>-</v>
      </c>
      <c r="H41" s="155" t="str">
        <f>IF(SP_SUL!K39="","*",SP_SUL!K39)</f>
        <v>*</v>
      </c>
      <c r="I41" s="133" t="str">
        <f>IF(SP_SUL!O39="","*",SP_SUL!O39)</f>
        <v>*</v>
      </c>
      <c r="J41" s="133" t="str">
        <f>IF(SP_SUL!P39="","*",SP_SUL!P39)</f>
        <v>*</v>
      </c>
      <c r="K41" s="142" t="str">
        <f>IF(SP_SUL!AK39="","*",SP_SUL!AK39)</f>
        <v>-</v>
      </c>
      <c r="L41" s="142" t="str">
        <f>IF(SP_SUL!AM39="","*",SP_SUL!AM39)</f>
        <v>-</v>
      </c>
      <c r="M41" s="142" t="str">
        <f>IF(SP_SUL!AP39="","*",SP_SUL!AP39)</f>
        <v>-</v>
      </c>
      <c r="N41" s="142" t="str">
        <f>IF(SP_SUL!AM39="","*",SP_SUL!AM39)</f>
        <v>-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 t="str">
        <f>IF(SP_SUL!B40="","*",SP_SUL!B40)</f>
        <v>*</v>
      </c>
      <c r="B42" s="99" t="str">
        <f>IF(SP_SUL!X40="","*",SP_SUL!X40)</f>
        <v>*</v>
      </c>
      <c r="C42" s="100" t="str">
        <f>IF(SP_SUL!S40="","*",SP_SUL!S40)</f>
        <v>-</v>
      </c>
      <c r="D42" s="100" t="str">
        <f>IF(SP_SUL!T40="","*",SP_SUL!T40)</f>
        <v>-</v>
      </c>
      <c r="E42" s="100" t="str">
        <f>IF(SP_SUL!D40="","*",SP_SUL!D40)</f>
        <v>*</v>
      </c>
      <c r="F42" s="100" t="str">
        <f>IF(SP_SUL!H40="","*",SP_SUL!H40)</f>
        <v>*</v>
      </c>
      <c r="G42" s="100" t="str">
        <f>IF(SP_SUL!M40="","*",SP_SUL!M40)</f>
        <v>-</v>
      </c>
      <c r="H42" s="155" t="str">
        <f>IF(SP_SUL!K40="","*",SP_SUL!K40)</f>
        <v>*</v>
      </c>
      <c r="I42" s="133" t="str">
        <f>IF(SP_SUL!O40="","*",SP_SUL!O40)</f>
        <v>*</v>
      </c>
      <c r="J42" s="133" t="str">
        <f>IF(SP_SUL!P40="","*",SP_SUL!P40)</f>
        <v>*</v>
      </c>
      <c r="K42" s="142" t="str">
        <f>IF(SP_SUL!AK40="","*",SP_SUL!AK40)</f>
        <v>-</v>
      </c>
      <c r="L42" s="142" t="str">
        <f>IF(SP_SUL!AM40="","*",SP_SUL!AM40)</f>
        <v>-</v>
      </c>
      <c r="M42" s="142" t="str">
        <f>IF(SP_SUL!AP40="","*",SP_SUL!AP40)</f>
        <v>-</v>
      </c>
      <c r="N42" s="142" t="str">
        <f>IF(SP_SUL!AM40="","*",SP_SUL!AM40)</f>
        <v>-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 t="str">
        <f>IF(SP_SUL!B41="","*",SP_SUL!B41)</f>
        <v>*</v>
      </c>
      <c r="B43" s="99" t="str">
        <f>IF(SP_SUL!X41="","*",SP_SUL!X41)</f>
        <v>*</v>
      </c>
      <c r="C43" s="100" t="str">
        <f>IF(SP_SUL!S41="","*",SP_SUL!S41)</f>
        <v>-</v>
      </c>
      <c r="D43" s="100" t="str">
        <f>IF(SP_SUL!T41="","*",SP_SUL!T41)</f>
        <v>-</v>
      </c>
      <c r="E43" s="100" t="str">
        <f>IF(SP_SUL!D41="","*",SP_SUL!D41)</f>
        <v>*</v>
      </c>
      <c r="F43" s="100" t="str">
        <f>IF(SP_SUL!H41="","*",SP_SUL!H41)</f>
        <v>*</v>
      </c>
      <c r="G43" s="100" t="str">
        <f>IF(SP_SUL!M41="","*",SP_SUL!M41)</f>
        <v>-</v>
      </c>
      <c r="H43" s="155" t="str">
        <f>IF(SP_SUL!K41="","*",SP_SUL!K41)</f>
        <v>*</v>
      </c>
      <c r="I43" s="133" t="str">
        <f>IF(SP_SUL!O41="","*",SP_SUL!O41)</f>
        <v>*</v>
      </c>
      <c r="J43" s="133" t="str">
        <f>IF(SP_SUL!P41="","*",SP_SUL!P41)</f>
        <v>*</v>
      </c>
      <c r="K43" s="142" t="str">
        <f>IF(SP_SUL!AK41="","*",SP_SUL!AK41)</f>
        <v>-</v>
      </c>
      <c r="L43" s="142" t="str">
        <f>IF(SP_SUL!AM41="","*",SP_SUL!AM41)</f>
        <v>-</v>
      </c>
      <c r="M43" s="142" t="str">
        <f>IF(SP_SUL!AP41="","*",SP_SUL!AP41)</f>
        <v>-</v>
      </c>
      <c r="N43" s="142" t="str">
        <f>IF(SP_SUL!AM41="","*",SP_SUL!AM41)</f>
        <v>-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 t="str">
        <f>IF(SP_SUL!B42="","*",SP_SUL!B42)</f>
        <v>*</v>
      </c>
      <c r="B44" s="99" t="str">
        <f>IF(SP_SUL!X42="","*",SP_SUL!X42)</f>
        <v>*</v>
      </c>
      <c r="C44" s="100" t="str">
        <f>IF(SP_SUL!S42="","*",SP_SUL!S42)</f>
        <v>-</v>
      </c>
      <c r="D44" s="100" t="str">
        <f>IF(SP_SUL!T42="","*",SP_SUL!T42)</f>
        <v>-</v>
      </c>
      <c r="E44" s="100" t="str">
        <f>IF(SP_SUL!D42="","*",SP_SUL!D42)</f>
        <v>*</v>
      </c>
      <c r="F44" s="100" t="str">
        <f>IF(SP_SUL!H42="","*",SP_SUL!H42)</f>
        <v>*</v>
      </c>
      <c r="G44" s="100" t="str">
        <f>IF(SP_SUL!M42="","*",SP_SUL!M42)</f>
        <v>-</v>
      </c>
      <c r="H44" s="155" t="str">
        <f>IF(SP_SUL!K42="","*",SP_SUL!K42)</f>
        <v>*</v>
      </c>
      <c r="I44" s="133" t="str">
        <f>IF(SP_SUL!O42="","*",SP_SUL!O42)</f>
        <v>*</v>
      </c>
      <c r="J44" s="133" t="str">
        <f>IF(SP_SUL!P42="","*",SP_SUL!P42)</f>
        <v>*</v>
      </c>
      <c r="K44" s="142" t="str">
        <f>IF(SP_SUL!AK42="","*",SP_SUL!AK42)</f>
        <v>-</v>
      </c>
      <c r="L44" s="142" t="str">
        <f>IF(SP_SUL!AM42="","*",SP_SUL!AM42)</f>
        <v>-</v>
      </c>
      <c r="M44" s="142" t="str">
        <f>IF(SP_SUL!AP42="","*",SP_SUL!AP42)</f>
        <v>-</v>
      </c>
      <c r="N44" s="142" t="str">
        <f>IF(SP_SUL!AM42="","*",SP_SUL!AM42)</f>
        <v>-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1173</v>
      </c>
      <c r="W1" s="375"/>
      <c r="X1" s="375"/>
      <c r="Y1" s="105"/>
    </row>
    <row r="2" spans="1:25" s="101" customFormat="1" ht="11.25" customHeight="1">
      <c r="A2" s="106" t="s">
        <v>1174</v>
      </c>
      <c r="B2" s="106" t="s">
        <v>1169</v>
      </c>
      <c r="C2" s="106" t="s">
        <v>483</v>
      </c>
      <c r="D2" s="107" t="s">
        <v>1042</v>
      </c>
      <c r="E2" s="107" t="s">
        <v>1043</v>
      </c>
      <c r="F2" s="107" t="s">
        <v>1168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1175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*</v>
      </c>
      <c r="C37" s="110" t="str">
        <f>IF(SP_SUL!Z39="","*",SP_SUL!Z39)</f>
        <v>*</v>
      </c>
      <c r="D37" s="111" t="str">
        <f>IF(SP_SUL!S39="","*",SP_SUL!S39)</f>
        <v>-</v>
      </c>
      <c r="E37" s="111" t="str">
        <f>IF(SP_SUL!T39="","*",SP_SUL!T39)</f>
        <v>-</v>
      </c>
      <c r="F37" s="111" t="str">
        <f>IF(SP_SUL!B39="","*",SP_SUL!B39)</f>
        <v>*</v>
      </c>
      <c r="G37" s="111" t="str">
        <f>IF(SP_SUL!D39="","*",SP_SUL!D39)</f>
        <v>*</v>
      </c>
      <c r="H37" s="111" t="str">
        <f>IF(SP_SUL!F39="","*",SP_SUL!F39)</f>
        <v>*</v>
      </c>
      <c r="I37" s="111" t="str">
        <f>IF(SP_SUL!H39="","*",SP_SUL!H39)</f>
        <v>*</v>
      </c>
      <c r="J37" s="111" t="str">
        <f>IF(SP_SUL!I39="","*",SP_SUL!I39)</f>
        <v>*</v>
      </c>
      <c r="K37" s="111" t="str">
        <f>IF(SP_SUL!M39="","*",SP_SUL!M39)</f>
        <v>-</v>
      </c>
      <c r="L37" s="111" t="str">
        <f>IF(SP_SUL!N39="","*",SP_SUL!N39)</f>
        <v>-</v>
      </c>
      <c r="M37" s="112" t="str">
        <f>IF(SP_SUL!J39="","*",SP_SUL!J39)</f>
        <v>*</v>
      </c>
      <c r="N37" s="285" t="str">
        <f>IF(SP_SUL!K39="","*",SP_SUL!K39)</f>
        <v>*</v>
      </c>
      <c r="O37" s="285" t="str">
        <f>IF(SP_SUL!L39="","*",SP_SUL!L39)</f>
        <v>-</v>
      </c>
      <c r="P37" s="112"/>
      <c r="Q37" s="129" t="str">
        <f>IF(SP_SUL!O39="","*",SP_SUL!O39)</f>
        <v>*</v>
      </c>
      <c r="R37" s="129" t="str">
        <f>IF(SP_SUL!P39="","*",SP_SUL!P39)</f>
        <v>*</v>
      </c>
      <c r="S37" s="111" t="str">
        <f>IF(SP_SUL!Q39="","*",CONCATENATE(SP_SUL!Q39," ",SP_SUL!R39))</f>
        <v>*</v>
      </c>
      <c r="T37" s="111" t="str">
        <f>IF(SP_SUL!V39="","*",SP_SUL!V39)</f>
        <v>*</v>
      </c>
      <c r="U37" s="111" t="str">
        <f>IF(SP_SUL!W39="","*",SP_SUL!W39)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*</v>
      </c>
      <c r="C38" s="110" t="str">
        <f>IF(SP_SUL!Z40="","*",SP_SUL!Z40)</f>
        <v>*</v>
      </c>
      <c r="D38" s="111" t="str">
        <f>IF(SP_SUL!S40="","*",SP_SUL!S40)</f>
        <v>-</v>
      </c>
      <c r="E38" s="111" t="str">
        <f>IF(SP_SUL!T40="","*",SP_SUL!T40)</f>
        <v>-</v>
      </c>
      <c r="F38" s="111" t="str">
        <f>IF(SP_SUL!B40="","*",SP_SUL!B40)</f>
        <v>*</v>
      </c>
      <c r="G38" s="111" t="str">
        <f>IF(SP_SUL!D40="","*",SP_SUL!D40)</f>
        <v>*</v>
      </c>
      <c r="H38" s="111" t="str">
        <f>IF(SP_SUL!F40="","*",SP_SUL!F40)</f>
        <v>*</v>
      </c>
      <c r="I38" s="111" t="str">
        <f>IF(SP_SUL!H40="","*",SP_SUL!H40)</f>
        <v>*</v>
      </c>
      <c r="J38" s="111" t="str">
        <f>IF(SP_SUL!I40="","*",SP_SUL!I40)</f>
        <v>*</v>
      </c>
      <c r="K38" s="111" t="str">
        <f>IF(SP_SUL!M40="","*",SP_SUL!M40)</f>
        <v>-</v>
      </c>
      <c r="L38" s="111" t="str">
        <f>IF(SP_SUL!N40="","*",SP_SUL!N40)</f>
        <v>-</v>
      </c>
      <c r="M38" s="112" t="str">
        <f>IF(SP_SUL!J40="","*",SP_SUL!J40)</f>
        <v>*</v>
      </c>
      <c r="N38" s="285" t="str">
        <f>IF(SP_SUL!K40="","*",SP_SUL!K40)</f>
        <v>*</v>
      </c>
      <c r="O38" s="285" t="str">
        <f>IF(SP_SUL!L40="","*",SP_SUL!L40)</f>
        <v>-</v>
      </c>
      <c r="P38" s="112"/>
      <c r="Q38" s="129" t="str">
        <f>IF(SP_SUL!O40="","*",SP_SUL!O40)</f>
        <v>*</v>
      </c>
      <c r="R38" s="129" t="str">
        <f>IF(SP_SUL!P40="","*",SP_SUL!P40)</f>
        <v>*</v>
      </c>
      <c r="S38" s="111" t="str">
        <f>IF(SP_SUL!Q40="","*",CONCATENATE(SP_SUL!Q40," ",SP_SUL!R40))</f>
        <v>*</v>
      </c>
      <c r="T38" s="111" t="str">
        <f>IF(SP_SUL!V40="","*",SP_SUL!V40)</f>
        <v>*</v>
      </c>
      <c r="U38" s="111" t="str">
        <f>IF(SP_SUL!W40="","*",SP_SUL!W40)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*</v>
      </c>
      <c r="C39" s="110" t="str">
        <f>IF(SP_SUL!Z41="","*",SP_SUL!Z41)</f>
        <v>*</v>
      </c>
      <c r="D39" s="111" t="str">
        <f>IF(SP_SUL!S41="","*",SP_SUL!S41)</f>
        <v>-</v>
      </c>
      <c r="E39" s="111" t="str">
        <f>IF(SP_SUL!T41="","*",SP_SUL!T41)</f>
        <v>-</v>
      </c>
      <c r="F39" s="111" t="str">
        <f>IF(SP_SUL!B41="","*",SP_SUL!B41)</f>
        <v>*</v>
      </c>
      <c r="G39" s="111" t="str">
        <f>IF(SP_SUL!D41="","*",SP_SUL!D41)</f>
        <v>*</v>
      </c>
      <c r="H39" s="111" t="str">
        <f>IF(SP_SUL!F41="","*",SP_SUL!F41)</f>
        <v>*</v>
      </c>
      <c r="I39" s="111" t="str">
        <f>IF(SP_SUL!H41="","*",SP_SUL!H41)</f>
        <v>*</v>
      </c>
      <c r="J39" s="111" t="str">
        <f>IF(SP_SUL!I41="","*",SP_SUL!I41)</f>
        <v>*</v>
      </c>
      <c r="K39" s="111" t="str">
        <f>IF(SP_SUL!M41="","*",SP_SUL!M41)</f>
        <v>-</v>
      </c>
      <c r="L39" s="111" t="str">
        <f>IF(SP_SUL!N41="","*",SP_SUL!N41)</f>
        <v>-</v>
      </c>
      <c r="M39" s="112" t="str">
        <f>IF(SP_SUL!J41="","*",SP_SUL!J41)</f>
        <v>*</v>
      </c>
      <c r="N39" s="285" t="str">
        <f>IF(SP_SUL!K41="","*",SP_SUL!K41)</f>
        <v>*</v>
      </c>
      <c r="O39" s="285" t="str">
        <f>IF(SP_SUL!L41="","*",SP_SUL!L41)</f>
        <v>-</v>
      </c>
      <c r="P39" s="112"/>
      <c r="Q39" s="129" t="str">
        <f>IF(SP_SUL!O41="","*",SP_SUL!O41)</f>
        <v>*</v>
      </c>
      <c r="R39" s="129" t="str">
        <f>IF(SP_SUL!P41="","*",SP_SUL!P41)</f>
        <v>*</v>
      </c>
      <c r="S39" s="111" t="str">
        <f>IF(SP_SUL!Q41="","*",CONCATENATE(SP_SUL!Q41," ",SP_SUL!R41))</f>
        <v>*</v>
      </c>
      <c r="T39" s="111" t="str">
        <f>IF(SP_SUL!V41="","*",SP_SUL!V41)</f>
        <v>*</v>
      </c>
      <c r="U39" s="111" t="str">
        <f>IF(SP_SUL!W41="","*",SP_SUL!W41)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*</v>
      </c>
      <c r="C40" s="110" t="str">
        <f>IF(SP_SUL!Z42="","*",SP_SUL!Z42)</f>
        <v>*</v>
      </c>
      <c r="D40" s="111" t="str">
        <f>IF(SP_SUL!S42="","*",SP_SUL!S42)</f>
        <v>-</v>
      </c>
      <c r="E40" s="111" t="str">
        <f>IF(SP_SUL!T42="","*",SP_SUL!T42)</f>
        <v>-</v>
      </c>
      <c r="F40" s="111" t="str">
        <f>IF(SP_SUL!B42="","*",SP_SUL!B42)</f>
        <v>*</v>
      </c>
      <c r="G40" s="111" t="str">
        <f>IF(SP_SUL!D42="","*",SP_SUL!D42)</f>
        <v>*</v>
      </c>
      <c r="H40" s="111" t="str">
        <f>IF(SP_SUL!F42="","*",SP_SUL!F42)</f>
        <v>*</v>
      </c>
      <c r="I40" s="111" t="str">
        <f>IF(SP_SUL!H42="","*",SP_SUL!H42)</f>
        <v>*</v>
      </c>
      <c r="J40" s="111" t="str">
        <f>IF(SP_SUL!I42="","*",SP_SUL!I42)</f>
        <v>*</v>
      </c>
      <c r="K40" s="111" t="str">
        <f>IF(SP_SUL!M42="","*",SP_SUL!M42)</f>
        <v>-</v>
      </c>
      <c r="L40" s="111" t="str">
        <f>IF(SP_SUL!N42="","*",SP_SUL!N42)</f>
        <v>-</v>
      </c>
      <c r="M40" s="112" t="str">
        <f>IF(SP_SUL!J42="","*",SP_SUL!J42)</f>
        <v>*</v>
      </c>
      <c r="N40" s="285" t="str">
        <f>IF(SP_SUL!K42="","*",SP_SUL!K42)</f>
        <v>*</v>
      </c>
      <c r="O40" s="285" t="str">
        <f>IF(SP_SUL!L42="","*",SP_SUL!L42)</f>
        <v>-</v>
      </c>
      <c r="P40" s="112"/>
      <c r="Q40" s="129" t="str">
        <f>IF(SP_SUL!O42="","*",SP_SUL!O42)</f>
        <v>*</v>
      </c>
      <c r="R40" s="129" t="str">
        <f>IF(SP_SUL!P42="","*",SP_SUL!P42)</f>
        <v>*</v>
      </c>
      <c r="S40" s="111" t="str">
        <f>IF(SP_SUL!Q42="","*",CONCATENATE(SP_SUL!Q42," ",SP_SUL!R42))</f>
        <v>*</v>
      </c>
      <c r="T40" s="111" t="str">
        <f>IF(SP_SUL!V42="","*",SP_SUL!V42)</f>
        <v>*</v>
      </c>
      <c r="U40" s="111" t="str">
        <f>IF(SP_SUL!W42="","*",SP_SUL!W42)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1176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2025-12-01T17:14:46Z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