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14" documentId="8_{B6337239-1A00-434D-AAD0-422EA1FEB5AE}" xr6:coauthVersionLast="47" xr6:coauthVersionMax="47" xr10:uidLastSave="{A80A55A4-A98A-4BEE-9ECF-EDE0E20417F9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1" l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<sst xmlns="http://schemas.openxmlformats.org/spreadsheetml/2006/main" count="4889" uniqueCount="1445">
  <si>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</si>
  <si>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</si>
  <si>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</si>
  <si>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</si>
  <si>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</si>
  <si>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</si>
  <si>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</si>
  <si>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</si>
  <si>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</si>
  <si>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</si>
  <si>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</si>
  <si>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</si>
  <si>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</si>
  <si>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</si>
  <si>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</si>
  <si>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</si>
  <si>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</si>
  <si>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</si>
  <si>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</si>
  <si>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</si>
  <si>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</si>
  <si>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</si>
  <si>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</si>
  <si>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</si>
  <si>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</si>
  <si>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</si>
  <si>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</si>
  <si>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</si>
  <si>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</si>
  <si>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</si>
  <si>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</si>
  <si>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</si>
  <si>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</si>
  <si>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</si>
  <si>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</si>
  <si>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</si>
  <si>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</si>
  <si>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</si>
  <si>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</si>
  <si>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</si>
  <si>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</si>
  <si>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</si>
  <si>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</si>
  <si>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</si>
  <si>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</si>
  <si>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</si>
  <si>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</si>
  <si>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</si>
  <si>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</si>
  <si>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</si>
  <si>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</si>
  <si>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</si>
  <si>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</si>
  <si>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</si>
  <si>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</si>
  <si>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</si>
  <si>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</si>
  <si>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</si>
  <si>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</si>
  <si>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</si>
  <si>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</si>
  <si>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</si>
  <si>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</si>
  <si>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</si>
  <si>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</si>
  <si>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</si>
  <si>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</si>
  <si>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</si>
  <si>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</si>
  <si>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</si>
  <si>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</si>
  <si>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</si>
  <si>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</si>
  <si>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</si>
  <si>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</si>
  <si>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</si>
  <si>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</si>
  <si>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</si>
  <si>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</si>
  <si>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</si>
  <si>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</si>
  <si>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</si>
  <si>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</si>
  <si>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</si>
  <si>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</si>
  <si>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</si>
  <si>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</si>
  <si>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</si>
  <si>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</si>
  <si>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</si>
  <si>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</si>
  <si>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</si>
  <si>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</si>
  <si>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</si>
  <si>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</si>
  <si>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</si>
  <si>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</si>
  <si>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</si>
  <si>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</si>
  <si>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</si>
  <si>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</si>
  <si>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</si>
  <si>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</si>
  <si>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</si>
  <si>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</si>
  <si>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</si>
  <si>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</si>
  <si>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</si>
  <si>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</si>
  <si>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</si>
  <si>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</si>
  <si>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</si>
  <si>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</si>
  <si>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</si>
  <si>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</si>
  <si>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</si>
  <si>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</si>
  <si>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</si>
  <si>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</si>
  <si>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</si>
  <si>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</si>
  <si>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</si>
  <si>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</si>
  <si>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</si>
  <si>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</si>
  <si>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</si>
  <si>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</si>
  <si>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</si>
  <si>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</si>
  <si>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</si>
  <si>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</si>
  <si>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</si>
  <si>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</si>
  <si>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</si>
  <si>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</si>
  <si>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</si>
  <si>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</si>
  <si>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</si>
  <si>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</si>
  <si>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</si>
  <si>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</si>
  <si>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</si>
  <si>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</si>
  <si>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</si>
  <si>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</si>
  <si>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</si>
  <si>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</si>
  <si>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</si>
  <si>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</si>
  <si>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</si>
  <si>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</si>
  <si>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</si>
  <si>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</si>
  <si>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</si>
  <si>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</si>
  <si>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</si>
  <si>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</si>
  <si>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</si>
  <si>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</si>
  <si>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</si>
  <si>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</si>
  <si>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</si>
  <si>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</si>
  <si>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</si>
  <si>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</si>
  <si>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</si>
  <si>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</si>
  <si>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</si>
  <si>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</si>
  <si>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</si>
  <si>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</si>
  <si>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</si>
  <si>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</si>
  <si>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</si>
  <si>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</si>
  <si>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</si>
  <si>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</si>
  <si>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</si>
  <si>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</si>
  <si>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</si>
  <si>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</si>
  <si>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</si>
  <si>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</si>
  <si>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</si>
  <si>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</si>
  <si>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</si>
  <si>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</si>
  <si>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</si>
  <si>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</si>
  <si>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</si>
  <si>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</si>
  <si>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</si>
  <si>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</si>
  <si>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</si>
  <si>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</si>
  <si>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</si>
  <si>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</si>
  <si>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</si>
  <si>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</si>
  <si>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</si>
  <si>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</si>
  <si>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</si>
  <si>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</si>
  <si>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</si>
  <si>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</si>
  <si>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</si>
  <si>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</si>
  <si>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</si>
  <si>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</si>
  <si>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</si>
  <si>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</si>
  <si>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</si>
  <si>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</si>
  <si>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</si>
  <si>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</si>
  <si>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</si>
  <si>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</si>
  <si>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</si>
  <si>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</si>
  <si>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</si>
  <si>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</si>
  <si>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</si>
  <si>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</si>
  <si>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</si>
  <si>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</si>
  <si>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</si>
  <si>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</si>
  <si>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</si>
  <si>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</si>
  <si>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</si>
  <si>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</si>
  <si>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</si>
  <si>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</si>
  <si>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</si>
  <si>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</si>
  <si>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</si>
  <si>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</si>
  <si>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</si>
  <si>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</si>
  <si>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</si>
  <si>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</si>
  <si>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</si>
  <si>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</si>
  <si>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</si>
  <si>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</si>
  <si>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</si>
  <si>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</si>
  <si>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</si>
  <si>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</si>
  <si>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</si>
  <si>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</si>
  <si>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</si>
  <si>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</si>
  <si>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</si>
  <si>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</si>
  <si>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</si>
  <si>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</si>
  <si>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</si>
  <si>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</si>
  <si>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</si>
  <si>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</si>
  <si>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</si>
  <si>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</si>
  <si>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</si>
  <si>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</si>
  <si>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</si>
  <si>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</si>
  <si>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</si>
  <si>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</si>
  <si>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</si>
  <si>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</si>
  <si>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</si>
  <si>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</si>
  <si>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</si>
  <si>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</si>
  <si>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</si>
  <si>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</si>
  <si>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</si>
  <si>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</si>
  <si>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</si>
  <si>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</si>
  <si>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</si>
  <si>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</si>
  <si>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</si>
  <si>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</si>
  <si>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</si>
  <si>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</si>
  <si>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</si>
  <si>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</si>
  <si>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</si>
  <si>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</si>
  <si>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</si>
  <si>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</si>
  <si>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</si>
  <si>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</si>
  <si>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</si>
  <si>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</si>
  <si>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</si>
  <si>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</si>
  <si>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</si>
  <si>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</si>
  <si>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</si>
  <si>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</si>
  <si>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</si>
  <si>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</si>
  <si>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</si>
  <si>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</si>
  <si>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</si>
  <si>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</si>
  <si>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</si>
  <si>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</si>
  <si>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</si>
  <si>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</si>
  <si>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</si>
  <si>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</si>
  <si>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</si>
  <si>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</si>
  <si>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</si>
  <si>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</si>
  <si>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</si>
  <si>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</si>
  <si>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</si>
  <si>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</si>
  <si>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</si>
  <si>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</si>
  <si>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</si>
  <si>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</si>
  <si>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</si>
  <si>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</si>
  <si>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</si>
  <si>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</si>
  <si>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</si>
  <si>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</si>
  <si>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</si>
  <si>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</si>
  <si>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</si>
  <si>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</si>
  <si>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</si>
  <si>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</si>
  <si>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</si>
  <si>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</si>
  <si>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</si>
  <si>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</si>
  <si>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</si>
  <si>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</si>
  <si>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</si>
  <si>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</si>
  <si>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</si>
  <si>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</si>
  <si>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</si>
  <si>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</si>
  <si>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</si>
  <si>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</si>
  <si>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</si>
  <si>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</si>
  <si>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</si>
  <si>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</si>
  <si>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</si>
  <si>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</si>
  <si>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</si>
  <si>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</si>
  <si>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</si>
  <si>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</si>
  <si>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</si>
  <si>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</si>
  <si>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</si>
  <si>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</si>
  <si>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</si>
  <si>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</si>
  <si>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</si>
  <si>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</si>
  <si>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</si>
  <si>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</si>
  <si>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</si>
  <si>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</si>
  <si>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</si>
  <si>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</si>
  <si>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</si>
  <si>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</si>
  <si>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</si>
  <si>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</si>
  <si>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</si>
  <si>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</si>
  <si>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</si>
  <si>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</si>
  <si>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</si>
  <si>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</si>
  <si>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</si>
  <si>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</si>
  <si>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</si>
  <si>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</si>
  <si>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</si>
  <si>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</si>
  <si>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</si>
  <si>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</si>
  <si>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</si>
  <si>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</si>
  <si>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</si>
  <si>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</si>
  <si>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</si>
  <si>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</si>
  <si>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</si>
  <si>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</si>
  <si>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</si>
  <si>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</si>
  <si>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</si>
  <si>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</si>
  <si>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</si>
  <si>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</si>
  <si>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</si>
  <si>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</si>
  <si>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</si>
  <si>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</si>
  <si>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</si>
  <si>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</si>
  <si>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</si>
  <si>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</si>
  <si>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</si>
  <si>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</si>
  <si>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</si>
  <si>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</si>
  <si>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</si>
  <si>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</si>
  <si>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</si>
  <si>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</si>
  <si>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</si>
  <si>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</si>
  <si>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</si>
  <si>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</si>
  <si>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</si>
  <si>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</si>
  <si>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</si>
  <si>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</si>
  <si>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</si>
  <si>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</si>
  <si>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</si>
  <si>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</si>
  <si>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</si>
  <si>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</si>
  <si>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</si>
  <si>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</si>
  <si>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</si>
  <si>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</si>
  <si>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</si>
  <si>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</si>
  <si>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</si>
  <si>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</si>
  <si>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</si>
  <si>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</si>
  <si>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</si>
  <si>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</si>
  <si>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</si>
  <si>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</si>
  <si>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</si>
  <si>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</si>
  <si>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</si>
  <si>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</si>
  <si>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</si>
  <si>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</si>
  <si>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</si>
  <si>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</si>
  <si>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</si>
  <si>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</si>
  <si>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</si>
  <si>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</si>
  <si>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</si>
  <si>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</si>
  <si>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</si>
  <si>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</si>
  <si>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</si>
  <si>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</si>
  <si>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</si>
  <si>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</si>
  <si>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</si>
  <si>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</si>
  <si>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</si>
  <si>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</si>
  <si>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</si>
  <si>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</si>
  <si>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</si>
  <si>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</si>
  <si>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</si>
  <si>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</si>
  <si>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</si>
  <si>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</si>
  <si>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</si>
  <si>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</si>
  <si>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</si>
  <si>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</si>
  <si>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</si>
  <si>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</si>
  <si>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</si>
  <si>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</si>
  <si>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</si>
  <si>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</si>
  <si>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</si>
  <si>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</si>
  <si>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</si>
  <si>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</si>
  <si>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</si>
  <si>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</si>
  <si>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</si>
  <si>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</si>
  <si>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</si>
  <si>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</si>
  <si>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</si>
  <si>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</si>
  <si>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</si>
  <si>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</si>
  <si>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</si>
  <si>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</si>
  <si>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</si>
  <si>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</si>
  <si>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</si>
  <si>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</si>
  <si>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</si>
  <si>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</si>
  <si>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</si>
  <si>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</si>
  <si>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</si>
  <si>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</si>
  <si>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</si>
  <si>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</si>
  <si>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</si>
  <si>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</si>
  <si>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</si>
  <si>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</si>
  <si>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</si>
  <si>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</si>
  <si>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</si>
  <si>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</si>
  <si>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</si>
  <si>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</si>
  <si>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</si>
  <si>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</si>
  <si>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</si>
  <si>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</si>
  <si>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</si>
  <si>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</si>
  <si>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</si>
  <si>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</si>
  <si>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</si>
  <si>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</si>
  <si>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</si>
  <si>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</si>
  <si>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</si>
  <si>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</si>
  <si>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</si>
  <si>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</si>
  <si>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</si>
  <si>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</si>
  <si>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</si>
  <si>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</si>
  <si>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</si>
  <si>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</si>
  <si>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</si>
  <si>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</si>
  <si>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</si>
  <si>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</si>
  <si>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</si>
  <si>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</si>
  <si>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</si>
  <si>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</si>
  <si>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</si>
  <si>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</si>
  <si>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</si>
  <si>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</si>
  <si>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</si>
  <si>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</si>
  <si>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</si>
  <si>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</si>
  <si>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</si>
  <si>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</si>
  <si>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</si>
  <si>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</si>
  <si>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</si>
  <si>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</si>
  <si>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</si>
  <si>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</si>
  <si>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</si>
  <si>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</si>
  <si>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</si>
  <si>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</si>
  <si>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</si>
  <si>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</si>
  <si>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</si>
  <si>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</si>
  <si>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</si>
  <si>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</si>
  <si>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</si>
  <si>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</si>
  <si>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</si>
  <si>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</si>
  <si>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</si>
  <si>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</si>
  <si>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</si>
  <si>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</si>
  <si>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</si>
  <si>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</si>
  <si>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</si>
  <si>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</si>
  <si>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</si>
  <si>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</si>
  <si>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</si>
  <si>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</si>
  <si>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</si>
  <si>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</si>
  <si>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</si>
  <si>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</si>
  <si>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</si>
  <si>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</si>
  <si>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</si>
  <si>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</si>
  <si>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</si>
  <si>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</si>
  <si>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</si>
  <si>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</si>
  <si>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</si>
  <si>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</si>
  <si>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</si>
  <si>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</si>
  <si>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</si>
  <si>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</si>
  <si>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</si>
  <si>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</si>
  <si>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</si>
  <si>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</si>
  <si>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</si>
  <si>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</si>
  <si>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</si>
  <si>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</si>
  <si>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</si>
  <si>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</si>
  <si>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</si>
  <si>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</si>
  <si>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</si>
  <si>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</si>
  <si>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</si>
  <si>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</si>
  <si>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</si>
  <si>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</si>
  <si>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</si>
  <si>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</si>
  <si>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</si>
  <si>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</si>
  <si>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</si>
  <si>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</si>
  <si>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</si>
  <si>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</si>
  <si>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</si>
  <si>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</si>
  <si>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</si>
  <si>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</si>
  <si>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</si>
  <si>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</si>
  <si>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</si>
  <si>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</si>
  <si>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</si>
  <si>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</si>
  <si>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</si>
  <si>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</si>
  <si>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</si>
  <si>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</si>
  <si>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</si>
  <si>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</si>
  <si>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</si>
  <si>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</si>
  <si>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</si>
  <si>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</si>
  <si>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</si>
  <si>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</si>
  <si>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</si>
  <si>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</si>
  <si>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</si>
  <si>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</si>
  <si>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</si>
  <si>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</si>
  <si>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</si>
  <si>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</si>
  <si>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</si>
  <si>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</si>
  <si>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</si>
  <si>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</si>
  <si>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</si>
  <si>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</si>
  <si>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</si>
  <si>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</si>
  <si>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</si>
  <si>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</si>
  <si>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</si>
  <si>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</si>
  <si>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</si>
  <si>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</si>
  <si>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</si>
  <si>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</si>
  <si>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</si>
  <si>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</si>
  <si>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</si>
  <si>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</si>
  <si>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</si>
  <si>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</si>
  <si>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</si>
  <si>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</si>
  <si>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</si>
  <si>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</si>
  <si>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</si>
  <si>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</si>
  <si>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</si>
  <si>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</si>
  <si>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</si>
  <si>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</si>
  <si>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</si>
  <si>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</si>
  <si>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</si>
  <si>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</si>
  <si>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</si>
  <si>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</si>
  <si>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</si>
  <si>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</si>
  <si>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</si>
  <si>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</si>
  <si>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</si>
  <si>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</si>
  <si>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</si>
  <si>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</si>
  <si>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</si>
  <si>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</si>
  <si>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</si>
  <si>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</si>
  <si>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</si>
  <si>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</si>
  <si>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</si>
  <si>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</si>
  <si>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</si>
  <si>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</si>
  <si>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</si>
  <si>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</si>
  <si>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</si>
  <si>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</si>
  <si>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</si>
  <si>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</si>
  <si>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</si>
  <si>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</si>
  <si>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</si>
  <si>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</si>
  <si>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</si>
  <si>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</si>
  <si>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</si>
  <si>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</si>
  <si>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</si>
  <si>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</si>
  <si>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</si>
  <si>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</si>
  <si>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</si>
  <si>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</si>
  <si>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</si>
  <si>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</si>
  <si>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</si>
  <si>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</si>
  <si>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</si>
  <si>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</si>
  <si>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</si>
  <si>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</si>
  <si>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</si>
  <si>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</si>
  <si>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</si>
  <si>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</si>
  <si>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</si>
  <si>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</si>
  <si>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</si>
  <si>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</si>
  <si>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</si>
  <si>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</si>
  <si>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</si>
  <si>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</si>
  <si>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</si>
  <si>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</si>
  <si>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</si>
  <si>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</si>
  <si>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</si>
  <si>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</si>
  <si>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</si>
  <si>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</si>
  <si>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</si>
  <si>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</si>
  <si>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</si>
  <si>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</si>
  <si>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</si>
  <si>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</si>
  <si>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</si>
  <si>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</si>
  <si>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</si>
  <si>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</si>
  <si>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</si>
  <si>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</si>
  <si>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</si>
  <si>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</si>
  <si>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</si>
  <si>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</si>
  <si>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</si>
  <si>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</si>
  <si>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</si>
  <si>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</si>
  <si>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</si>
  <si>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</si>
  <si>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</si>
  <si>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</si>
  <si>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</si>
  <si>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</si>
  <si>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</si>
  <si>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</si>
  <si>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</si>
  <si>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</si>
  <si>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</si>
  <si>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</si>
  <si>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</si>
  <si>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</si>
  <si>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</si>
  <si>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</si>
  <si>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</si>
  <si>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</si>
  <si>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</si>
  <si>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</si>
  <si>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</si>
  <si>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</si>
  <si>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</si>
  <si>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</si>
  <si>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</si>
  <si>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</si>
  <si>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</si>
  <si>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</si>
  <si>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</si>
  <si>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</si>
  <si>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</si>
  <si>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</si>
  <si>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</si>
  <si>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</si>
  <si>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</si>
  <si>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</si>
  <si>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</si>
  <si>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</si>
  <si>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</si>
  <si>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</si>
  <si>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</si>
  <si>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</si>
  <si>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</si>
  <si>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</si>
  <si>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</si>
  <si>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</si>
  <si>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</si>
  <si>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</si>
  <si>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</si>
  <si>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</si>
  <si>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</si>
  <si>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</si>
  <si>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</si>
  <si>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</si>
  <si>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</si>
  <si>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</si>
  <si>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</si>
  <si>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</si>
  <si>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</si>
  <si>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</si>
  <si>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</si>
  <si>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</si>
  <si>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</si>
  <si>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</si>
  <si>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</si>
  <si>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</si>
  <si>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</si>
  <si>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</si>
  <si>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</si>
  <si>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</si>
  <si>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</si>
  <si>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</si>
  <si>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</si>
  <si>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</si>
  <si>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</si>
  <si>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</si>
  <si>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</si>
  <si>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</si>
  <si>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</si>
  <si>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</si>
  <si>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</si>
  <si>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</si>
  <si>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</si>
  <si>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</si>
  <si>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</si>
  <si>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</si>
  <si>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</si>
  <si>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</si>
  <si>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</si>
  <si>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</si>
  <si>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</si>
  <si>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</si>
  <si>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</si>
  <si>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</si>
  <si>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</si>
  <si>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</si>
  <si>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</si>
  <si>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</si>
  <si>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</si>
  <si>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</si>
  <si>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</si>
  <si>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</si>
  <si>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</si>
  <si>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</si>
  <si>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</si>
  <si>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</si>
  <si>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</si>
  <si>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</si>
  <si>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</si>
  <si>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</si>
  <si>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</si>
  <si>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</si>
  <si>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</si>
  <si>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</si>
  <si>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</si>
  <si>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</si>
  <si>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</si>
  <si>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</si>
  <si>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</si>
  <si>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</si>
  <si>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</si>
  <si>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</si>
  <si>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</si>
  <si>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</si>
  <si>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</si>
  <si>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</si>
  <si>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</si>
  <si>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</si>
  <si>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</si>
  <si>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</si>
  <si>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</si>
  <si>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</si>
  <si>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</si>
  <si>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</si>
  <si>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</si>
  <si>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</si>
  <si>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</si>
  <si>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</si>
  <si>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</si>
  <si>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</si>
  <si>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</si>
  <si>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</si>
  <si>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</si>
  <si>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</si>
  <si>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</si>
  <si>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</si>
  <si>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</si>
  <si>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</si>
  <si>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</si>
  <si>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</si>
  <si>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</si>
  <si>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</si>
  <si>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</si>
  <si>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</si>
  <si>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</si>
  <si>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</si>
  <si>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</si>
  <si>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</si>
  <si>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</si>
  <si>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</si>
  <si>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</si>
  <si>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</si>
  <si>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</si>
  <si>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</si>
  <si>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</si>
  <si>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</si>
  <si>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</si>
  <si>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</si>
  <si>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</si>
  <si>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</si>
  <si>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</si>
  <si>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</si>
  <si>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</si>
  <si>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</si>
  <si>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</si>
  <si>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</si>
  <si>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</si>
  <si>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</si>
  <si>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</si>
  <si>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</si>
  <si>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</si>
  <si>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</si>
  <si>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</si>
  <si>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</si>
  <si>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</si>
  <si>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</si>
  <si>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</si>
  <si>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</si>
  <si>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</si>
  <si>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</si>
  <si>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</si>
  <si>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</si>
  <si>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</si>
  <si>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</si>
  <si>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</si>
  <si>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</si>
  <si>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</si>
  <si>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</si>
  <si>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</si>
  <si>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</si>
  <si>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</si>
  <si>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</si>
  <si>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</si>
  <si>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</si>
  <si>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</si>
  <si>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</si>
  <si>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</si>
  <si>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</si>
  <si>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</si>
  <si>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</si>
  <si>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</si>
  <si>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</si>
  <si>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</si>
  <si>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</si>
  <si>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</si>
  <si>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</si>
  <si>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</si>
  <si>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</si>
  <si>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</si>
  <si>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</si>
  <si>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</si>
  <si>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</si>
  <si>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</si>
  <si>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</si>
  <si>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</si>
  <si>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</si>
  <si>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</si>
  <si>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</si>
  <si>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</si>
  <si>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</si>
  <si>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</si>
  <si>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</si>
  <si>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</si>
  <si>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</si>
  <si>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</si>
  <si>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</si>
  <si>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</si>
  <si>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</si>
  <si>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</si>
  <si>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</si>
  <si>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</si>
  <si>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</si>
  <si>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</si>
  <si>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</si>
  <si>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</si>
  <si>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</si>
  <si>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</si>
  <si>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</si>
  <si>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</si>
  <si>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</si>
  <si>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</si>
  <si>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</si>
  <si>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</si>
  <si>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</si>
  <si>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</si>
  <si>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</si>
  <si>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</si>
  <si>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</si>
  <si>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</si>
  <si>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</si>
  <si>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</si>
  <si>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</si>
  <si>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</si>
  <si>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</si>
  <si>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</si>
  <si>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</si>
  <si>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</si>
  <si>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</si>
  <si>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</si>
  <si>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</si>
  <si>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</si>
  <si>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</si>
  <si>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</si>
  <si>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</si>
  <si>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</si>
  <si>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</si>
  <si>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</si>
  <si>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</si>
  <si>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</si>
  <si>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</si>
  <si>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</si>
  <si>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</si>
  <si>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</si>
  <si>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</si>
  <si>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</si>
  <si>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</si>
  <si>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</si>
  <si>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</si>
  <si>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</si>
  <si>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</si>
  <si>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</si>
  <si>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</si>
  <si>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</si>
  <si>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</si>
  <si>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</si>
  <si>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</si>
  <si>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</si>
  <si>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</si>
  <si>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</si>
  <si>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</si>
  <si>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</si>
  <si>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</si>
  <si>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</si>
  <si>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</si>
  <si>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</si>
  <si>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</si>
  <si>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</si>
  <si>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</si>
  <si>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</si>
  <si>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</si>
  <si>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</si>
  <si>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</si>
  <si>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</si>
  <si>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</si>
  <si>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</si>
  <si>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</si>
  <si>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</si>
  <si>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</si>
  <si>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</si>
  <si>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</si>
  <si>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</si>
  <si>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</si>
  <si>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</si>
  <si>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</si>
  <si>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</si>
  <si>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</si>
  <si>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</si>
  <si>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</si>
  <si>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</si>
  <si>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</si>
  <si>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</si>
  <si>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</si>
  <si>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</si>
  <si>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</si>
  <si>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</si>
  <si>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</si>
  <si>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</si>
  <si>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</si>
  <si>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</si>
  <si>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</si>
  <si>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</si>
  <si>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</si>
  <si>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</si>
  <si>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</si>
  <si>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</si>
  <si>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</si>
  <si>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</si>
  <si>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</si>
  <si>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</si>
  <si>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</si>
  <si>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</si>
  <si>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</si>
  <si>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</si>
  <si>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</si>
  <si>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</si>
  <si>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</si>
  <si>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</si>
  <si>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</si>
  <si>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</si>
  <si>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</si>
  <si>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</si>
  <si>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</si>
  <si>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</si>
  <si>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</si>
  <si>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</si>
  <si>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</si>
  <si>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</si>
  <si>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</si>
  <si>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</si>
  <si>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</si>
  <si>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</si>
  <si>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</si>
  <si>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</si>
  <si>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</si>
  <si>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</si>
  <si>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</si>
  <si>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</si>
  <si>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</si>
  <si>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</si>
  <si>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</si>
  <si>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</si>
  <si>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</si>
  <si>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</si>
  <si>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</si>
  <si>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</si>
  <si>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</si>
  <si>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</si>
  <si>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</si>
  <si>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</si>
  <si>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</si>
  <si>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</si>
  <si>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</si>
  <si>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</si>
  <si>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</si>
  <si>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</si>
  <si>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</si>
  <si>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</si>
  <si>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</si>
  <si>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</si>
  <si>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</si>
  <si>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</si>
  <si>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</si>
  <si>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</si>
  <si>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</si>
  <si>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</si>
  <si>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</si>
  <si>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</si>
  <si>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</si>
  <si>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</si>
  <si>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</si>
  <si>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</si>
  <si>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</si>
  <si>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</si>
  <si>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</si>
  <si>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</si>
  <si>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</si>
  <si>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</si>
  <si>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</si>
  <si>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</si>
  <si>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</si>
  <si>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</si>
  <si>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</si>
  <si>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</si>
  <si>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</si>
  <si>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</si>
  <si>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</si>
  <si>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</si>
  <si>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</si>
  <si>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</si>
  <si>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</si>
  <si>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</si>
  <si>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</si>
  <si>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</si>
  <si>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</si>
  <si>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</si>
  <si>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</si>
  <si>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</si>
  <si>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</si>
  <si>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</si>
  <si>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</si>
  <si>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</si>
  <si>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</si>
  <si>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</si>
  <si>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</si>
  <si>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</si>
  <si>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</si>
  <si>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</si>
  <si>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</si>
  <si>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</si>
  <si>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</si>
  <si>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</si>
  <si>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</si>
  <si>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</si>
  <si>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</si>
  <si>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</si>
  <si>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</si>
  <si>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</si>
  <si>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</si>
  <si>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</si>
  <si>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</si>
  <si>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</si>
  <si>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</si>
  <si>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</si>
  <si>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</si>
  <si>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</si>
  <si>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</si>
  <si>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</si>
  <si>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</si>
  <si>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</si>
  <si>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</si>
  <si>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</si>
  <si>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</si>
  <si>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</si>
  <si>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</si>
  <si>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</si>
  <si>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</si>
  <si>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</si>
  <si>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</si>
  <si>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</si>
  <si>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</si>
  <si>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</si>
  <si>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</si>
  <si>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</si>
  <si>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</si>
  <si>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</si>
  <si>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</si>
  <si>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</si>
  <si>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</si>
  <si>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</si>
  <si>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</si>
  <si>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</si>
  <si>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</si>
  <si>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</si>
  <si>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</si>
  <si>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</si>
  <si>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</si>
  <si>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</si>
  <si>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</si>
  <si>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</si>
  <si>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</si>
  <si>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</si>
  <si>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</si>
  <si>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</si>
  <si>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</si>
  <si>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</si>
  <si>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</si>
  <si>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</si>
  <si>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</si>
  <si>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</si>
  <si>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</si>
  <si>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</si>
  <si>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</si>
  <si>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</si>
  <si>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</si>
  <si>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</si>
  <si>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</si>
  <si>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</si>
  <si>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</si>
  <si>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</si>
  <si>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</si>
  <si>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</si>
  <si>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</si>
  <si>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</si>
  <si>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</si>
  <si>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</si>
  <si>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</si>
  <si>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</si>
  <si>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</si>
  <si>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</si>
  <si>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</si>
  <si>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</si>
  <si>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</si>
  <si>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</si>
  <si>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</si>
  <si>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</si>
  <si>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</si>
  <si>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</si>
  <si>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</si>
  <si>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</si>
  <si>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</si>
  <si>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</si>
  <si>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</si>
  <si>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</si>
  <si>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</si>
  <si>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</si>
  <si>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</si>
  <si>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</si>
  <si>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</si>
  <si>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</si>
  <si>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</si>
  <si>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</si>
  <si>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</si>
  <si>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</si>
  <si>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</si>
  <si>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</si>
  <si>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</si>
  <si>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</si>
  <si>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</si>
  <si>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</si>
  <si>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</si>
  <si>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</si>
  <si>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</si>
  <si>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</si>
  <si>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</si>
  <si>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</si>
  <si>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</si>
  <si>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</si>
  <si>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</si>
  <si>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</si>
  <si>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</si>
  <si>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</si>
  <si>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</si>
  <si>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</si>
  <si>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</si>
  <si>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</si>
  <si>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</si>
  <si>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</si>
  <si>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</si>
  <si>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</si>
  <si>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</si>
  <si>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</si>
  <si>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</si>
  <si>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</si>
  <si>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</si>
  <si>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</si>
  <si>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</si>
  <si>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MC1 09:17h, licenciado as 09:19h - em inspeção até TGR</t>
  </si>
  <si>
    <t>MC1 as 08:45h - faixa após as 10h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</si>
  <si>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</si>
  <si>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</si>
  <si>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</si>
  <si>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</si>
  <si>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</si>
  <si>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</si>
  <si>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</si>
  <si>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</si>
  <si>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</si>
  <si>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</si>
  <si>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</si>
  <si>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Troca de meia chave</t>
  </si>
  <si>
    <t>Acompanha o mesmo intervalo da meia chave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</si>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</sst>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35" fillId="3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22" t="s">
        <v>1131</v>
      </c>
      <c r="D1" s="222"/>
      <c r="E1" s="222"/>
      <c r="F1" s="222"/>
      <c r="G1" s="222"/>
      <c r="H1" s="222"/>
    </row>
    <row r="2" spans="3:8">
      <c r="C2" s="222"/>
      <c r="D2" s="222"/>
      <c r="E2" s="222"/>
      <c r="F2" s="222"/>
      <c r="G2" s="222"/>
      <c r="H2" s="222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G1" activePane="topRight" state="frozen"/>
      <selection pane="topRight" activeCell="P808" sqref="P80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5" t="s">
        <v>1145</v>
      </c>
      <c r="AJ1" s="225"/>
      <c r="AK1" s="225"/>
      <c r="AL1" s="225"/>
      <c r="AM1" s="225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5"/>
      <c r="BG1" s="3"/>
      <c r="BH1" s="226" t="s">
        <v>1146</v>
      </c>
      <c r="BI1" s="226"/>
      <c r="BJ1" s="226"/>
      <c r="BK1" s="226"/>
      <c r="BL1" s="43"/>
      <c r="BM1" s="224" t="s">
        <v>1147</v>
      </c>
      <c r="BN1" s="224"/>
      <c r="BO1" s="224"/>
      <c r="BP1" s="224"/>
      <c r="BQ1" s="224"/>
      <c r="BR1" s="224"/>
      <c r="BS1" s="22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5" t="s">
        <v>1148</v>
      </c>
      <c r="AJ2" s="225"/>
      <c r="AK2" s="225"/>
      <c r="AL2" s="225"/>
      <c r="AM2" s="225"/>
      <c r="AN2" s="225"/>
      <c r="AO2" s="225"/>
      <c r="AP2" s="225"/>
      <c r="AQ2" s="225"/>
      <c r="AR2" s="159"/>
      <c r="AS2" s="227" t="s">
        <v>1151</v>
      </c>
      <c r="AT2" s="227"/>
      <c r="AU2" s="227"/>
      <c r="AV2" s="227"/>
      <c r="AW2" s="227"/>
      <c r="AX2" s="227"/>
      <c r="AY2" s="227"/>
      <c r="AZ2" s="4"/>
      <c r="BA2" s="223" t="s">
        <v>1152</v>
      </c>
      <c r="BB2" s="223"/>
      <c r="BC2" s="225" t="s">
        <v>1149</v>
      </c>
      <c r="BD2" s="225"/>
      <c r="BE2" s="225"/>
      <c r="BF2" s="225"/>
      <c r="BG2" s="3"/>
      <c r="BH2" s="226"/>
      <c r="BI2" s="226"/>
      <c r="BJ2" s="226"/>
      <c r="BK2" s="226"/>
      <c r="BL2" s="43"/>
      <c r="BM2" s="224"/>
      <c r="BN2" s="224"/>
      <c r="BO2" s="224"/>
      <c r="BP2" s="224"/>
      <c r="BQ2" s="224"/>
      <c r="BR2" s="224"/>
      <c r="BS2" s="22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3" t="s">
        <v>1153</v>
      </c>
      <c r="AJ3" s="223"/>
      <c r="AK3" s="223" t="s">
        <v>1154</v>
      </c>
      <c r="AL3" s="223"/>
      <c r="AM3" s="223"/>
      <c r="AN3" s="223"/>
      <c r="AO3" s="223"/>
      <c r="AP3" s="223"/>
      <c r="AQ3" s="223"/>
      <c r="AR3" s="160"/>
      <c r="AS3" s="228" t="s">
        <v>1160</v>
      </c>
      <c r="AT3" s="228"/>
      <c r="AU3" s="228" t="s">
        <v>1161</v>
      </c>
      <c r="AV3" s="228"/>
      <c r="AW3" s="228" t="s">
        <v>1162</v>
      </c>
      <c r="AX3" s="228"/>
      <c r="AY3" s="57" t="s">
        <v>1163</v>
      </c>
      <c r="AZ3" s="57"/>
      <c r="BA3" s="223"/>
      <c r="BB3" s="223"/>
      <c r="BC3" s="223" t="s">
        <v>1156</v>
      </c>
      <c r="BD3" s="223"/>
      <c r="BE3" s="223"/>
      <c r="BF3" s="223"/>
      <c r="BG3" s="56"/>
      <c r="BH3" s="226"/>
      <c r="BI3" s="226"/>
      <c r="BJ3" s="226"/>
      <c r="BK3" s="226"/>
      <c r="BL3" s="43"/>
      <c r="BM3" s="224" t="s">
        <v>1164</v>
      </c>
      <c r="BN3" s="224"/>
      <c r="BO3" s="224"/>
      <c r="BP3" s="224"/>
      <c r="BQ3" s="224" t="s">
        <v>751</v>
      </c>
      <c r="BR3" s="224"/>
      <c r="BS3" s="224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48" t="str">
        <f>IF(BS_CONTROLE[[#This Row],[DATA]]="","",WEEKNUM(BS_CONTROLE[[#This Row],[DATA]]))</f>
        <v/>
      </c>
      <c r="D29" s="152"/>
      <c r="E29" s="247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46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45"/>
      <c r="BI29" s="245"/>
      <c r="BJ29" s="245"/>
      <c r="BK29" s="245"/>
      <c r="BL29" s="13"/>
      <c r="BM29" s="12"/>
      <c r="BN29" s="12"/>
      <c r="BO29" s="130"/>
      <c r="BP29" s="245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48" t="str">
        <f>IF(BS_CONTROLE[[#This Row],[DATA]]="","",WEEKNUM(BS_CONTROLE[[#This Row],[DATA]]))</f>
        <v/>
      </c>
      <c r="D30" s="152"/>
      <c r="E30" s="247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46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45"/>
      <c r="BI30" s="245"/>
      <c r="BJ30" s="245"/>
      <c r="BK30" s="245"/>
      <c r="BL30" s="13"/>
      <c r="BM30" s="12"/>
      <c r="BN30" s="12"/>
      <c r="BO30" s="130"/>
      <c r="BP30" s="245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48" t="str">
        <f>IF(BS_CONTROLE[[#This Row],[DATA]]="","",WEEKNUM(BS_CONTROLE[[#This Row],[DATA]]))</f>
        <v/>
      </c>
      <c r="D31" s="152"/>
      <c r="E31" s="247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46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45"/>
      <c r="BI31" s="245"/>
      <c r="BJ31" s="245"/>
      <c r="BK31" s="245"/>
      <c r="BL31" s="13"/>
      <c r="BM31" s="12"/>
      <c r="BN31" s="12"/>
      <c r="BO31" s="130"/>
      <c r="BP31" s="245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48" t="str">
        <f>IF(BS_CONTROLE[[#This Row],[DATA]]="","",WEEKNUM(BS_CONTROLE[[#This Row],[DATA]]))</f>
        <v/>
      </c>
      <c r="D33" s="152"/>
      <c r="E33" s="247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46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45"/>
      <c r="BI33" s="245"/>
      <c r="BJ33" s="245"/>
      <c r="BK33" s="245"/>
      <c r="BL33" s="13"/>
      <c r="BM33" s="12"/>
      <c r="BN33" s="12"/>
      <c r="BO33" s="130"/>
      <c r="BP33" s="245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48" t="str">
        <f>IF(BS_CONTROLE[[#This Row],[DATA]]="","",WEEKNUM(BS_CONTROLE[[#This Row],[DATA]]))</f>
        <v/>
      </c>
      <c r="D36" s="152"/>
      <c r="E36" s="247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46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45"/>
      <c r="BI36" s="245"/>
      <c r="BJ36" s="245"/>
      <c r="BK36" s="245"/>
      <c r="BL36" s="13"/>
      <c r="BM36" s="12"/>
      <c r="BN36" s="12"/>
      <c r="BO36" s="130"/>
      <c r="BP36" s="245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48" t="str">
        <f>IF(BS_CONTROLE[[#This Row],[DATA]]="","",WEEKNUM(BS_CONTROLE[[#This Row],[DATA]]))</f>
        <v/>
      </c>
      <c r="D37" s="152"/>
      <c r="E37" s="247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46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45"/>
      <c r="BI37" s="245"/>
      <c r="BJ37" s="245"/>
      <c r="BK37" s="245"/>
      <c r="BL37" s="13"/>
      <c r="BM37" s="12"/>
      <c r="BN37" s="12"/>
      <c r="BO37" s="130"/>
      <c r="BP37" s="245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1392</v>
      </c>
      <c r="BK74" s="14" t="s">
        <v>1392</v>
      </c>
      <c r="BL74" s="13"/>
      <c r="BM74" s="12" t="s">
        <v>990</v>
      </c>
      <c r="BN74" s="12" t="s">
        <v>990</v>
      </c>
      <c r="BO74" s="12" t="s">
        <v>990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798</v>
      </c>
      <c r="E83" s="185">
        <v>77</v>
      </c>
      <c r="F83" s="134" t="s">
        <v>623</v>
      </c>
      <c r="G83" s="8" t="str">
        <f>IF(D83="","*",VLOOKUP(F83,BS_ATIVIDADE[#All],3,FALSE))</f>
        <v>DETECÇÃO</v>
      </c>
      <c r="H83" s="135" t="s">
        <v>232</v>
      </c>
      <c r="I83" s="135" t="s">
        <v>1401</v>
      </c>
      <c r="J83" s="151">
        <v>98</v>
      </c>
      <c r="K83" s="151">
        <v>751.5</v>
      </c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1314</v>
      </c>
      <c r="W83" s="135" t="s">
        <v>1315</v>
      </c>
      <c r="X83" s="152" t="s">
        <v>966</v>
      </c>
      <c r="Y83" s="129"/>
      <c r="Z83" s="129"/>
      <c r="AA83" s="71">
        <v>1</v>
      </c>
      <c r="AB83" s="59" t="s">
        <v>958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808</v>
      </c>
      <c r="E85" s="185">
        <v>79</v>
      </c>
      <c r="F85" s="134" t="s">
        <v>707</v>
      </c>
      <c r="G85" s="8" t="str">
        <f>IF(D85="","*",VLOOKUP(F85,BS_ATIVIDADE[#All],3,FALSE))</f>
        <v>MECANIZAÇÃO - SOCADORA</v>
      </c>
      <c r="H85" s="135" t="s">
        <v>203</v>
      </c>
      <c r="I85" s="135" t="s">
        <v>203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1314</v>
      </c>
      <c r="W85" s="135" t="s">
        <v>1352</v>
      </c>
      <c r="X85" s="152" t="s">
        <v>961</v>
      </c>
      <c r="Y85" s="129"/>
      <c r="Z85" s="129"/>
      <c r="AA85" s="71">
        <v>1</v>
      </c>
      <c r="AB85" s="59" t="s">
        <v>958</v>
      </c>
      <c r="AC85" s="59"/>
      <c r="AD85" s="135">
        <v>0.29166666666666669</v>
      </c>
      <c r="AE85" s="71">
        <v>6236</v>
      </c>
      <c r="AF85" s="71">
        <v>6636</v>
      </c>
      <c r="AG85" s="71" t="s">
        <v>602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840</v>
      </c>
      <c r="E88" s="185">
        <v>82</v>
      </c>
      <c r="F88" s="134" t="s">
        <v>777</v>
      </c>
      <c r="G88" s="8" t="str">
        <f>IF(D88="","*",VLOOKUP(F88,BS_ATIVIDADE[#All],3,FALSE))</f>
        <v>PEDRA</v>
      </c>
      <c r="H88" s="135" t="s">
        <v>166</v>
      </c>
      <c r="I88" s="135" t="s">
        <v>166</v>
      </c>
      <c r="J88" s="151">
        <v>74</v>
      </c>
      <c r="K88" s="151">
        <v>444.72500000000002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10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1258</v>
      </c>
      <c r="W88" s="135" t="s">
        <v>1259</v>
      </c>
      <c r="X88" s="152" t="s">
        <v>966</v>
      </c>
      <c r="Y88" s="129"/>
      <c r="Z88" s="129"/>
      <c r="AA88" s="71" t="s">
        <v>1384</v>
      </c>
      <c r="AB88" s="59" t="s">
        <v>958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444.72500000000002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862</v>
      </c>
      <c r="E91" s="185">
        <v>85</v>
      </c>
      <c r="F91" s="134" t="s">
        <v>762</v>
      </c>
      <c r="G91" s="8" t="str">
        <f>IF(D91="","*",VLOOKUP(F91,BS_ATIVIDADE[#All],3,FALSE))</f>
        <v>AMV</v>
      </c>
      <c r="H91" s="135" t="s">
        <v>602</v>
      </c>
      <c r="I91" s="135" t="s">
        <v>602</v>
      </c>
      <c r="J91" s="151">
        <v>74</v>
      </c>
      <c r="K91" s="151">
        <v>362.1</v>
      </c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1258</v>
      </c>
      <c r="W91" s="135" t="s">
        <v>1402</v>
      </c>
      <c r="X91" s="152" t="s">
        <v>966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894</v>
      </c>
      <c r="E92" s="185">
        <v>86</v>
      </c>
      <c r="F92" s="134" t="s">
        <v>784</v>
      </c>
      <c r="G92" s="8" t="str">
        <f>IF(D92="","*",VLOOKUP(F92,BS_ATIVIDADE[#All],3,FALSE))</f>
        <v>SOLDA</v>
      </c>
      <c r="H92" s="135" t="s">
        <v>602</v>
      </c>
      <c r="I92" s="135" t="s">
        <v>602</v>
      </c>
      <c r="J92" s="151">
        <v>74</v>
      </c>
      <c r="K92" s="151">
        <v>362.1</v>
      </c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1258</v>
      </c>
      <c r="W92" s="135" t="s">
        <v>1403</v>
      </c>
      <c r="X92" s="152" t="s">
        <v>966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1289</v>
      </c>
      <c r="E96" s="185">
        <v>90</v>
      </c>
      <c r="F96" s="134" t="s">
        <v>604</v>
      </c>
      <c r="G96" s="8" t="str">
        <f>IF(D96="","*",VLOOKUP(F96,BS_ATIVIDADE[#All],3,FALSE))</f>
        <v>CAMINHÂO - SOLDA</v>
      </c>
      <c r="H96" s="135" t="s">
        <v>283</v>
      </c>
      <c r="I96" s="135" t="s">
        <v>283</v>
      </c>
      <c r="J96" s="151">
        <v>78</v>
      </c>
      <c r="K96" s="151">
        <v>177.376</v>
      </c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1377</v>
      </c>
      <c r="W96" s="135" t="s">
        <v>1291</v>
      </c>
      <c r="X96" s="152" t="s">
        <v>966</v>
      </c>
      <c r="Y96" s="129"/>
      <c r="Z96" s="129"/>
      <c r="AA96" s="71">
        <v>1</v>
      </c>
      <c r="AB96" s="59" t="s">
        <v>958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1404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8" operator="equal">
      <formula>"ERRO"</formula>
    </cfRule>
  </conditionalFormatting>
  <conditionalFormatting sqref="X4 Y1:Z801">
    <cfRule type="cellIs" dxfId="120" priority="18487" operator="equal">
      <formula>"OPORTUNIDADE"</formula>
    </cfRule>
  </conditionalFormatting>
  <conditionalFormatting sqref="AZ6:AZ801">
    <cfRule type="expression" dxfId="119" priority="18482">
      <formula>$BU6=1</formula>
    </cfRule>
  </conditionalFormatting>
  <conditionalFormatting sqref="BQ6:BQ801">
    <cfRule type="cellIs" dxfId="118" priority="18493" operator="equal">
      <formula>"Produção e Intervalo"</formula>
    </cfRule>
    <cfRule type="cellIs" dxfId="117" priority="18494" operator="equal">
      <formula>"Aderente"</formula>
    </cfRule>
    <cfRule type="cellIs" dxfId="116" priority="18495" operator="equal">
      <formula>"Intervalo"</formula>
    </cfRule>
    <cfRule type="cellIs" dxfId="115" priority="18496" operator="equal">
      <formula>"Produção"</formula>
    </cfRule>
    <cfRule type="cellIs" dxfId="114" priority="18497" operator="equal">
      <formula>"ERRO"</formula>
    </cfRule>
  </conditionalFormatting>
  <conditionalFormatting sqref="BR6:BS801">
    <cfRule type="cellIs" dxfId="113" priority="18475" operator="equal">
      <formula>"*"</formula>
    </cfRule>
    <cfRule type="cellIs" dxfId="112" priority="18476" operator="greaterThanOrEqual">
      <formula>1</formula>
    </cfRule>
    <cfRule type="cellIs" dxfId="111" priority="18477" operator="lessThan">
      <formula>1</formula>
    </cfRule>
  </conditionalFormatting>
  <conditionalFormatting sqref="Y6:Z801">
    <cfRule type="cellIs" dxfId="110" priority="18423" operator="equal">
      <formula>"NÃO"</formula>
    </cfRule>
    <cfRule type="cellIs" dxfId="109" priority="18424" operator="equal">
      <formula>"SIM"</formula>
    </cfRule>
  </conditionalFormatting>
  <conditionalFormatting sqref="Y1047864:Y1048576">
    <cfRule type="cellIs" dxfId="108" priority="18304" operator="equal">
      <formula>"OPORTUNIDADE"</formula>
    </cfRule>
  </conditionalFormatting>
  <conditionalFormatting sqref="Y1047864:Y1048576">
    <cfRule type="cellIs" dxfId="107" priority="18302" operator="equal">
      <formula>"NÃO"</formula>
    </cfRule>
    <cfRule type="cellIs" dxfId="106" priority="18303" operator="equal">
      <formula>"SIM"</formula>
    </cfRule>
  </conditionalFormatting>
  <conditionalFormatting sqref="BK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:BK73 BK6 BK11:BK13 BK19:BK22 BK26 BK15:BK16 BK43 BK36:BK37 BK33:BK34 BK29:BK31 BK45 BK47 BK50:BK51 BK53:BK55 BK57:BK61 BK77:BK801 BK75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9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2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4">
      <iconSet showValue="0">
        <cfvo type="percent" val="0"/>
        <cfvo type="num" val="1"/>
        <cfvo type="num" val="1" gte="0"/>
      </iconSet>
    </cfRule>
    <cfRule type="iconSet" priority="22005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1405</v>
      </c>
      <c r="C3" s="220" t="s">
        <v>1406</v>
      </c>
      <c r="D3" s="220" t="s">
        <v>1407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29" t="s">
        <v>1408</v>
      </c>
      <c r="C2" s="229"/>
      <c r="D2" s="229"/>
      <c r="E2" s="229"/>
      <c r="F2" s="229"/>
      <c r="G2" s="229"/>
    </row>
    <row r="3" spans="2:7">
      <c r="B3" s="230"/>
      <c r="C3" s="230"/>
      <c r="D3" s="230"/>
      <c r="E3" s="230"/>
      <c r="F3" s="230"/>
      <c r="G3" s="230"/>
    </row>
    <row r="4" spans="2:7" ht="40.5">
      <c r="B4" s="191" t="s">
        <v>1409</v>
      </c>
      <c r="C4" s="191" t="s">
        <v>1410</v>
      </c>
      <c r="D4" s="191" t="s">
        <v>1411</v>
      </c>
      <c r="E4" s="191" t="s">
        <v>1412</v>
      </c>
      <c r="F4" s="191" t="s">
        <v>4</v>
      </c>
      <c r="G4" s="191" t="s">
        <v>1413</v>
      </c>
    </row>
    <row r="5" spans="2:7">
      <c r="B5" s="192" t="s">
        <v>1414</v>
      </c>
      <c r="C5" s="192">
        <v>309525</v>
      </c>
      <c r="D5" s="192" t="s">
        <v>1415</v>
      </c>
      <c r="E5" s="192" t="s">
        <v>840</v>
      </c>
      <c r="F5" s="192" t="s">
        <v>1416</v>
      </c>
      <c r="G5" s="193">
        <v>46296</v>
      </c>
    </row>
    <row r="6" spans="2:7">
      <c r="B6" s="192" t="s">
        <v>1417</v>
      </c>
      <c r="C6" s="192">
        <v>257410</v>
      </c>
      <c r="D6" s="192" t="s">
        <v>1418</v>
      </c>
      <c r="E6" s="192" t="s">
        <v>840</v>
      </c>
      <c r="F6" s="192" t="s">
        <v>1416</v>
      </c>
      <c r="G6" s="193"/>
    </row>
    <row r="7" spans="2:7">
      <c r="B7" s="192" t="s">
        <v>1269</v>
      </c>
      <c r="C7" s="192">
        <v>256875</v>
      </c>
      <c r="D7" s="192" t="s">
        <v>1419</v>
      </c>
      <c r="E7" s="192" t="s">
        <v>840</v>
      </c>
      <c r="F7" s="192" t="s">
        <v>1416</v>
      </c>
      <c r="G7" s="193">
        <v>46296</v>
      </c>
    </row>
    <row r="8" spans="2:7">
      <c r="B8" s="192" t="s">
        <v>1420</v>
      </c>
      <c r="C8" s="192">
        <v>257278</v>
      </c>
      <c r="D8" s="192" t="s">
        <v>1421</v>
      </c>
      <c r="E8" s="192" t="s">
        <v>831</v>
      </c>
      <c r="F8" s="192" t="s">
        <v>1422</v>
      </c>
      <c r="G8" s="193">
        <v>46235</v>
      </c>
    </row>
    <row r="9" spans="2:7">
      <c r="B9" s="192" t="s">
        <v>1423</v>
      </c>
      <c r="C9" s="192">
        <v>257033</v>
      </c>
      <c r="D9" s="192" t="s">
        <v>1424</v>
      </c>
      <c r="E9" s="192" t="s">
        <v>831</v>
      </c>
      <c r="F9" s="192" t="s">
        <v>21</v>
      </c>
      <c r="G9" s="192" t="s">
        <v>1425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1426</v>
      </c>
      <c r="C2" s="83" t="s">
        <v>1170</v>
      </c>
      <c r="D2" s="83" t="s">
        <v>1172</v>
      </c>
      <c r="E2" s="83" t="s">
        <v>1427</v>
      </c>
      <c r="F2" s="83" t="s">
        <v>1428</v>
      </c>
      <c r="G2" s="83" t="s">
        <v>1429</v>
      </c>
      <c r="H2" s="83" t="s">
        <v>1430</v>
      </c>
      <c r="I2" s="83" t="s">
        <v>1431</v>
      </c>
      <c r="J2" s="83" t="s">
        <v>1432</v>
      </c>
      <c r="K2" s="109" t="s">
        <v>1433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-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-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1"/>
      <c r="B1" s="232"/>
      <c r="C1" s="23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4" t="s">
        <v>1233</v>
      </c>
      <c r="Q1" s="235"/>
      <c r="R1" s="88"/>
      <c r="S1" s="88"/>
      <c r="T1" s="89"/>
      <c r="U1" s="236" t="s">
        <v>1434</v>
      </c>
      <c r="V1" s="236"/>
      <c r="W1" s="23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1435</v>
      </c>
      <c r="B2" s="91" t="s">
        <v>1436</v>
      </c>
      <c r="C2" s="91" t="s">
        <v>598</v>
      </c>
      <c r="D2" s="92" t="s">
        <v>1185</v>
      </c>
      <c r="E2" s="92" t="s">
        <v>4</v>
      </c>
      <c r="F2" s="92" t="s">
        <v>1437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1438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444.72500000000002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10 VAGÕES</v>
      </c>
      <c r="S88" s="96" t="str">
        <f>IF(FN_MC!V88="","*",FN_MC!V88)</f>
        <v>Elton</v>
      </c>
      <c r="T88" s="96" t="str">
        <f>IF(FN_MC!W88="","*",FN_MC!W88)</f>
        <v xml:space="preserve">Descarga de pedra 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-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-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37" t="s">
        <v>1439</v>
      </c>
      <c r="D5" s="238"/>
      <c r="E5" s="238"/>
      <c r="F5" s="238"/>
      <c r="G5" s="238"/>
      <c r="H5" s="238"/>
      <c r="I5" s="238"/>
      <c r="J5" s="239"/>
      <c r="K5" s="240" t="s">
        <v>1440</v>
      </c>
      <c r="L5" s="241"/>
      <c r="M5" s="241"/>
      <c r="N5" s="241"/>
      <c r="O5" s="242" t="s">
        <v>1441</v>
      </c>
      <c r="P5" s="243"/>
      <c r="Q5" s="244"/>
    </row>
    <row r="6" spans="1:17" s="81" customFormat="1" ht="15.75" customHeight="1">
      <c r="A6" s="75" t="s">
        <v>1437</v>
      </c>
      <c r="B6" s="82" t="s">
        <v>1436</v>
      </c>
      <c r="C6" s="83" t="s">
        <v>1185</v>
      </c>
      <c r="D6" s="84" t="s">
        <v>1186</v>
      </c>
      <c r="E6" s="83" t="s">
        <v>1442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1443</v>
      </c>
      <c r="M6" s="116" t="s">
        <v>620</v>
      </c>
      <c r="N6" s="117" t="s">
        <v>1180</v>
      </c>
      <c r="O6" s="165" t="s">
        <v>1223</v>
      </c>
      <c r="P6" s="128"/>
      <c r="Q6" s="139" t="s">
        <v>1444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444.72500000000002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444.72500000000002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-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-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-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-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2026-03-05T14:37:55Z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