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25" documentId="120_S{118792C3-22EF-5104-A093-F22BFE3913F3}" xr6:coauthVersionLast="47" xr6:coauthVersionMax="47" xr10:uidLastSave="{E8C11449-C16E-4567-9384-79EE9252819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H38" i="1" a="1"/>
  <c r="H38" i="1" s="1"/>
  <c r="N37" i="1" a="1"/>
  <c r="N37" i="1" s="1"/>
  <c r="M37" i="1" a="1"/>
  <c r="M37" i="1" s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47" i="11" s="1"/>
  <c r="R51" i="1"/>
  <c r="R48" i="11" s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<sst xmlns="http://schemas.openxmlformats.org/spreadsheetml/2006/main" count="4696" uniqueCount="1211">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</sst>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23" activePane="topRight" state="frozen"/>
      <selection pane="topRight" activeCell="L39" sqref="L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978</v>
      </c>
      <c r="E36" s="239">
        <v>127</v>
      </c>
      <c r="F36" s="14" t="s">
        <v>874</v>
      </c>
      <c r="G36" s="175" t="str">
        <f>IF(D36="","*",VLOOKUP(F36,BS_ATIVIDADE[#Data],3,FALSE))</f>
        <v>SOLDA</v>
      </c>
      <c r="H36" s="198" t="s">
        <v>1114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1115</v>
      </c>
      <c r="N36" s="139" t="s">
        <v>1114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1116</v>
      </c>
      <c r="W36" s="115" t="s">
        <v>1117</v>
      </c>
      <c r="X36" s="114" t="s">
        <v>522</v>
      </c>
      <c r="Y36" s="141"/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38"/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/>
      <c r="AS36" s="118"/>
      <c r="AT36" s="118"/>
      <c r="AU36" s="164"/>
      <c r="AV36" s="164"/>
      <c r="AW36" s="15"/>
      <c r="AX36" s="15"/>
      <c r="AY36" s="12">
        <f t="shared" si="10"/>
        <v>0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40" t="str">
        <f>BS_CONTROLE[[#This Row],[Responsavel pelo boletim]]</f>
        <v>Jovanio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>
        <f t="shared" si="1"/>
        <v>0</v>
      </c>
      <c r="BR36" s="20">
        <f t="shared" si="2"/>
        <v>0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9">
        <v>276</v>
      </c>
      <c r="F37" s="227" t="s">
        <v>797</v>
      </c>
      <c r="G37" s="175" t="str">
        <f>IF(D37="","*",VLOOKUP(F37,BS_ATIVIDADE[#Data],3,FALSE))</f>
        <v>MECANIZAÇÃO - SOCADORA</v>
      </c>
      <c r="H37" s="198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1119</v>
      </c>
      <c r="W37" s="115" t="s">
        <v>1120</v>
      </c>
      <c r="X37" s="114" t="s">
        <v>522</v>
      </c>
      <c r="Y37" s="141"/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40" t="str">
        <f>BS_CONTROLE[[#This Row],[Responsavel pelo boletim]]</f>
        <v>Saulo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980</v>
      </c>
      <c r="E38" s="239">
        <v>277</v>
      </c>
      <c r="F38" s="227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1122</v>
      </c>
      <c r="W38" s="115" t="s">
        <v>1123</v>
      </c>
      <c r="X38" s="114" t="s">
        <v>522</v>
      </c>
      <c r="Y38" s="141"/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40" t="str">
        <f>BS_CONTROLE[[#This Row],[Responsavel pelo boletim]]</f>
        <v>Júlo Barbosa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9"/>
      <c r="F39" s="227"/>
      <c r="G39" s="175" t="e">
        <f>IF(D39="","*",VLOOKUP(F39,BS_ATIVIDADE[#Data],3,FALSE))</f>
        <v>#N/A</v>
      </c>
      <c r="H39" s="13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0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 t="str">
        <f t="shared" si="1"/>
        <v>*</v>
      </c>
      <c r="BR39" s="20" t="str">
        <f t="shared" si="2"/>
        <v>*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/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/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1187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1188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1189</v>
      </c>
      <c r="X53" s="114" t="s">
        <v>522</v>
      </c>
      <c r="Y53" s="141"/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1190</v>
      </c>
      <c r="W54" s="115" t="s">
        <v>1142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" name="Range1_1_7_35_1_2_2_3_1_1"/>
    <protectedRange sqref="AB7:AE7 AB37:AE37" name="Range1_1_7_35_1_2_2_1_2_1_1"/>
    <protectedRange sqref="AF7 AF37" name="Range1_1_8_28_2_2_1_2_1_1"/>
    <protectedRange sqref="AA6:AE6 AA36:AE36" name="Range1_1_7_35_1_2"/>
    <protectedRange sqref="AF6 AF36" name="Range1_1_8_28_2"/>
    <protectedRange sqref="AA8:AE8 AA14:AE14 AA20:AE28 AA46:AE46 AA44:AE44 AA38:AE39" name="Range1_1_7_35_1_2_2_5_1_1"/>
    <protectedRange sqref="AF8 AF14 AF20:AF28 AF46 AF44 AF38:AF39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AY31 BE31 U31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AY32 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AY33 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54:J414 J42:J44 J34:J35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55:D99 D48:D49 D42:D44 D34:D3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F46:F49 F40 F55:F99 F42:F44 F34:F35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X52:X804 X48:X49 X34:X35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AB42:AB43 AB40 AB52 AB54:AB353 AB48:AB49 AB34:AB35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AC42:AC43 AC40 AC52 AC54:AC353 AC48:AC49 AC34:AC35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1191</v>
      </c>
      <c r="V1" s="293"/>
      <c r="W1" s="293"/>
    </row>
    <row r="2" spans="1:23" s="90" customFormat="1">
      <c r="A2" s="93" t="s">
        <v>1192</v>
      </c>
      <c r="B2" s="93" t="s">
        <v>1193</v>
      </c>
      <c r="C2" s="93" t="s">
        <v>511</v>
      </c>
      <c r="D2" s="94" t="s">
        <v>1063</v>
      </c>
      <c r="E2" s="94" t="s">
        <v>1064</v>
      </c>
      <c r="F2" s="94" t="s">
        <v>1194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1195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1197</v>
      </c>
      <c r="D5" s="295"/>
      <c r="E5" s="295"/>
      <c r="F5" s="295"/>
      <c r="G5" s="295"/>
      <c r="H5" s="295"/>
      <c r="I5" s="295"/>
      <c r="J5" s="296"/>
      <c r="K5" s="297" t="s">
        <v>1198</v>
      </c>
      <c r="L5" s="298"/>
      <c r="M5" s="298"/>
      <c r="N5" s="298"/>
      <c r="O5" s="299" t="s">
        <v>1199</v>
      </c>
      <c r="P5" s="300"/>
    </row>
    <row r="6" spans="1:16" s="80" customFormat="1" ht="15" customHeight="1">
      <c r="A6" s="72" t="s">
        <v>1194</v>
      </c>
      <c r="B6" s="81" t="s">
        <v>1193</v>
      </c>
      <c r="C6" s="82" t="s">
        <v>1063</v>
      </c>
      <c r="D6" s="83" t="s">
        <v>1064</v>
      </c>
      <c r="E6" s="82" t="s">
        <v>1200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1201</v>
      </c>
      <c r="M6" s="86" t="s">
        <v>710</v>
      </c>
      <c r="N6" s="87" t="s">
        <v>1058</v>
      </c>
      <c r="O6" s="202" t="s">
        <v>1101</v>
      </c>
      <c r="P6" s="147" t="s">
        <v>1202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E40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>
        <f>IF(SP_NORTE!O39="","*",SP_NORTE!O39)</f>
        <v>0.375</v>
      </c>
      <c r="J36" s="124">
        <f>IF(SP_NORTE!P39="","*",SP_NORTE!P39)</f>
        <v>6.25E-2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1203</v>
      </c>
      <c r="C2" s="132" t="s">
        <v>1048</v>
      </c>
      <c r="D2" s="82" t="s">
        <v>1050</v>
      </c>
      <c r="E2" s="82" t="s">
        <v>1204</v>
      </c>
      <c r="F2" s="110" t="s">
        <v>1205</v>
      </c>
      <c r="G2" s="82" t="s">
        <v>1206</v>
      </c>
      <c r="H2" s="82" t="s">
        <v>1207</v>
      </c>
      <c r="I2" s="82" t="s">
        <v>1208</v>
      </c>
      <c r="J2" s="82" t="s">
        <v>1209</v>
      </c>
      <c r="K2" s="84" t="s">
        <v>1210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*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2025-12-01T19:50:35Z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