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31" documentId="120_S{118792C3-22EF-5104-A093-F22BFE3913F3}" xr6:coauthVersionLast="47" xr6:coauthVersionMax="47" xr10:uidLastSave="{4AB660CB-9837-4791-9D5D-F2B3F596213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 s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D81" i="1" a="1"/>
  <c r="BD81" i="1" s="1"/>
  <c r="BE81" i="1" a="1"/>
  <c r="BE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E82" i="1" a="1"/>
  <c r="BE82" i="1" s="1"/>
  <c r="BR82" i="1"/>
  <c r="BS82" i="1"/>
  <c r="BT82" i="1"/>
  <c r="A83" i="1"/>
  <c r="C83" i="1"/>
  <c r="G83" i="1"/>
  <c r="M83" i="1" a="1"/>
  <c r="M83" i="1"/>
  <c r="AM83" i="1" s="1"/>
  <c r="N83" i="1" a="1"/>
  <c r="N83" i="1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AP83" i="1"/>
  <c r="M76" i="10" s="1"/>
  <c r="AQ83" i="1"/>
  <c r="AY83" i="1"/>
  <c r="BC83" i="1" a="1"/>
  <c r="BC83" i="1" s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/>
  <c r="L71" i="15" s="1"/>
  <c r="R84" i="1"/>
  <c r="S84" i="1" a="1"/>
  <c r="S84" i="1"/>
  <c r="T84" i="1" a="1"/>
  <c r="T84" i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D84" i="1" a="1"/>
  <c r="BD84" i="1" s="1"/>
  <c r="BE84" i="1" a="1"/>
  <c r="BE84" i="1"/>
  <c r="BR84" i="1"/>
  <c r="BS84" i="1"/>
  <c r="BT84" i="1"/>
  <c r="A85" i="1"/>
  <c r="C85" i="1"/>
  <c r="G85" i="1"/>
  <c r="M85" i="1" a="1"/>
  <c r="M85" i="1"/>
  <c r="N85" i="1" a="1"/>
  <c r="N85" i="1" s="1"/>
  <c r="R85" i="1"/>
  <c r="S85" i="1" a="1"/>
  <c r="S85" i="1" s="1"/>
  <c r="T85" i="1" a="1"/>
  <c r="T85" i="1"/>
  <c r="U85" i="1" a="1"/>
  <c r="U85" i="1"/>
  <c r="AI85" i="1"/>
  <c r="BB85" i="1" s="1"/>
  <c r="AJ85" i="1"/>
  <c r="AK85" i="1"/>
  <c r="K78" i="10" s="1"/>
  <c r="AL85" i="1"/>
  <c r="AM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G86" i="1"/>
  <c r="M86" i="1" a="1"/>
  <c r="M86" i="1"/>
  <c r="AM86" i="1" s="1"/>
  <c r="N86" i="1" a="1"/>
  <c r="N86" i="1"/>
  <c r="L73" i="15" s="1"/>
  <c r="R86" i="1"/>
  <c r="S86" i="1" a="1"/>
  <c r="S86" i="1" s="1"/>
  <c r="T86" i="1" a="1"/>
  <c r="T86" i="1" s="1"/>
  <c r="U86" i="1" a="1"/>
  <c r="U86" i="1"/>
  <c r="AI86" i="1"/>
  <c r="AJ86" i="1"/>
  <c r="AK86" i="1"/>
  <c r="K79" i="10" s="1"/>
  <c r="AL86" i="1"/>
  <c r="AN86" i="1"/>
  <c r="AO86" i="1"/>
  <c r="AP86" i="1"/>
  <c r="M79" i="10" s="1"/>
  <c r="AQ86" i="1"/>
  <c r="AY86" i="1"/>
  <c r="BB86" i="1"/>
  <c r="BC86" i="1" a="1"/>
  <c r="BC86" i="1" s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 s="1"/>
  <c r="AM87" i="1" s="1"/>
  <c r="N87" i="1" a="1"/>
  <c r="N87" i="1"/>
  <c r="L74" i="15" s="1"/>
  <c r="R87" i="1"/>
  <c r="S87" i="1" a="1"/>
  <c r="S87" i="1"/>
  <c r="T87" i="1" a="1"/>
  <c r="T87" i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D87" i="1" a="1"/>
  <c r="BD87" i="1" s="1"/>
  <c r="BE87" i="1" a="1"/>
  <c r="BE87" i="1"/>
  <c r="BR87" i="1"/>
  <c r="BS87" i="1"/>
  <c r="BT87" i="1"/>
  <c r="A88" i="1"/>
  <c r="C88" i="1"/>
  <c r="G88" i="1"/>
  <c r="M88" i="1" a="1"/>
  <c r="M88" i="1"/>
  <c r="N88" i="1" a="1"/>
  <c r="N88" i="1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O91" i="1"/>
  <c r="AP91" i="1"/>
  <c r="M84" i="10" s="1"/>
  <c r="AQ91" i="1"/>
  <c r="AY91" i="1"/>
  <c r="BB91" i="1"/>
  <c r="BD91" i="1" a="1"/>
  <c r="BD91" i="1" s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 s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E92" i="1" a="1"/>
  <c r="BE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7" i="10" s="1"/>
  <c r="AL94" i="1"/>
  <c r="AO94" i="1"/>
  <c r="AP94" i="1"/>
  <c r="M87" i="10" s="1"/>
  <c r="AQ94" i="1"/>
  <c r="AY94" i="1"/>
  <c r="BB94" i="1"/>
  <c r="BC94" i="1" a="1"/>
  <c r="BC94" i="1" s="1"/>
  <c r="BD94" i="1" a="1"/>
  <c r="BD94" i="1" s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AJ97" i="1"/>
  <c r="AK97" i="1"/>
  <c r="K90" i="10" s="1"/>
  <c r="AL97" i="1"/>
  <c r="AO97" i="1"/>
  <c r="AP97" i="1"/>
  <c r="M90" i="10" s="1"/>
  <c r="AQ97" i="1"/>
  <c r="AY97" i="1"/>
  <c r="BB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B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AP113" i="1"/>
  <c r="M106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B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1" i="1" l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<sst xmlns="http://schemas.openxmlformats.org/spreadsheetml/2006/main" count="3124" uniqueCount="1137">
  <si>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</si>
  <si>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</si>
  <si>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</si>
  <si>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</si>
  <si>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</si>
  <si>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</si>
  <si>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</si>
  <si>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</si>
  <si>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</si>
  <si>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</si>
  <si>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</si>
  <si>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</si>
  <si>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</si>
  <si>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</si>
  <si>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</si>
  <si>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</si>
  <si>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</si>
  <si>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</si>
  <si>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</si>
  <si>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</si>
  <si>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</si>
  <si>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</si>
  <si>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</si>
  <si>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</si>
  <si>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</si>
  <si>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</si>
  <si>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</si>
  <si>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</si>
  <si>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</si>
  <si>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</si>
  <si>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</si>
  <si>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</si>
  <si>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</si>
  <si>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</si>
  <si>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</si>
  <si>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</si>
  <si>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</si>
  <si>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</si>
  <si>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</si>
  <si>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</si>
  <si>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</si>
  <si>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</si>
  <si>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</si>
  <si>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</si>
  <si>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</si>
  <si>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</si>
  <si>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</si>
  <si>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</si>
  <si>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</si>
  <si>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</si>
  <si>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</si>
  <si>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</si>
  <si>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</si>
  <si>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</si>
  <si>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</si>
  <si>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</si>
  <si>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</si>
  <si>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</si>
  <si>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</si>
  <si>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</si>
  <si>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</si>
  <si>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</si>
  <si>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</si>
  <si>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</si>
  <si>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</si>
  <si>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</si>
  <si>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</si>
  <si>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</si>
  <si>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</si>
  <si>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</si>
  <si>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</si>
  <si>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</si>
  <si>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</si>
  <si>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</si>
  <si>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</si>
  <si>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</si>
  <si>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</si>
  <si>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</si>
  <si>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</si>
  <si>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</si>
  <si>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</si>
  <si>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</si>
  <si>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</si>
  <si>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</si>
  <si>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</si>
  <si>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</si>
  <si>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</si>
  <si>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</si>
  <si>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</si>
  <si>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</si>
  <si>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</si>
  <si>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</si>
  <si>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</si>
  <si>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</si>
  <si>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</si>
  <si>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</si>
  <si>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</si>
  <si>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</si>
  <si>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</si>
  <si>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</si>
  <si>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</si>
  <si>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</si>
  <si>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</si>
  <si>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</si>
  <si>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</si>
  <si>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</si>
  <si>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</si>
  <si>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</si>
  <si>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</si>
  <si>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</si>
  <si>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</si>
  <si>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</si>
  <si>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</si>
  <si>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</si>
  <si>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</si>
  <si>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</si>
  <si>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</si>
  <si>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</si>
  <si>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</si>
  <si>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</si>
  <si>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</si>
  <si>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</si>
  <si>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</si>
  <si>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</si>
  <si>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</si>
  <si>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</si>
  <si>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</si>
  <si>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</si>
  <si>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</si>
  <si>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</si>
  <si>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</si>
  <si>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</si>
  <si>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</si>
  <si>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</si>
  <si>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</si>
  <si>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</si>
  <si>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</si>
  <si>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</si>
  <si>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</si>
  <si>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</si>
  <si>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</si>
  <si>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</si>
  <si>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</si>
  <si>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</si>
  <si>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</si>
  <si>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</si>
  <si>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</si>
  <si>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</si>
  <si>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</si>
  <si>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</si>
  <si>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</si>
  <si>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</si>
  <si>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</si>
  <si>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</si>
  <si>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</si>
  <si>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</si>
  <si>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</si>
  <si>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</si>
  <si>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</si>
  <si>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</si>
  <si>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</si>
  <si>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</si>
  <si>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</si>
  <si>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</si>
  <si>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</si>
  <si>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</si>
  <si>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</si>
  <si>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</si>
  <si>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</si>
  <si>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</si>
  <si>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</si>
  <si>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</si>
  <si>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</si>
  <si>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</si>
  <si>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</si>
  <si>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</si>
  <si>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</si>
  <si>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</si>
  <si>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</si>
  <si>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</si>
  <si>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</si>
  <si>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</si>
  <si>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</si>
  <si>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</si>
  <si>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</si>
  <si>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</si>
  <si>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</si>
  <si>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</si>
  <si>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</si>
  <si>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</si>
  <si>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</si>
  <si>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</si>
  <si>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</si>
  <si>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</si>
  <si>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</si>
  <si>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</si>
  <si>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</si>
  <si>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</si>
  <si>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</si>
  <si>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</si>
  <si>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</si>
  <si>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</si>
  <si>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</si>
  <si>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</si>
  <si>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</si>
  <si>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</si>
  <si>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</si>
  <si>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</si>
  <si>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</si>
  <si>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</si>
  <si>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</si>
  <si>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</si>
  <si>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</si>
  <si>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</si>
  <si>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</si>
  <si>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</si>
  <si>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</si>
  <si>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</si>
  <si>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</si>
  <si>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</si>
  <si>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</si>
  <si>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</si>
  <si>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</si>
  <si>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</si>
  <si>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</si>
  <si>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</si>
  <si>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</si>
  <si>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</si>
  <si>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</si>
  <si>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</si>
  <si>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</si>
  <si>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</si>
  <si>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</si>
  <si>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</si>
  <si>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</si>
  <si>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</si>
  <si>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</si>
  <si>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</si>
  <si>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</si>
  <si>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</si>
  <si>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</si>
  <si>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</si>
  <si>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</si>
  <si>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</si>
  <si>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</si>
  <si>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</si>
  <si>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</si>
  <si>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</si>
  <si>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</si>
  <si>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</si>
  <si>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</si>
  <si>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</si>
  <si>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</si>
  <si>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</si>
  <si>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</si>
  <si>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</si>
  <si>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</si>
  <si>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</si>
  <si>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</si>
  <si>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</si>
  <si>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</si>
  <si>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</si>
  <si>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</si>
  <si>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</si>
  <si>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</si>
  <si>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</si>
  <si>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</si>
  <si>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</si>
  <si>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</si>
  <si>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</si>
  <si>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</si>
  <si>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</si>
  <si>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</si>
  <si>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</si>
  <si>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</si>
  <si>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</si>
  <si>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</si>
  <si>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</si>
  <si>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</si>
  <si>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</si>
  <si>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</si>
  <si>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</si>
  <si>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</si>
  <si>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</si>
  <si>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</si>
  <si>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</si>
  <si>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</si>
  <si>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</si>
  <si>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</si>
  <si>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</si>
  <si>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</si>
  <si>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</si>
  <si>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</si>
  <si>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</si>
  <si>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</si>
  <si>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</si>
  <si>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</si>
  <si>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</si>
  <si>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</si>
  <si>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</si>
  <si>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</si>
  <si>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</si>
  <si>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</si>
  <si>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</si>
  <si>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</si>
  <si>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</si>
  <si>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</si>
  <si>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</si>
  <si>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</si>
  <si>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</si>
  <si>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</si>
  <si>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</si>
  <si>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</si>
  <si>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</si>
  <si>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</si>
  <si>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</si>
  <si>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</si>
  <si>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</si>
  <si>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</si>
  <si>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</si>
  <si>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</si>
  <si>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</si>
  <si>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</si>
  <si>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</si>
  <si>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</si>
  <si>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</si>
  <si>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</si>
  <si>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</si>
  <si>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</si>
  <si>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</si>
  <si>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</si>
  <si>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</si>
  <si>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</si>
  <si>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</si>
  <si>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</si>
  <si>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</si>
  <si>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</si>
  <si>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</si>
  <si>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</si>
  <si>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</si>
  <si>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</si>
  <si>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</si>
  <si>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</si>
  <si>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</si>
  <si>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</si>
  <si>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</si>
  <si>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</si>
  <si>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</si>
  <si>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</si>
  <si>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</si>
  <si>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</si>
  <si>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</si>
  <si>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</si>
  <si>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</si>
  <si>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</si>
  <si>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</si>
  <si>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</si>
  <si>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</si>
  <si>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</si>
  <si>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</si>
  <si>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</si>
  <si>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</si>
  <si>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</si>
  <si>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</si>
  <si>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</si>
  <si>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</si>
  <si>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</si>
  <si>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</si>
  <si>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</si>
  <si>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</si>
  <si>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</si>
  <si>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</si>
  <si>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</si>
  <si>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</si>
  <si>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</si>
  <si>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</si>
  <si>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</si>
  <si>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</si>
  <si>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</si>
  <si>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</si>
  <si>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</si>
  <si>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</si>
  <si>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</si>
  <si>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</si>
  <si>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</si>
  <si>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</si>
  <si>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</si>
  <si>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</si>
  <si>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</si>
  <si>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</si>
  <si>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</si>
  <si>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</si>
  <si>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</si>
  <si>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</si>
  <si>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</si>
  <si>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</si>
  <si>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</si>
  <si>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</si>
  <si>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</si>
  <si>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</si>
  <si>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</si>
  <si>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</si>
  <si>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</si>
  <si>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</si>
  <si>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</si>
  <si>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</si>
  <si>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</si>
  <si>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</si>
  <si>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</si>
  <si>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</si>
  <si>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</si>
  <si>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</si>
  <si>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</si>
  <si>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</si>
  <si>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</si>
  <si>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</si>
  <si>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</si>
  <si>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</si>
  <si>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</si>
  <si>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</si>
  <si>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</si>
  <si>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</si>
  <si>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</si>
  <si>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</si>
  <si>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</si>
  <si>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</si>
  <si>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</si>
  <si>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</si>
  <si>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</si>
  <si>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</si>
  <si>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</si>
  <si>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</si>
  <si>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</si>
  <si>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</si>
  <si>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</si>
  <si>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</si>
  <si>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</si>
  <si>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</si>
  <si>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</si>
  <si>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</si>
  <si>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</si>
  <si>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</si>
  <si>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</si>
  <si>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</si>
  <si>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</si>
  <si>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</si>
  <si>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</si>
  <si>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</si>
  <si>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</si>
  <si>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</si>
  <si>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</si>
  <si>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</si>
  <si>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</si>
  <si>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</si>
  <si>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</si>
  <si>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</si>
  <si>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</si>
  <si>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</si>
  <si>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</si>
  <si>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</si>
  <si>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</si>
  <si>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</si>
  <si>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</si>
  <si>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</si>
  <si>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</si>
  <si>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</si>
  <si>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</si>
  <si>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</si>
  <si>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</si>
  <si>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</si>
  <si>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</si>
  <si>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</si>
  <si>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</si>
  <si>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</si>
  <si>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</si>
  <si>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</si>
  <si>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</si>
  <si>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</si>
  <si>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</si>
  <si>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</si>
  <si>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</si>
  <si>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</si>
  <si>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</si>
  <si>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</si>
  <si>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</si>
  <si>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</si>
  <si>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</si>
  <si>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</si>
  <si>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</si>
  <si>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</si>
  <si>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</si>
  <si>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</si>
  <si>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</si>
  <si>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</si>
  <si>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</si>
  <si>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</si>
  <si>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</si>
  <si>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</si>
  <si>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</si>
  <si>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</si>
  <si>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</si>
  <si>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</si>
  <si>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</si>
  <si>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</si>
  <si>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</si>
  <si>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</si>
  <si>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</si>
  <si>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</si>
  <si>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</si>
  <si>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</si>
  <si>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</si>
  <si>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</si>
  <si>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</si>
  <si>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</si>
  <si>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</si>
  <si>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</si>
  <si>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</si>
  <si>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</si>
  <si>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</si>
  <si>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</si>
  <si>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</si>
  <si>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</si>
  <si>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</si>
  <si>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</si>
  <si>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</si>
  <si>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</si>
  <si>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</si>
  <si>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</si>
  <si>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</si>
  <si>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</si>
  <si>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</si>
  <si>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</si>
  <si>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</si>
  <si>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</si>
  <si>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</si>
  <si>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</si>
  <si>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</si>
  <si>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</si>
  <si>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</si>
  <si>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</si>
  <si>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</si>
  <si>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</si>
  <si>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</si>
  <si>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</si>
  <si>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</si>
  <si>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</si>
  <si>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</si>
  <si>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</si>
  <si>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</si>
  <si>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</si>
  <si>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</si>
  <si>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</si>
  <si>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</si>
  <si>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</si>
  <si>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</si>
  <si>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</si>
  <si>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</si>
  <si>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</si>
  <si>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</si>
  <si>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</si>
  <si>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</si>
  <si>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</si>
  <si>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</si>
  <si>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</si>
  <si>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</si>
  <si>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</si>
  <si>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</si>
  <si>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</si>
  <si>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</si>
  <si>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</si>
  <si>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</si>
  <si>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</si>
  <si>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</si>
  <si>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</si>
  <si>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</si>
  <si>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</si>
  <si>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</si>
  <si>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</si>
  <si>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</si>
  <si>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</si>
  <si>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</si>
  <si>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</si>
  <si>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</si>
  <si>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</si>
  <si>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</si>
  <si>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</si>
  <si>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</si>
  <si>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</si>
  <si>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</si>
  <si>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</si>
  <si>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</si>
  <si>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</si>
  <si>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</si>
  <si>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</si>
  <si>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</si>
  <si>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</si>
  <si>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</si>
  <si>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</si>
  <si>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</si>
  <si>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</si>
  <si>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</si>
  <si>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</si>
  <si>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</si>
  <si>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</si>
  <si>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</si>
  <si>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</si>
  <si>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</si>
  <si>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</si>
  <si>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</si>
  <si>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</si>
  <si>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</si>
  <si>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</si>
  <si>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</si>
  <si>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</si>
  <si>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</si>
  <si>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</si>
  <si>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</si>
  <si>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</si>
  <si>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</si>
  <si>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</si>
  <si>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</si>
  <si>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</si>
  <si>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</si>
  <si>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</si>
  <si>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</si>
  <si>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</si>
  <si>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</si>
  <si>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</si>
  <si>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</si>
  <si>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</si>
  <si>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</si>
  <si>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</si>
  <si>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</si>
  <si>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</si>
  <si>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</si>
  <si>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</si>
  <si>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</si>
  <si>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</si>
  <si>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</si>
  <si>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</si>
  <si>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</si>
  <si>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</si>
  <si>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</si>
  <si>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</si>
  <si>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</si>
  <si>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</si>
  <si>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</si>
  <si>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</si>
  <si>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</si>
  <si>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</si>
  <si>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</si>
  <si>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</si>
  <si>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</si>
  <si>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</si>
  <si>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</si>
  <si>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</si>
  <si>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</si>
  <si>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</si>
  <si>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</si>
  <si>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</si>
  <si>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</si>
  <si>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</si>
  <si>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</si>
  <si>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</si>
  <si>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</si>
  <si>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</si>
  <si>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</si>
  <si>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</si>
  <si>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</si>
  <si>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</si>
  <si>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</si>
  <si>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</si>
  <si>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</si>
  <si>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</si>
  <si>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</si>
  <si>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</si>
  <si>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</si>
  <si>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</si>
  <si>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</si>
  <si>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</si>
  <si>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</si>
  <si>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</si>
  <si>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</si>
  <si>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</si>
  <si>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</si>
  <si>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</si>
  <si>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</si>
  <si>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</si>
  <si>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</si>
  <si>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</si>
  <si>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</si>
  <si>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</si>
  <si>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</si>
  <si>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</si>
  <si>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</si>
  <si>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</si>
  <si>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</si>
  <si>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</si>
  <si>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</si>
  <si>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</si>
  <si>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</si>
  <si>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</si>
  <si>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</si>
  <si>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</si>
  <si>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</si>
  <si>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</si>
  <si>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</si>
  <si>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</si>
  <si>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</si>
  <si>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</si>
  <si>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</si>
  <si>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</si>
  <si>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</si>
  <si>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</si>
  <si>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</si>
  <si>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</si>
  <si>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</si>
  <si>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</si>
  <si>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</si>
  <si>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</si>
  <si>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</si>
  <si>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</si>
  <si>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</si>
  <si>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</si>
  <si>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</si>
  <si>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</si>
  <si>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</si>
  <si>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</si>
  <si>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</si>
  <si>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</si>
  <si>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</si>
  <si>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</si>
  <si>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</si>
  <si>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</si>
  <si>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</si>
  <si>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</si>
  <si>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</si>
  <si>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</si>
  <si>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</si>
  <si>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</si>
  <si>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</si>
  <si>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</si>
  <si>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</si>
  <si>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</si>
  <si>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</si>
  <si>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</si>
  <si>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</si>
  <si>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</si>
  <si>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</si>
  <si>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</si>
  <si>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</si>
  <si>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</si>
  <si>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</si>
  <si>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</si>
  <si>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</si>
  <si>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</si>
  <si>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</si>
  <si>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</si>
  <si>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</si>
  <si>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</si>
  <si>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</si>
  <si>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</si>
  <si>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</si>
  <si>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</si>
  <si>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</si>
  <si>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</si>
  <si>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</si>
  <si>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</si>
  <si>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</si>
  <si>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</si>
  <si>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</si>
  <si>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</si>
  <si>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</si>
  <si>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</si>
  <si>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</si>
  <si>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</si>
  <si>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</si>
  <si>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</si>
  <si>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</si>
  <si>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</si>
  <si>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</si>
  <si>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</si>
  <si>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</si>
  <si>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</si>
  <si>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</si>
  <si>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</si>
  <si>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</si>
  <si>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</si>
  <si>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</si>
  <si>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</si>
  <si>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</si>
  <si>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</si>
  <si>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</si>
  <si>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</si>
  <si>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</si>
  <si>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</si>
  <si>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</si>
  <si>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</si>
  <si>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</si>
  <si>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</si>
  <si>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</si>
  <si>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</si>
  <si>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</si>
  <si>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</si>
  <si>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</si>
  <si>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</si>
  <si>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</si>
  <si>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</si>
  <si>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</si>
  <si>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</si>
  <si>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</si>
  <si>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</si>
  <si>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</si>
  <si>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</si>
  <si>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</si>
  <si>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</si>
  <si>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</si>
  <si>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</si>
  <si>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</si>
  <si>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</si>
  <si>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</si>
  <si>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</si>
  <si>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</si>
  <si>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</si>
  <si>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</si>
  <si>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</si>
  <si>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</si>
  <si>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</si>
  <si>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</si>
  <si>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</si>
  <si>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</si>
  <si>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</si>
  <si>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</si>
  <si>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</si>
  <si>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</si>
  <si>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</si>
  <si>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</si>
  <si>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</si>
  <si>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</si>
  <si>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</si>
  <si>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</si>
  <si>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</si>
  <si>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</si>
  <si>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</si>
  <si>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</si>
  <si>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</si>
  <si>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</si>
  <si>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</si>
  <si>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</si>
  <si>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</si>
  <si>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</si>
  <si>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</si>
  <si>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</si>
  <si>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</si>
  <si>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</si>
  <si>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</si>
  <si>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</si>
  <si>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</si>
  <si>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</si>
  <si>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</si>
  <si>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</si>
  <si>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</si>
  <si>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</si>
  <si>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</si>
  <si>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</si>
  <si>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</si>
  <si>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</si>
  <si>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</si>
  <si>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</si>
  <si>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</si>
  <si>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</si>
  <si>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</si>
  <si>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</si>
  <si>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</si>
  <si>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</si>
  <si>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</si>
  <si>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</si>
  <si>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</si>
  <si>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</si>
  <si>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</si>
  <si>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</si>
  <si>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</si>
  <si>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</si>
  <si>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</si>
  <si>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</si>
  <si>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</si>
  <si>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</si>
  <si>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</si>
  <si>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</si>
  <si>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</si>
  <si>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</si>
  <si>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</si>
  <si>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</si>
  <si>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</si>
  <si>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</si>
  <si>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</si>
  <si>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</si>
  <si>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</si>
  <si>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</si>
  <si>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</si>
  <si>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</si>
  <si>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</si>
  <si>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</si>
  <si>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</si>
  <si>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</si>
  <si>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</si>
  <si>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</si>
  <si>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</si>
  <si>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</si>
  <si>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12hrs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</si>
  <si>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</si>
  <si>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</si>
  <si>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</si>
  <si>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</si>
  <si>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</si>
  <si>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</si>
  <si>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</si>
  <si>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</si>
  <si>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</si>
  <si>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</si>
  <si>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</si>
  <si>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</si>
  <si>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</si>
  <si>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</si>
  <si>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</si>
  <si>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Nelson</t>
  </si>
  <si>
    <t xml:space="preserve">Previsão TP pronta 12hrs devido deslocamento da turma </t>
  </si>
  <si>
    <t xml:space="preserve"> TP pronta 09hrs, previsão após o T77 11:15hrs </t>
  </si>
  <si>
    <t>Deslocamento ZRX ( Problema no RDC pode atrasar a MC1)</t>
  </si>
  <si>
    <t xml:space="preserve">MC1 07:45, previsão de faixa as 14hrs </t>
  </si>
  <si>
    <t>TP pronta 08:20, intervalo 09:34 até 11:04</t>
  </si>
  <si>
    <t>ZPD</t>
  </si>
  <si>
    <t>ZIQ-ZPD</t>
  </si>
  <si>
    <t>ZIQZPD</t>
  </si>
  <si>
    <t>MC1 08:18, segue inspeção R7D</t>
  </si>
  <si>
    <t>TP pronta 10hrs, previsão após M88 11:20</t>
  </si>
  <si>
    <t>MC1 08:28, previsão após M88 11hrs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</si>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</sst>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4" headerRowBorderDxfId="222" tableBorderDxfId="223" totalsRowBorderDxfId="22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F30" activePane="topRight" state="frozen"/>
      <selection pane="topRight" activeCell="BJ31" sqref="BJ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6" t="s">
        <v>728</v>
      </c>
      <c r="C1" s="237"/>
      <c r="D1" s="237"/>
      <c r="E1" s="3"/>
      <c r="F1" s="236" t="s">
        <v>729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730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731</v>
      </c>
      <c r="BI1" s="219"/>
      <c r="BJ1" s="219"/>
      <c r="BK1" s="220"/>
      <c r="BL1" s="5"/>
      <c r="BM1" s="210" t="s">
        <v>732</v>
      </c>
      <c r="BN1" s="211"/>
      <c r="BO1" s="211"/>
      <c r="BP1" s="211"/>
      <c r="BQ1" s="211"/>
      <c r="BR1" s="211"/>
      <c r="BS1" s="212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3" t="s">
        <v>733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736</v>
      </c>
      <c r="AT2" s="214"/>
      <c r="AU2" s="214"/>
      <c r="AV2" s="214"/>
      <c r="AW2" s="214"/>
      <c r="AX2" s="214"/>
      <c r="AY2" s="217"/>
      <c r="AZ2" s="6"/>
      <c r="BA2" s="227" t="s">
        <v>737</v>
      </c>
      <c r="BB2" s="228"/>
      <c r="BC2" s="213" t="s">
        <v>734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7" t="s">
        <v>738</v>
      </c>
      <c r="AJ3" s="228"/>
      <c r="AK3" s="227" t="s">
        <v>739</v>
      </c>
      <c r="AL3" s="233"/>
      <c r="AM3" s="234"/>
      <c r="AN3" s="235"/>
      <c r="AO3" s="233"/>
      <c r="AP3" s="233"/>
      <c r="AQ3" s="228"/>
      <c r="AR3" s="63"/>
      <c r="AS3" s="231" t="s">
        <v>745</v>
      </c>
      <c r="AT3" s="232"/>
      <c r="AU3" s="231" t="s">
        <v>746</v>
      </c>
      <c r="AV3" s="232"/>
      <c r="AW3" s="231" t="s">
        <v>747</v>
      </c>
      <c r="AX3" s="232"/>
      <c r="AY3" s="63" t="s">
        <v>748</v>
      </c>
      <c r="AZ3" s="63"/>
      <c r="BA3" s="229"/>
      <c r="BB3" s="230"/>
      <c r="BC3" s="227" t="s">
        <v>741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749</v>
      </c>
      <c r="BN3" s="211"/>
      <c r="BO3" s="211"/>
      <c r="BP3" s="212"/>
      <c r="BQ3" s="210" t="s">
        <v>533</v>
      </c>
      <c r="BR3" s="211"/>
      <c r="BS3" s="212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t="14.45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918</v>
      </c>
      <c r="BK35" s="17" t="s">
        <v>918</v>
      </c>
      <c r="BL35" s="16"/>
      <c r="BM35" s="133" t="s">
        <v>878</v>
      </c>
      <c r="BN35" s="133" t="s">
        <v>879</v>
      </c>
      <c r="BO35" s="133" t="s">
        <v>919</v>
      </c>
      <c r="BP35" s="17" t="s">
        <v>918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920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921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922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923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924</v>
      </c>
      <c r="BK38" s="17" t="s">
        <v>924</v>
      </c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925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926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t="14.45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927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928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929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1</v>
      </c>
      <c r="BI42" s="17"/>
      <c r="BJ42" s="17" t="s">
        <v>930</v>
      </c>
      <c r="BK42" s="17" t="s">
        <v>930</v>
      </c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</v>
      </c>
      <c r="BR42" s="19">
        <f>IF(OR(B42="",F42=""),"*",AY42/P42)</f>
        <v>1</v>
      </c>
      <c r="BS42" s="19">
        <f>IF(OR(B42="",F42=""),"*",BA42/Q42)</f>
        <v>0</v>
      </c>
      <c r="BT42" s="8" t="str">
        <f t="shared" si="7"/>
        <v/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1</v>
      </c>
      <c r="BI43" s="17"/>
      <c r="BJ43" s="17" t="s">
        <v>930</v>
      </c>
      <c r="BK43" s="17" t="s">
        <v>930</v>
      </c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</v>
      </c>
      <c r="BR43" s="19">
        <f>IF(OR(B43="",F43=""),"*",AY43/P43)</f>
        <v>1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931</v>
      </c>
      <c r="J44" s="108">
        <v>70</v>
      </c>
      <c r="K44" s="108">
        <v>168</v>
      </c>
      <c r="L44" s="108" t="s">
        <v>384</v>
      </c>
      <c r="M44" s="130" t="s">
        <v>932</v>
      </c>
      <c r="N44" s="130" t="s">
        <v>933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934</v>
      </c>
      <c r="BK44" s="17" t="s">
        <v>934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 ht="14.45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935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936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</v>
      </c>
      <c r="B49" s="105"/>
      <c r="C49" s="138" t="str">
        <f>IF(BS_CONTROLE[[#This Row],[DATA]]="","",WEEKNUM(BS_CONTROLE[[#This Row],[DATA]]))</f>
        <v/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Y50:Z1008">
    <cfRule type="cellIs" dxfId="210" priority="53981" operator="equal">
      <formula>"OPORTUNIDADE"</formula>
    </cfRule>
  </conditionalFormatting>
  <conditionalFormatting sqref="Y6:Z7 Y14:Z15 Y20:Z28 Z16 Y30:Z31 Z34:Z35 Z40:Z45 Y47:Z48 Y50:Z1008">
    <cfRule type="cellIs" dxfId="209" priority="11567" operator="equal">
      <formula>"NÃO"</formula>
    </cfRule>
    <cfRule type="cellIs" dxfId="208" priority="11568" operator="equal">
      <formula>"SIM"</formula>
    </cfRule>
  </conditionalFormatting>
  <conditionalFormatting sqref="AZ6:AZ1008">
    <cfRule type="expression" dxfId="207" priority="54023">
      <formula>#REF!=1</formula>
    </cfRule>
  </conditionalFormatting>
  <conditionalFormatting sqref="U6:U1008 AY6:AY1008 BE6:BE1008">
    <cfRule type="cellIs" dxfId="206" priority="54007" operator="equal">
      <formula>"ERRO"</formula>
    </cfRule>
  </conditionalFormatting>
  <conditionalFormatting sqref="BQ6:BQ1008">
    <cfRule type="cellIs" dxfId="205" priority="54002" operator="equal">
      <formula>"Produção e Intervalo"</formula>
    </cfRule>
    <cfRule type="cellIs" dxfId="204" priority="54003" operator="equal">
      <formula>"Aderente"</formula>
    </cfRule>
    <cfRule type="cellIs" dxfId="203" priority="54004" operator="equal">
      <formula>"Intervalo"</formula>
    </cfRule>
    <cfRule type="cellIs" dxfId="202" priority="54005" operator="equal">
      <formula>"Produção"</formula>
    </cfRule>
    <cfRule type="cellIs" dxfId="201" priority="54006" operator="equal">
      <formula>"ERRO"</formula>
    </cfRule>
  </conditionalFormatting>
  <conditionalFormatting sqref="BR6:BS1008">
    <cfRule type="cellIs" dxfId="200" priority="53984" operator="equal">
      <formula>"*"</formula>
    </cfRule>
    <cfRule type="cellIs" dxfId="199" priority="53985" operator="greaterThanOrEqual">
      <formula>1</formula>
    </cfRule>
    <cfRule type="cellIs" dxfId="198" priority="53986" operator="lessThan">
      <formula>1</formula>
    </cfRule>
  </conditionalFormatting>
  <conditionalFormatting sqref="Y8:Z13">
    <cfRule type="cellIs" dxfId="197" priority="110" operator="equal">
      <formula>"OPORTUNIDADE"</formula>
    </cfRule>
  </conditionalFormatting>
  <conditionalFormatting sqref="Y8:Z13">
    <cfRule type="cellIs" dxfId="196" priority="108" operator="equal">
      <formula>"NÃO"</formula>
    </cfRule>
    <cfRule type="cellIs" dxfId="195" priority="109" operator="equal">
      <formula>"SIM"</formula>
    </cfRule>
  </conditionalFormatting>
  <conditionalFormatting sqref="Y17:Z18">
    <cfRule type="cellIs" dxfId="194" priority="107" operator="equal">
      <formula>"OPORTUNIDADE"</formula>
    </cfRule>
  </conditionalFormatting>
  <conditionalFormatting sqref="Y17:Z18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BJ8:BJ1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1" priority="93" operator="equal">
      <formula>"OPORTUNIDADE"</formula>
    </cfRule>
  </conditionalFormatting>
  <conditionalFormatting sqref="Y19:Z19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29">
    <cfRule type="cellIs" dxfId="188" priority="90" operator="equal">
      <formula>"OPORTUNIDADE"</formula>
    </cfRule>
  </conditionalFormatting>
  <conditionalFormatting sqref="Z29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P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85" priority="81" operator="equal">
      <formula>"OPORTUNIDADE"</formula>
    </cfRule>
  </conditionalFormatting>
  <conditionalFormatting sqref="Y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BK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2" priority="64" operator="equal">
      <formula>"OPORTUNIDADE"</formula>
    </cfRule>
  </conditionalFormatting>
  <conditionalFormatting sqref="Z32:Z33">
    <cfRule type="cellIs" dxfId="181" priority="62" operator="equal">
      <formula>"NÃO"</formula>
    </cfRule>
    <cfRule type="cellIs" dxfId="180" priority="63" operator="equal">
      <formula>"SIM"</formula>
    </cfRule>
  </conditionalFormatting>
  <conditionalFormatting sqref="Y32:Y33">
    <cfRule type="cellIs" dxfId="179" priority="61" operator="equal">
      <formula>"OPORTUNIDADE"</formula>
    </cfRule>
  </conditionalFormatting>
  <conditionalFormatting sqref="Y32:Y33">
    <cfRule type="cellIs" dxfId="178" priority="59" operator="equal">
      <formula>"NÃO"</formula>
    </cfRule>
    <cfRule type="cellIs" dxfId="177" priority="60" operator="equal">
      <formula>"SIM"</formula>
    </cfRule>
  </conditionalFormatting>
  <conditionalFormatting sqref="BK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6" priority="52" operator="equal">
      <formula>"OPORTUNIDADE"</formula>
    </cfRule>
  </conditionalFormatting>
  <conditionalFormatting sqref="Y40:Y46 Y34:Y38">
    <cfRule type="cellIs" dxfId="175" priority="50" operator="equal">
      <formula>"NÃO"</formula>
    </cfRule>
    <cfRule type="cellIs" dxfId="174" priority="51" operator="equal">
      <formula>"SIM"</formula>
    </cfRule>
  </conditionalFormatting>
  <conditionalFormatting sqref="BK1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3" priority="41" operator="equal">
      <formula>"OPORTUNIDADE"</formula>
    </cfRule>
  </conditionalFormatting>
  <conditionalFormatting sqref="Z36:Z37">
    <cfRule type="cellIs" dxfId="172" priority="39" operator="equal">
      <formula>"NÃO"</formula>
    </cfRule>
    <cfRule type="cellIs" dxfId="171" priority="40" operator="equal">
      <formula>"SIM"</formula>
    </cfRule>
  </conditionalFormatting>
  <conditionalFormatting sqref="Z38:Z39">
    <cfRule type="cellIs" dxfId="170" priority="38" operator="equal">
      <formula>"OPORTUNIDADE"</formula>
    </cfRule>
  </conditionalFormatting>
  <conditionalFormatting sqref="Z38:Z39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Z46">
    <cfRule type="cellIs" dxfId="167" priority="35" operator="equal">
      <formula>"OPORTUNIDADE"</formula>
    </cfRule>
  </conditionalFormatting>
  <conditionalFormatting sqref="Z46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BP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35">
      <iconSet showValue="0">
        <cfvo type="percent" val="0"/>
        <cfvo type="num" val="1"/>
        <cfvo type="num" val="1" gte="0"/>
      </iconSet>
    </cfRule>
    <cfRule type="iconSet" priority="60836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39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41">
      <iconSet showValue="0">
        <cfvo type="percent" val="0"/>
        <cfvo type="num" val="1"/>
        <cfvo type="num" val="1" gte="0"/>
      </iconSet>
    </cfRule>
  </conditionalFormatting>
  <conditionalFormatting sqref="BP6:BP8 BP14:BP15 BP29:BP34 BP21 BP17:BP18 BP24:BP27 BP36:BP100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BK6:BK7 BK14:BK15 BK30:BK34 BK45:BK1008 BK36:BK37 BK39:BK41">
    <cfRule type="iconSet" priority="6085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64" priority="23" operator="equal">
      <formula>"OPORTUNIDADE"</formula>
    </cfRule>
  </conditionalFormatting>
  <conditionalFormatting sqref="Y29">
    <cfRule type="cellIs" dxfId="163" priority="21" operator="equal">
      <formula>"NÃO"</formula>
    </cfRule>
    <cfRule type="cellIs" dxfId="162" priority="22" operator="equal">
      <formula>"SIM"</formula>
    </cfRule>
  </conditionalFormatting>
  <conditionalFormatting sqref="Y39">
    <cfRule type="cellIs" dxfId="161" priority="20" operator="equal">
      <formula>"OPORTUNIDADE"</formula>
    </cfRule>
  </conditionalFormatting>
  <conditionalFormatting sqref="Y39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BK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58" priority="10" operator="equal">
      <formula>"OPORTUNIDADE"</formula>
    </cfRule>
  </conditionalFormatting>
  <conditionalFormatting sqref="Z49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49">
    <cfRule type="cellIs" dxfId="155" priority="4" operator="equal">
      <formula>"OPORTUNIDADE"</formula>
    </cfRule>
  </conditionalFormatting>
  <conditionalFormatting sqref="Y49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49" xr:uid="{D50C8F1C-1457-4B16-BCED-8805920651BE}"/>
    <dataValidation type="list" allowBlank="1" showInputMessage="1" showErrorMessage="1" sqref="D6:D7 D14:D15 D30:D31 D39 D47:D48 D50:D1008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F50:F1008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937</v>
      </c>
      <c r="C3" s="208" t="s">
        <v>938</v>
      </c>
      <c r="D3" s="208" t="s">
        <v>939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940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941</v>
      </c>
      <c r="C4" s="166" t="s">
        <v>942</v>
      </c>
      <c r="D4" s="166" t="s">
        <v>943</v>
      </c>
      <c r="E4" s="166" t="s">
        <v>944</v>
      </c>
      <c r="F4" s="166" t="s">
        <v>4</v>
      </c>
      <c r="G4" s="166" t="s">
        <v>945</v>
      </c>
    </row>
    <row r="5" spans="2:7">
      <c r="B5" s="167" t="s">
        <v>946</v>
      </c>
      <c r="C5" s="167">
        <v>257068</v>
      </c>
      <c r="D5" s="167" t="s">
        <v>947</v>
      </c>
      <c r="E5" s="167" t="s">
        <v>948</v>
      </c>
      <c r="F5" s="167" t="s">
        <v>948</v>
      </c>
      <c r="G5" s="168">
        <v>46296</v>
      </c>
    </row>
    <row r="6" spans="2:7">
      <c r="B6" s="167" t="s">
        <v>949</v>
      </c>
      <c r="C6" s="167" t="s">
        <v>384</v>
      </c>
      <c r="D6" s="167" t="s">
        <v>384</v>
      </c>
      <c r="E6" s="167" t="s">
        <v>384</v>
      </c>
      <c r="F6" s="167" t="s">
        <v>950</v>
      </c>
      <c r="G6" s="168" t="s">
        <v>384</v>
      </c>
    </row>
    <row r="7" spans="2:7">
      <c r="B7" s="167" t="s">
        <v>951</v>
      </c>
      <c r="C7" s="167">
        <v>257472</v>
      </c>
      <c r="D7" s="167" t="s">
        <v>952</v>
      </c>
      <c r="E7" s="167" t="s">
        <v>953</v>
      </c>
      <c r="F7" s="167" t="s">
        <v>953</v>
      </c>
      <c r="G7" s="168">
        <v>45992</v>
      </c>
    </row>
    <row r="8" spans="2:7">
      <c r="B8" s="167" t="s">
        <v>954</v>
      </c>
      <c r="C8" s="167">
        <v>260307</v>
      </c>
      <c r="D8" s="167" t="s">
        <v>955</v>
      </c>
      <c r="E8" s="167" t="s">
        <v>956</v>
      </c>
      <c r="F8" s="167" t="s">
        <v>953</v>
      </c>
      <c r="G8" s="168">
        <v>46082</v>
      </c>
    </row>
    <row r="9" spans="2:7">
      <c r="B9" s="167" t="s">
        <v>957</v>
      </c>
      <c r="C9" s="167">
        <v>333033</v>
      </c>
      <c r="D9" s="167" t="s">
        <v>958</v>
      </c>
      <c r="E9" s="167" t="s">
        <v>950</v>
      </c>
      <c r="F9" s="167" t="s">
        <v>959</v>
      </c>
      <c r="G9" s="167" t="s">
        <v>384</v>
      </c>
    </row>
    <row r="10" spans="2:7">
      <c r="B10" s="167" t="s">
        <v>960</v>
      </c>
      <c r="C10" s="167"/>
      <c r="D10" s="167"/>
      <c r="E10" s="167" t="s">
        <v>950</v>
      </c>
      <c r="F10" s="167" t="s">
        <v>959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961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962</v>
      </c>
      <c r="E3" s="169" t="s">
        <v>963</v>
      </c>
      <c r="F3" s="169" t="s">
        <v>964</v>
      </c>
      <c r="G3" s="169" t="s">
        <v>965</v>
      </c>
      <c r="H3" s="169" t="s">
        <v>966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967</v>
      </c>
      <c r="C1" s="25" t="s">
        <v>831</v>
      </c>
      <c r="E1" s="25" t="s">
        <v>968</v>
      </c>
      <c r="G1" s="25" t="s">
        <v>969</v>
      </c>
      <c r="H1" s="27"/>
      <c r="I1" s="25" t="s">
        <v>970</v>
      </c>
      <c r="J1" s="27"/>
      <c r="K1" s="25" t="s">
        <v>971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980</v>
      </c>
      <c r="B13" s="4" t="s">
        <v>981</v>
      </c>
      <c r="C13" s="4" t="s">
        <v>982</v>
      </c>
      <c r="D13" s="4" t="s">
        <v>983</v>
      </c>
      <c r="E13" s="4" t="s">
        <v>984</v>
      </c>
      <c r="F13" s="4" t="s">
        <v>985</v>
      </c>
      <c r="G13" s="4" t="s">
        <v>986</v>
      </c>
      <c r="H13" s="4" t="s">
        <v>833</v>
      </c>
      <c r="I13" s="4" t="s">
        <v>987</v>
      </c>
      <c r="J13" s="4" t="s">
        <v>988</v>
      </c>
      <c r="K13" s="4" t="s">
        <v>854</v>
      </c>
      <c r="L13" s="4" t="s">
        <v>878</v>
      </c>
      <c r="M13" s="4" t="s">
        <v>989</v>
      </c>
      <c r="N13" s="4" t="s">
        <v>990</v>
      </c>
      <c r="O13" s="4" t="s">
        <v>991</v>
      </c>
      <c r="P13" s="4" t="s">
        <v>827</v>
      </c>
      <c r="Q13" s="4" t="s">
        <v>992</v>
      </c>
      <c r="R13" s="4" t="s">
        <v>993</v>
      </c>
      <c r="S13" s="4" t="s">
        <v>994</v>
      </c>
      <c r="T13" s="4" t="s">
        <v>995</v>
      </c>
      <c r="U13" s="4" t="s">
        <v>996</v>
      </c>
      <c r="V13" s="32" t="s">
        <v>997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998</v>
      </c>
      <c r="B14" s="34" t="s">
        <v>999</v>
      </c>
      <c r="C14" s="34" t="s">
        <v>1000</v>
      </c>
      <c r="D14" s="34" t="s">
        <v>1001</v>
      </c>
      <c r="E14" s="34" t="s">
        <v>1001</v>
      </c>
      <c r="F14" s="34" t="s">
        <v>1002</v>
      </c>
      <c r="G14" s="34" t="s">
        <v>1002</v>
      </c>
      <c r="H14" s="34" t="s">
        <v>834</v>
      </c>
      <c r="I14" s="34" t="s">
        <v>1003</v>
      </c>
      <c r="J14" s="34" t="s">
        <v>1004</v>
      </c>
      <c r="K14" s="34" t="s">
        <v>1005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1006</v>
      </c>
      <c r="R14" s="34" t="s">
        <v>1007</v>
      </c>
      <c r="S14" s="34" t="s">
        <v>1001</v>
      </c>
      <c r="T14" s="34" t="s">
        <v>1001</v>
      </c>
      <c r="U14" s="34" t="s">
        <v>996</v>
      </c>
      <c r="V14" s="35" t="s">
        <v>997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1008</v>
      </c>
      <c r="B15" s="34" t="s">
        <v>1009</v>
      </c>
      <c r="C15" s="34" t="str">
        <f>""</f>
        <v/>
      </c>
      <c r="D15" s="34"/>
      <c r="E15" s="34"/>
      <c r="F15" s="34"/>
      <c r="G15" s="34" t="s">
        <v>1010</v>
      </c>
      <c r="H15" s="34" t="s">
        <v>873</v>
      </c>
      <c r="I15" s="34" t="s">
        <v>1011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986</v>
      </c>
      <c r="R15" s="34" t="s">
        <v>1012</v>
      </c>
      <c r="S15" s="34" t="s">
        <v>1013</v>
      </c>
      <c r="T15" s="34" t="s">
        <v>1013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1014</v>
      </c>
      <c r="L16" s="34"/>
      <c r="M16" s="34"/>
      <c r="N16" s="34"/>
      <c r="O16" s="34"/>
      <c r="P16" s="34"/>
      <c r="Q16" s="34"/>
      <c r="R16" s="34" t="s">
        <v>1015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1011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1016</v>
      </c>
      <c r="B28" s="30" t="s">
        <v>1017</v>
      </c>
      <c r="C28" s="30" t="s">
        <v>1018</v>
      </c>
      <c r="D28" s="30" t="s">
        <v>1019</v>
      </c>
      <c r="E28" s="30" t="s">
        <v>1020</v>
      </c>
      <c r="F28" s="30" t="s">
        <v>1021</v>
      </c>
      <c r="G28" s="30" t="s">
        <v>1022</v>
      </c>
      <c r="H28" s="30" t="s">
        <v>1023</v>
      </c>
      <c r="I28" s="30" t="s">
        <v>1024</v>
      </c>
      <c r="J28" s="30" t="s">
        <v>1025</v>
      </c>
      <c r="K28" s="30" t="s">
        <v>1026</v>
      </c>
      <c r="L28" s="30" t="s">
        <v>1027</v>
      </c>
      <c r="M28" s="30" t="s">
        <v>1028</v>
      </c>
      <c r="N28" s="30" t="s">
        <v>1029</v>
      </c>
      <c r="O28" s="30" t="s">
        <v>1030</v>
      </c>
      <c r="P28" s="30" t="s">
        <v>1031</v>
      </c>
      <c r="Q28" s="30" t="s">
        <v>1032</v>
      </c>
      <c r="R28" s="30" t="s">
        <v>1033</v>
      </c>
      <c r="S28" s="30" t="s">
        <v>1034</v>
      </c>
      <c r="T28" s="30" t="s">
        <v>1035</v>
      </c>
      <c r="U28" s="30" t="s">
        <v>1036</v>
      </c>
      <c r="V28" s="30" t="s">
        <v>1037</v>
      </c>
      <c r="W28" s="30" t="s">
        <v>1038</v>
      </c>
      <c r="X28" s="30" t="s">
        <v>1039</v>
      </c>
      <c r="Y28" s="30" t="s">
        <v>1040</v>
      </c>
      <c r="Z28" s="30" t="s">
        <v>1041</v>
      </c>
      <c r="AA28" s="30" t="s">
        <v>1042</v>
      </c>
      <c r="AB28" s="30" t="s">
        <v>1043</v>
      </c>
      <c r="AC28" s="30" t="s">
        <v>1044</v>
      </c>
      <c r="AD28" s="30" t="s">
        <v>1045</v>
      </c>
      <c r="AE28" s="30" t="s">
        <v>1046</v>
      </c>
      <c r="AF28" s="30" t="s">
        <v>1047</v>
      </c>
      <c r="AG28" s="30" t="s">
        <v>1048</v>
      </c>
      <c r="AH28" s="30" t="s">
        <v>1049</v>
      </c>
      <c r="AI28" s="30" t="s">
        <v>1050</v>
      </c>
      <c r="AJ28" s="30" t="s">
        <v>1051</v>
      </c>
      <c r="AK28" s="30" t="s">
        <v>1052</v>
      </c>
      <c r="AL28" s="30" t="s">
        <v>1053</v>
      </c>
      <c r="AM28" s="30" t="s">
        <v>1054</v>
      </c>
      <c r="AN28" s="36" t="s">
        <v>1055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1056</v>
      </c>
      <c r="B29" s="34" t="s">
        <v>1057</v>
      </c>
      <c r="C29" s="34" t="s">
        <v>1058</v>
      </c>
      <c r="D29" s="34" t="s">
        <v>1002</v>
      </c>
      <c r="E29" s="34" t="s">
        <v>1009</v>
      </c>
      <c r="F29" s="34" t="s">
        <v>1059</v>
      </c>
      <c r="G29" s="34" t="s">
        <v>1060</v>
      </c>
      <c r="H29" s="34" t="s">
        <v>1061</v>
      </c>
      <c r="I29" s="34" t="s">
        <v>880</v>
      </c>
      <c r="J29" s="34" t="s">
        <v>1062</v>
      </c>
      <c r="K29" s="34" t="s">
        <v>1062</v>
      </c>
      <c r="L29" s="34" t="s">
        <v>1063</v>
      </c>
      <c r="M29" s="34" t="s">
        <v>1064</v>
      </c>
      <c r="N29" s="34" t="s">
        <v>1065</v>
      </c>
      <c r="O29" s="34" t="s">
        <v>1066</v>
      </c>
      <c r="P29" s="34" t="s">
        <v>1067</v>
      </c>
      <c r="Q29" s="34" t="s">
        <v>1068</v>
      </c>
      <c r="R29" s="34" t="s">
        <v>1069</v>
      </c>
      <c r="S29" s="34" t="s">
        <v>1070</v>
      </c>
      <c r="T29" s="34" t="s">
        <v>899</v>
      </c>
      <c r="U29" s="34" t="s">
        <v>919</v>
      </c>
      <c r="V29" s="34" t="s">
        <v>899</v>
      </c>
      <c r="W29" s="34" t="s">
        <v>919</v>
      </c>
      <c r="X29" s="34" t="s">
        <v>1071</v>
      </c>
      <c r="Y29" s="34" t="s">
        <v>919</v>
      </c>
      <c r="Z29" s="34" t="s">
        <v>899</v>
      </c>
      <c r="AA29" s="34" t="s">
        <v>919</v>
      </c>
      <c r="AB29" s="34" t="s">
        <v>827</v>
      </c>
      <c r="AC29" s="34" t="s">
        <v>1072</v>
      </c>
      <c r="AD29" s="34" t="s">
        <v>1073</v>
      </c>
      <c r="AE29" s="34" t="s">
        <v>1074</v>
      </c>
      <c r="AF29" s="34" t="s">
        <v>1012</v>
      </c>
      <c r="AG29" s="34" t="s">
        <v>1015</v>
      </c>
      <c r="AH29" s="34" t="s">
        <v>1075</v>
      </c>
      <c r="AI29" s="34" t="s">
        <v>1076</v>
      </c>
      <c r="AJ29" s="34" t="s">
        <v>1062</v>
      </c>
      <c r="AK29" s="34" t="s">
        <v>1076</v>
      </c>
      <c r="AL29" s="34" t="s">
        <v>1062</v>
      </c>
      <c r="AM29" s="34" t="s">
        <v>996</v>
      </c>
      <c r="AN29" s="35" t="s">
        <v>997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1056</v>
      </c>
      <c r="B30" s="34"/>
      <c r="C30" s="34"/>
      <c r="D30" s="34" t="s">
        <v>1010</v>
      </c>
      <c r="E30" s="34"/>
      <c r="F30" s="34" t="s">
        <v>1077</v>
      </c>
      <c r="G30" s="34" t="s">
        <v>1078</v>
      </c>
      <c r="H30" s="34" t="s">
        <v>1079</v>
      </c>
      <c r="I30" s="34" t="s">
        <v>1080</v>
      </c>
      <c r="J30" s="34"/>
      <c r="K30" s="34"/>
      <c r="L30" s="34" t="s">
        <v>1081</v>
      </c>
      <c r="M30" s="34" t="s">
        <v>874</v>
      </c>
      <c r="N30" s="34" t="s">
        <v>880</v>
      </c>
      <c r="O30" s="34" t="s">
        <v>1082</v>
      </c>
      <c r="P30" s="34" t="s">
        <v>1083</v>
      </c>
      <c r="Q30" s="34" t="s">
        <v>856</v>
      </c>
      <c r="R30" s="34"/>
      <c r="S30" s="34" t="s">
        <v>1068</v>
      </c>
      <c r="T30" s="34" t="s">
        <v>1084</v>
      </c>
      <c r="U30" s="34" t="s">
        <v>880</v>
      </c>
      <c r="V30" s="34" t="s">
        <v>1084</v>
      </c>
      <c r="W30" s="34" t="s">
        <v>880</v>
      </c>
      <c r="X30" s="34" t="s">
        <v>1084</v>
      </c>
      <c r="Y30" s="34" t="s">
        <v>880</v>
      </c>
      <c r="Z30" s="34" t="s">
        <v>1084</v>
      </c>
      <c r="AA30" s="34" t="s">
        <v>880</v>
      </c>
      <c r="AB30" s="34"/>
      <c r="AC30" s="34"/>
      <c r="AD30" s="34"/>
      <c r="AE30" s="34" t="s">
        <v>1085</v>
      </c>
      <c r="AF30" s="34"/>
      <c r="AG30" s="34"/>
      <c r="AH30" s="34"/>
      <c r="AI30" s="34" t="s">
        <v>1086</v>
      </c>
      <c r="AJ30" s="34" t="s">
        <v>1087</v>
      </c>
      <c r="AK30" s="34" t="s">
        <v>1086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1088</v>
      </c>
      <c r="E31" s="34"/>
      <c r="F31" s="34"/>
      <c r="G31" s="34"/>
      <c r="H31" s="34"/>
      <c r="I31" s="34"/>
      <c r="J31" s="34"/>
      <c r="K31" s="34"/>
      <c r="L31" s="34" t="s">
        <v>1089</v>
      </c>
      <c r="M31" s="34" t="s">
        <v>1090</v>
      </c>
      <c r="N31" s="34" t="s">
        <v>919</v>
      </c>
      <c r="O31" s="34" t="s">
        <v>1091</v>
      </c>
      <c r="P31" s="34" t="s">
        <v>1092</v>
      </c>
      <c r="Q31" s="34" t="s">
        <v>1093</v>
      </c>
      <c r="R31" s="34"/>
      <c r="S31" s="34" t="s">
        <v>856</v>
      </c>
      <c r="T31" s="34"/>
      <c r="U31" s="34" t="s">
        <v>1094</v>
      </c>
      <c r="V31" s="34"/>
      <c r="W31" s="34" t="s">
        <v>1094</v>
      </c>
      <c r="X31" s="34"/>
      <c r="Y31" s="34" t="s">
        <v>1094</v>
      </c>
      <c r="Z31" s="34"/>
      <c r="AA31" s="34" t="s">
        <v>1094</v>
      </c>
      <c r="AB31" s="34"/>
      <c r="AC31" s="34"/>
      <c r="AD31" s="34"/>
      <c r="AE31" s="34" t="s">
        <v>1095</v>
      </c>
      <c r="AF31" s="34"/>
      <c r="AG31" s="34"/>
      <c r="AH31" s="34"/>
      <c r="AI31" s="34" t="s">
        <v>1096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1098</v>
      </c>
      <c r="Q32" s="34" t="s">
        <v>1099</v>
      </c>
      <c r="R32" s="34"/>
      <c r="S32" s="34" t="s">
        <v>1093</v>
      </c>
      <c r="T32" s="34"/>
      <c r="U32" s="34" t="s">
        <v>1100</v>
      </c>
      <c r="V32" s="34"/>
      <c r="W32" s="34" t="s">
        <v>1100</v>
      </c>
      <c r="X32" s="34"/>
      <c r="Y32" s="34" t="s">
        <v>1100</v>
      </c>
      <c r="Z32" s="34"/>
      <c r="AA32" s="34" t="s">
        <v>1100</v>
      </c>
      <c r="AB32" s="34"/>
      <c r="AC32" s="34"/>
      <c r="AD32" s="34"/>
      <c r="AE32" s="34"/>
      <c r="AF32" s="34"/>
      <c r="AG32" s="34"/>
      <c r="AH32" s="34"/>
      <c r="AI32" s="34" t="s">
        <v>1089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1101</v>
      </c>
      <c r="E33" s="34"/>
      <c r="F33" s="34"/>
      <c r="G33" s="34"/>
      <c r="H33" s="34"/>
      <c r="I33" s="34"/>
      <c r="J33" s="34"/>
      <c r="K33" s="34"/>
      <c r="L33" s="34" t="s">
        <v>1102</v>
      </c>
      <c r="M33" s="34"/>
      <c r="N33" s="34"/>
      <c r="O33" s="34"/>
      <c r="P33" s="34"/>
      <c r="Q33" s="34" t="s">
        <v>1103</v>
      </c>
      <c r="R33" s="34"/>
      <c r="S33" s="34" t="s">
        <v>1099</v>
      </c>
      <c r="T33" s="34"/>
      <c r="U33" s="34" t="s">
        <v>1104</v>
      </c>
      <c r="V33" s="34"/>
      <c r="W33" s="34" t="s">
        <v>1104</v>
      </c>
      <c r="X33" s="34"/>
      <c r="Y33" s="34" t="s">
        <v>1104</v>
      </c>
      <c r="Z33" s="34"/>
      <c r="AA33" s="34" t="s">
        <v>1104</v>
      </c>
      <c r="AB33" s="34"/>
      <c r="AC33" s="34"/>
      <c r="AD33" s="34"/>
      <c r="AE33" s="34"/>
      <c r="AF33" s="34"/>
      <c r="AG33" s="34"/>
      <c r="AH33" s="34"/>
      <c r="AI33" s="34" t="s">
        <v>1102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1105</v>
      </c>
      <c r="M34" s="34"/>
      <c r="N34" s="34"/>
      <c r="O34" s="34"/>
      <c r="P34" s="34"/>
      <c r="Q34" s="34" t="s">
        <v>1106</v>
      </c>
      <c r="R34" s="34"/>
      <c r="S34" s="34" t="s">
        <v>1103</v>
      </c>
      <c r="T34" s="34"/>
      <c r="U34" s="34" t="s">
        <v>1107</v>
      </c>
      <c r="V34" s="34"/>
      <c r="W34" s="34" t="s">
        <v>1107</v>
      </c>
      <c r="X34" s="34"/>
      <c r="Y34" s="34" t="s">
        <v>1107</v>
      </c>
      <c r="Z34" s="34"/>
      <c r="AA34" s="34" t="s">
        <v>1107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1108</v>
      </c>
      <c r="M35" s="34"/>
      <c r="N35" s="34"/>
      <c r="O35" s="34"/>
      <c r="P35" s="34"/>
      <c r="Q35" s="34" t="s">
        <v>1109</v>
      </c>
      <c r="R35" s="34"/>
      <c r="S35" s="34" t="s">
        <v>1106</v>
      </c>
      <c r="T35" s="34"/>
      <c r="U35" s="34" t="s">
        <v>1110</v>
      </c>
      <c r="V35" s="34"/>
      <c r="W35" s="34" t="s">
        <v>1110</v>
      </c>
      <c r="X35" s="34"/>
      <c r="Y35" s="34" t="s">
        <v>1110</v>
      </c>
      <c r="Z35" s="34"/>
      <c r="AA35" s="34" t="s">
        <v>1110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1111</v>
      </c>
      <c r="R36" s="34"/>
      <c r="S36" s="34" t="s">
        <v>1109</v>
      </c>
      <c r="T36" s="34"/>
      <c r="U36" s="34" t="s">
        <v>1112</v>
      </c>
      <c r="V36" s="34"/>
      <c r="W36" s="34" t="s">
        <v>1112</v>
      </c>
      <c r="X36" s="34"/>
      <c r="Y36" s="34" t="s">
        <v>1112</v>
      </c>
      <c r="Z36" s="34"/>
      <c r="AA36" s="34" t="s">
        <v>1112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1113</v>
      </c>
      <c r="R37" s="34"/>
      <c r="S37" s="34" t="s">
        <v>1111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1114</v>
      </c>
      <c r="R38" s="34"/>
      <c r="S38" s="34" t="s">
        <v>1113</v>
      </c>
      <c r="T38" s="34"/>
      <c r="U38" s="34" t="s">
        <v>1115</v>
      </c>
      <c r="V38" s="34"/>
      <c r="W38" s="34" t="s">
        <v>1115</v>
      </c>
      <c r="X38" s="34"/>
      <c r="Y38" s="34" t="s">
        <v>1115</v>
      </c>
      <c r="Z38" s="34"/>
      <c r="AA38" s="34" t="s">
        <v>1115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1116</v>
      </c>
      <c r="R39" s="37"/>
      <c r="S39" s="37" t="s">
        <v>1114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1118</v>
      </c>
      <c r="V1" s="248"/>
      <c r="W1" s="248"/>
    </row>
    <row r="2" spans="1:23" ht="15" customHeight="1">
      <c r="A2" s="90" t="s">
        <v>1119</v>
      </c>
      <c r="B2" s="90" t="s">
        <v>1120</v>
      </c>
      <c r="C2" s="90" t="s">
        <v>380</v>
      </c>
      <c r="D2" s="91" t="s">
        <v>770</v>
      </c>
      <c r="E2" s="91" t="s">
        <v>4</v>
      </c>
      <c r="F2" s="91" t="s">
        <v>1121</v>
      </c>
      <c r="G2" s="91" t="s">
        <v>1013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1122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 t="str">
        <f>IF(SP_NORTE!B49="","*",SP_NORTE!B49)</f>
        <v>*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1123</v>
      </c>
      <c r="D5" s="250"/>
      <c r="E5" s="250"/>
      <c r="F5" s="250"/>
      <c r="G5" s="250"/>
      <c r="H5" s="250"/>
      <c r="I5" s="250"/>
      <c r="J5" s="251"/>
      <c r="K5" s="252" t="s">
        <v>1124</v>
      </c>
      <c r="L5" s="253"/>
      <c r="M5" s="253"/>
      <c r="N5" s="253"/>
      <c r="O5" s="254" t="s">
        <v>1125</v>
      </c>
      <c r="P5" s="255"/>
    </row>
    <row r="6" spans="1:16" s="77" customFormat="1" ht="15" customHeight="1">
      <c r="A6" s="69" t="s">
        <v>1121</v>
      </c>
      <c r="B6" s="78" t="s">
        <v>1120</v>
      </c>
      <c r="C6" s="79" t="s">
        <v>770</v>
      </c>
      <c r="D6" s="80" t="s">
        <v>771</v>
      </c>
      <c r="E6" s="79" t="s">
        <v>1126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1127</v>
      </c>
      <c r="M6" s="83" t="s">
        <v>402</v>
      </c>
      <c r="N6" s="84" t="s">
        <v>765</v>
      </c>
      <c r="O6" s="162" t="s">
        <v>808</v>
      </c>
      <c r="P6" s="136" t="s">
        <v>1128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1129</v>
      </c>
      <c r="C2" s="124" t="s">
        <v>755</v>
      </c>
      <c r="D2" s="79" t="s">
        <v>757</v>
      </c>
      <c r="E2" s="79" t="s">
        <v>1130</v>
      </c>
      <c r="F2" s="102" t="s">
        <v>1131</v>
      </c>
      <c r="G2" s="79" t="s">
        <v>1132</v>
      </c>
      <c r="H2" s="79" t="s">
        <v>1133</v>
      </c>
      <c r="I2" s="79" t="s">
        <v>1134</v>
      </c>
      <c r="J2" s="79" t="s">
        <v>1135</v>
      </c>
      <c r="K2" s="81" t="s">
        <v>1136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2026-03-03T14:11:47Z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