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202" documentId="8_{B6337239-1A00-434D-AAD0-422EA1FEB5AE}" xr6:coauthVersionLast="47" xr6:coauthVersionMax="47" xr10:uidLastSave="{67061C4B-9540-42AF-91FE-2DD9EDB7590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" i="1" l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 s="1"/>
  <c r="D332" i="12" s="1"/>
  <c r="T334" i="1" a="1"/>
  <c r="T334" i="1"/>
  <c r="U334" i="1"/>
  <c r="AI334" i="1"/>
  <c r="AJ334" i="1"/>
  <c r="AK334" i="1"/>
  <c r="AL334" i="1"/>
  <c r="AM334" i="1"/>
  <c r="AN334" i="1"/>
  <c r="AO334" i="1"/>
  <c r="BE334" i="1" s="1"/>
  <c r="AP334" i="1"/>
  <c r="AQ334" i="1"/>
  <c r="BB334" i="1"/>
  <c r="BC334" i="1" a="1"/>
  <c r="BC334" i="1" s="1"/>
  <c r="BD334" i="1" a="1"/>
  <c r="BD334" i="1" s="1"/>
  <c r="BF334" i="1"/>
  <c r="BR334" i="1"/>
  <c r="BS334" i="1"/>
  <c r="A335" i="1"/>
  <c r="C335" i="1"/>
  <c r="G335" i="1"/>
  <c r="M335" i="1" a="1"/>
  <c r="M335" i="1" s="1"/>
  <c r="N335" i="1" a="1"/>
  <c r="N335" i="1"/>
  <c r="R335" i="1"/>
  <c r="S335" i="1" a="1"/>
  <c r="S335" i="1"/>
  <c r="T335" i="1" a="1"/>
  <c r="T335" i="1" s="1"/>
  <c r="E333" i="12" s="1"/>
  <c r="U335" i="1"/>
  <c r="AI335" i="1"/>
  <c r="AJ335" i="1"/>
  <c r="AK335" i="1"/>
  <c r="AL335" i="1"/>
  <c r="AN335" i="1"/>
  <c r="AO335" i="1"/>
  <c r="AP335" i="1"/>
  <c r="AQ335" i="1"/>
  <c r="BB335" i="1"/>
  <c r="BC335" i="1" a="1"/>
  <c r="BC335" i="1" s="1"/>
  <c r="BD335" i="1" a="1"/>
  <c r="BD335" i="1" s="1"/>
  <c r="BE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AJ336" i="1"/>
  <c r="AK336" i="1"/>
  <c r="AL336" i="1"/>
  <c r="AO336" i="1"/>
  <c r="BD336" i="1" s="1" a="1"/>
  <c r="BD336" i="1" s="1"/>
  <c r="AP336" i="1"/>
  <c r="AQ336" i="1"/>
  <c r="BB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L333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33" i="12"/>
  <c r="E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4" i="12"/>
  <c r="D294" i="12"/>
  <c r="D292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2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K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3" i="1" l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<sst xmlns="http://schemas.openxmlformats.org/spreadsheetml/2006/main" count="4712" uniqueCount="1341">
  <si>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</si>
  <si>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</si>
  <si>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</si>
  <si>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</si>
  <si>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</si>
  <si>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</si>
  <si>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</si>
  <si>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</si>
  <si>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</si>
  <si>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</si>
  <si>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</si>
  <si>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</si>
  <si>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</si>
  <si>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</si>
  <si>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</si>
  <si>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</si>
  <si>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</si>
  <si>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</si>
  <si>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</si>
  <si>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</si>
  <si>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</si>
  <si>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</si>
  <si>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</si>
  <si>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</si>
  <si>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</si>
  <si>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</si>
  <si>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</si>
  <si>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</si>
  <si>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</si>
  <si>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</si>
  <si>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</si>
  <si>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</si>
  <si>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</si>
  <si>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</si>
  <si>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</si>
  <si>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</si>
  <si>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</si>
  <si>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</si>
  <si>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</si>
  <si>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</si>
  <si>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</si>
  <si>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</si>
  <si>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</si>
  <si>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</si>
  <si>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</si>
  <si>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</si>
  <si>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</si>
  <si>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</si>
  <si>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</si>
  <si>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</si>
  <si>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</si>
  <si>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</si>
  <si>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</si>
  <si>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</si>
  <si>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</si>
  <si>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</si>
  <si>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</si>
  <si>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</si>
  <si>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</si>
  <si>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</si>
  <si>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</si>
  <si>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</si>
  <si>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</si>
  <si>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</si>
  <si>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</si>
  <si>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</si>
  <si>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</si>
  <si>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</si>
  <si>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</si>
  <si>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</si>
  <si>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</si>
  <si>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</si>
  <si>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</si>
  <si>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</si>
  <si>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</si>
  <si>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</si>
  <si>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</si>
  <si>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</si>
  <si>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</si>
  <si>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</si>
  <si>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</si>
  <si>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</si>
  <si>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</si>
  <si>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</si>
  <si>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</si>
  <si>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</si>
  <si>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</si>
  <si>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</si>
  <si>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</si>
  <si>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</si>
  <si>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</si>
  <si>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</si>
  <si>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</si>
  <si>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</si>
  <si>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</si>
  <si>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</si>
  <si>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</si>
  <si>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</si>
  <si>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</si>
  <si>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</si>
  <si>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</si>
  <si>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</si>
  <si>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</si>
  <si>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</si>
  <si>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</si>
  <si>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</si>
  <si>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</si>
  <si>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</si>
  <si>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</si>
  <si>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</si>
  <si>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</si>
  <si>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</si>
  <si>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</si>
  <si>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</si>
  <si>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</si>
  <si>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</si>
  <si>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</si>
  <si>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</si>
  <si>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</si>
  <si>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</si>
  <si>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</si>
  <si>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</si>
  <si>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</si>
  <si>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</si>
  <si>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</si>
  <si>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</si>
  <si>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</si>
  <si>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</si>
  <si>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</si>
  <si>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</si>
  <si>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</si>
  <si>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</si>
  <si>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</si>
  <si>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</si>
  <si>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</si>
  <si>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</si>
  <si>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</si>
  <si>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</si>
  <si>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</si>
  <si>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</si>
  <si>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</si>
  <si>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</si>
  <si>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</si>
  <si>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</si>
  <si>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</si>
  <si>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</si>
  <si>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</si>
  <si>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</si>
  <si>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</si>
  <si>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</si>
  <si>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</si>
  <si>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</si>
  <si>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</si>
  <si>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</si>
  <si>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</si>
  <si>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</si>
  <si>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</si>
  <si>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</si>
  <si>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</si>
  <si>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</si>
  <si>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</si>
  <si>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</si>
  <si>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</si>
  <si>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</si>
  <si>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</si>
  <si>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</si>
  <si>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</si>
  <si>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</si>
  <si>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</si>
  <si>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</si>
  <si>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</si>
  <si>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</si>
  <si>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</si>
  <si>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</si>
  <si>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</si>
  <si>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</si>
  <si>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</si>
  <si>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</si>
  <si>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</si>
  <si>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</si>
  <si>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</si>
  <si>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</si>
  <si>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</si>
  <si>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</si>
  <si>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</si>
  <si>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</si>
  <si>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</si>
  <si>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</si>
  <si>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</si>
  <si>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</si>
  <si>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</si>
  <si>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</si>
  <si>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</si>
  <si>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</si>
  <si>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</si>
  <si>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</si>
  <si>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</si>
  <si>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</si>
  <si>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</si>
  <si>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</si>
  <si>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</si>
  <si>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</si>
  <si>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</si>
  <si>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</si>
  <si>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</si>
  <si>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</si>
  <si>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</si>
  <si>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</si>
  <si>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</si>
  <si>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</si>
  <si>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</si>
  <si>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</si>
  <si>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</si>
  <si>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</si>
  <si>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</si>
  <si>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</si>
  <si>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</si>
  <si>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</si>
  <si>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</si>
  <si>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</si>
  <si>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</si>
  <si>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</si>
  <si>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</si>
  <si>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</si>
  <si>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</si>
  <si>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</si>
  <si>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</si>
  <si>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</si>
  <si>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</si>
  <si>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</si>
  <si>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</si>
  <si>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</si>
  <si>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</si>
  <si>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</si>
  <si>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</si>
  <si>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</si>
  <si>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</si>
  <si>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</si>
  <si>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</si>
  <si>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</si>
  <si>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</si>
  <si>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</si>
  <si>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</si>
  <si>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</si>
  <si>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</si>
  <si>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</si>
  <si>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</si>
  <si>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</si>
  <si>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</si>
  <si>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</si>
  <si>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</si>
  <si>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</si>
  <si>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</si>
  <si>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</si>
  <si>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</si>
  <si>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</si>
  <si>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</si>
  <si>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</si>
  <si>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</si>
  <si>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</si>
  <si>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</si>
  <si>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</si>
  <si>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</si>
  <si>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</si>
  <si>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</si>
  <si>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</si>
  <si>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</si>
  <si>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</si>
  <si>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</si>
  <si>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</si>
  <si>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</si>
  <si>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</si>
  <si>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</si>
  <si>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</si>
  <si>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</si>
  <si>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</si>
  <si>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</si>
  <si>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</si>
  <si>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</si>
  <si>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</si>
  <si>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</si>
  <si>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</si>
  <si>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</si>
  <si>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</si>
  <si>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</si>
  <si>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</si>
  <si>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</si>
  <si>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</si>
  <si>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</si>
  <si>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</si>
  <si>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</si>
  <si>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</si>
  <si>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</si>
  <si>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</si>
  <si>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</si>
  <si>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</si>
  <si>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</si>
  <si>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</si>
  <si>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</si>
  <si>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</si>
  <si>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</si>
  <si>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</si>
  <si>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</si>
  <si>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</si>
  <si>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</si>
  <si>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</si>
  <si>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</si>
  <si>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</si>
  <si>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</si>
  <si>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</si>
  <si>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</si>
  <si>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</si>
  <si>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</si>
  <si>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</si>
  <si>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</si>
  <si>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</si>
  <si>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</si>
  <si>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</si>
  <si>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</si>
  <si>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</si>
  <si>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</si>
  <si>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</si>
  <si>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</si>
  <si>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</si>
  <si>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</si>
  <si>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</si>
  <si>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</si>
  <si>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</si>
  <si>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</si>
  <si>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</si>
  <si>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</si>
  <si>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</si>
  <si>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</si>
  <si>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</si>
  <si>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</si>
  <si>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</si>
  <si>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</si>
  <si>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</si>
  <si>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</si>
  <si>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</si>
  <si>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</si>
  <si>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</si>
  <si>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</si>
  <si>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</si>
  <si>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</si>
  <si>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</si>
  <si>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</si>
  <si>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</si>
  <si>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</si>
  <si>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</si>
  <si>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</si>
  <si>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</si>
  <si>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</si>
  <si>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</si>
  <si>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</si>
  <si>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</si>
  <si>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</si>
  <si>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</si>
  <si>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</si>
  <si>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</si>
  <si>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</si>
  <si>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</si>
  <si>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</si>
  <si>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</si>
  <si>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</si>
  <si>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</si>
  <si>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</si>
  <si>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</si>
  <si>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</si>
  <si>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</si>
  <si>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</si>
  <si>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</si>
  <si>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</si>
  <si>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</si>
  <si>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</si>
  <si>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</si>
  <si>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</si>
  <si>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</si>
  <si>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</si>
  <si>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</si>
  <si>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</si>
  <si>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</si>
  <si>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</si>
  <si>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</si>
  <si>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</si>
  <si>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</si>
  <si>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</si>
  <si>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</si>
  <si>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</si>
  <si>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</si>
  <si>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</si>
  <si>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</si>
  <si>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</si>
  <si>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</si>
  <si>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</si>
  <si>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</si>
  <si>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</si>
  <si>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</si>
  <si>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</si>
  <si>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</si>
  <si>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</si>
  <si>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</si>
  <si>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</si>
  <si>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</si>
  <si>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</si>
  <si>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</si>
  <si>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</si>
  <si>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</si>
  <si>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</si>
  <si>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</si>
  <si>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</si>
  <si>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</si>
  <si>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</si>
  <si>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</si>
  <si>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</si>
  <si>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</si>
  <si>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</si>
  <si>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</si>
  <si>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</si>
  <si>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</si>
  <si>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</si>
  <si>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</si>
  <si>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</si>
  <si>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</si>
  <si>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</si>
  <si>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</si>
  <si>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</si>
  <si>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</si>
  <si>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</si>
  <si>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</si>
  <si>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</si>
  <si>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</si>
  <si>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</si>
  <si>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</si>
  <si>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</si>
  <si>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</si>
  <si>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</si>
  <si>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</si>
  <si>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</si>
  <si>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</si>
  <si>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</si>
  <si>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</si>
  <si>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</si>
  <si>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</si>
  <si>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</si>
  <si>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</si>
  <si>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</si>
  <si>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</si>
  <si>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</si>
  <si>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</si>
  <si>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</si>
  <si>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</si>
  <si>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</si>
  <si>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</si>
  <si>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</si>
  <si>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</si>
  <si>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</si>
  <si>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</si>
  <si>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</si>
  <si>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</si>
  <si>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</si>
  <si>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</si>
  <si>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</si>
  <si>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</si>
  <si>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</si>
  <si>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</si>
  <si>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</si>
  <si>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</si>
  <si>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</si>
  <si>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</si>
  <si>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</si>
  <si>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</si>
  <si>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</si>
  <si>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</si>
  <si>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</si>
  <si>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</si>
  <si>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</si>
  <si>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</si>
  <si>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</si>
  <si>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</si>
  <si>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</si>
  <si>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</si>
  <si>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</si>
  <si>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</si>
  <si>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</si>
  <si>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</si>
  <si>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</si>
  <si>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</si>
  <si>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</si>
  <si>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</si>
  <si>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</si>
  <si>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</si>
  <si>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</si>
  <si>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</si>
  <si>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</si>
  <si>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</si>
  <si>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</si>
  <si>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</si>
  <si>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</si>
  <si>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</si>
  <si>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</si>
  <si>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</si>
  <si>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</si>
  <si>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</si>
  <si>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</si>
  <si>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</si>
  <si>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</si>
  <si>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</si>
  <si>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</si>
  <si>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</si>
  <si>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</si>
  <si>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</si>
  <si>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</si>
  <si>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</si>
  <si>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</si>
  <si>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</si>
  <si>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</si>
  <si>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</si>
  <si>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</si>
  <si>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</si>
  <si>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</si>
  <si>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</si>
  <si>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</si>
  <si>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</si>
  <si>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</si>
  <si>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</si>
  <si>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</si>
  <si>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</si>
  <si>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</si>
  <si>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</si>
  <si>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</si>
  <si>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</si>
  <si>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</si>
  <si>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</si>
  <si>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</si>
  <si>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</si>
  <si>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</si>
  <si>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</si>
  <si>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</si>
  <si>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</si>
  <si>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</si>
  <si>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</si>
  <si>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</si>
  <si>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</si>
  <si>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</si>
  <si>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</si>
  <si>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</si>
  <si>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</si>
  <si>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</si>
  <si>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</si>
  <si>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</si>
  <si>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</si>
  <si>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</si>
  <si>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</si>
  <si>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</si>
  <si>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</si>
  <si>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</si>
  <si>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</si>
  <si>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</si>
  <si>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</si>
  <si>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</si>
  <si>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</si>
  <si>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</si>
  <si>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</si>
  <si>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</si>
  <si>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</si>
  <si>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</si>
  <si>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</si>
  <si>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</si>
  <si>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</si>
  <si>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</si>
  <si>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</si>
  <si>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</si>
  <si>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</si>
  <si>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</si>
  <si>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</si>
  <si>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</si>
  <si>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</si>
  <si>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</si>
  <si>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</si>
  <si>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</si>
  <si>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</si>
  <si>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</si>
  <si>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</si>
  <si>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</si>
  <si>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</si>
  <si>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</si>
  <si>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</si>
  <si>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</si>
  <si>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</si>
  <si>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</si>
  <si>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</si>
  <si>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</si>
  <si>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</si>
  <si>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</si>
  <si>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</si>
  <si>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</si>
  <si>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</si>
  <si>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</si>
  <si>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</si>
  <si>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</si>
  <si>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</si>
  <si>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</si>
  <si>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</si>
  <si>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</si>
  <si>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</si>
  <si>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</si>
  <si>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</si>
  <si>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</si>
  <si>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</si>
  <si>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</si>
  <si>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</si>
  <si>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</si>
  <si>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</si>
  <si>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</si>
  <si>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</si>
  <si>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</si>
  <si>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</si>
  <si>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</si>
  <si>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</si>
  <si>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</si>
  <si>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</si>
  <si>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</si>
  <si>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</si>
  <si>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</si>
  <si>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</si>
  <si>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</si>
  <si>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</si>
  <si>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</si>
  <si>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</si>
  <si>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</si>
  <si>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</si>
  <si>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</si>
  <si>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</si>
  <si>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</si>
  <si>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</si>
  <si>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</si>
  <si>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</si>
  <si>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</si>
  <si>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</si>
  <si>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</si>
  <si>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</si>
  <si>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</si>
  <si>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</si>
  <si>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</si>
  <si>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</si>
  <si>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</si>
  <si>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</si>
  <si>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</si>
  <si>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</si>
  <si>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</si>
  <si>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</si>
  <si>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</si>
  <si>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</si>
  <si>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</si>
  <si>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</si>
  <si>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</si>
  <si>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</si>
  <si>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</si>
  <si>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</si>
  <si>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</si>
  <si>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</si>
  <si>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</si>
  <si>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</si>
  <si>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</si>
  <si>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</si>
  <si>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</si>
  <si>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</si>
  <si>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</si>
  <si>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</si>
  <si>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</si>
  <si>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</si>
  <si>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</si>
  <si>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</si>
  <si>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</si>
  <si>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</si>
  <si>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</si>
  <si>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</si>
  <si>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</si>
  <si>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</si>
  <si>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</si>
  <si>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</si>
  <si>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</si>
  <si>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</si>
  <si>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</si>
  <si>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</si>
  <si>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</si>
  <si>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</si>
  <si>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</si>
  <si>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</si>
  <si>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</si>
  <si>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</si>
  <si>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</si>
  <si>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</si>
  <si>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</si>
  <si>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</si>
  <si>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</si>
  <si>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</si>
  <si>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</si>
  <si>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</si>
  <si>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</si>
  <si>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</si>
  <si>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</si>
  <si>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</si>
  <si>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</si>
  <si>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</si>
  <si>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</si>
  <si>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</si>
  <si>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</si>
  <si>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</si>
  <si>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</si>
  <si>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</si>
  <si>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</si>
  <si>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</si>
  <si>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</si>
  <si>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</si>
  <si>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</si>
  <si>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</si>
  <si>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</si>
  <si>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</si>
  <si>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</si>
  <si>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</si>
  <si>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</si>
  <si>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</si>
  <si>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</si>
  <si>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</si>
  <si>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</si>
  <si>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</si>
  <si>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</si>
  <si>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</si>
  <si>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</si>
  <si>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</si>
  <si>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</si>
  <si>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</si>
  <si>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</si>
  <si>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</si>
  <si>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</si>
  <si>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</si>
  <si>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</si>
  <si>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</si>
  <si>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</si>
  <si>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</si>
  <si>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</si>
  <si>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</si>
  <si>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</si>
  <si>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</si>
  <si>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</si>
  <si>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</si>
  <si>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</si>
  <si>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</si>
  <si>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</si>
  <si>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</si>
  <si>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</si>
  <si>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</si>
  <si>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</si>
  <si>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</si>
  <si>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</si>
  <si>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</si>
  <si>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</si>
  <si>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</si>
  <si>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</si>
  <si>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</si>
  <si>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</si>
  <si>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</si>
  <si>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</si>
  <si>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</si>
  <si>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</si>
  <si>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</si>
  <si>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</si>
  <si>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</si>
  <si>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</si>
  <si>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</si>
  <si>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</si>
  <si>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</si>
  <si>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</si>
  <si>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</si>
  <si>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</si>
  <si>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</si>
  <si>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</si>
  <si>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</si>
  <si>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</si>
  <si>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</si>
  <si>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</si>
  <si>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</si>
  <si>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</si>
  <si>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</si>
  <si>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</si>
  <si>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</si>
  <si>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</si>
  <si>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</si>
  <si>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</si>
  <si>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</si>
  <si>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</si>
  <si>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</si>
  <si>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</si>
  <si>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</si>
  <si>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</si>
  <si>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</si>
  <si>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</si>
  <si>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</si>
  <si>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</si>
  <si>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</si>
  <si>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</si>
  <si>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</si>
  <si>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</si>
  <si>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</si>
  <si>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</si>
  <si>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</si>
  <si>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</si>
  <si>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</si>
  <si>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</si>
  <si>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</si>
  <si>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</si>
  <si>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</si>
  <si>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</si>
  <si>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</si>
  <si>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</si>
  <si>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</si>
  <si>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</si>
  <si>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</si>
  <si>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</si>
  <si>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</si>
  <si>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</si>
  <si>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</si>
  <si>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</si>
  <si>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</si>
  <si>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</si>
  <si>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</si>
  <si>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</si>
  <si>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</si>
  <si>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</si>
  <si>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</si>
  <si>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</si>
  <si>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</si>
  <si>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</si>
  <si>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</si>
  <si>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</si>
  <si>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</si>
  <si>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</si>
  <si>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</si>
  <si>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</si>
  <si>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</si>
  <si>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</si>
  <si>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</si>
  <si>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</si>
  <si>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</si>
  <si>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</si>
  <si>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</si>
  <si>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</si>
  <si>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</si>
  <si>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</si>
  <si>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</si>
  <si>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</si>
  <si>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</si>
  <si>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</si>
  <si>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</si>
  <si>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</si>
  <si>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</si>
  <si>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</si>
  <si>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</si>
  <si>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</si>
  <si>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</si>
  <si>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</si>
  <si>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</si>
  <si>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</si>
  <si>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</si>
  <si>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</si>
  <si>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</si>
  <si>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</si>
  <si>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</si>
  <si>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</si>
  <si>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</si>
  <si>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</si>
  <si>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</si>
  <si>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</si>
  <si>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</si>
  <si>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</si>
  <si>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</si>
  <si>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</si>
  <si>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</si>
  <si>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</si>
  <si>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</si>
  <si>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</si>
  <si>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</si>
  <si>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</si>
  <si>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</si>
  <si>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</si>
  <si>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</si>
  <si>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</si>
  <si>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</si>
  <si>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</si>
  <si>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</si>
  <si>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</si>
  <si>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</si>
  <si>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</si>
  <si>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</si>
  <si>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</si>
  <si>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</si>
  <si>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</si>
  <si>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</si>
  <si>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</si>
  <si>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</si>
  <si>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</si>
  <si>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</si>
  <si>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</si>
  <si>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</si>
  <si>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</si>
  <si>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</si>
  <si>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</si>
  <si>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</si>
  <si>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</si>
  <si>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</si>
  <si>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</si>
  <si>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</si>
  <si>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</si>
  <si>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</si>
  <si>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</si>
  <si>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</si>
  <si>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</si>
  <si>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</si>
  <si>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</si>
  <si>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</si>
  <si>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</si>
  <si>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</si>
  <si>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</si>
  <si>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</si>
  <si>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</si>
  <si>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</si>
  <si>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</si>
  <si>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</si>
  <si>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</si>
  <si>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</si>
  <si>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</si>
  <si>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</si>
  <si>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</si>
  <si>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</si>
  <si>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</si>
  <si>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</si>
  <si>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</si>
  <si>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</si>
  <si>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</si>
  <si>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</si>
  <si>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</si>
  <si>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</si>
  <si>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</si>
  <si>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</si>
  <si>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</si>
  <si>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</si>
  <si>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</si>
  <si>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</si>
  <si>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</si>
  <si>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</si>
  <si>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</si>
  <si>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</si>
  <si>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</si>
  <si>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</si>
  <si>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</si>
  <si>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</si>
  <si>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</si>
  <si>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</si>
  <si>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</si>
  <si>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</si>
  <si>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</si>
  <si>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</si>
  <si>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</si>
  <si>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</si>
  <si>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</si>
  <si>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</si>
  <si>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</si>
  <si>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</si>
  <si>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</si>
  <si>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</si>
  <si>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</si>
  <si>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</si>
  <si>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</si>
  <si>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</si>
  <si>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</si>
  <si>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</si>
  <si>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</si>
  <si>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</si>
  <si>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</si>
  <si>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</si>
  <si>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</si>
  <si>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</si>
  <si>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</si>
  <si>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</si>
  <si>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</si>
  <si>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</si>
  <si>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</si>
  <si>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</si>
  <si>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</si>
  <si>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</si>
  <si>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</si>
  <si>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</si>
  <si>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</si>
  <si>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</si>
  <si>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</si>
  <si>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</si>
  <si>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</si>
  <si>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</si>
  <si>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</si>
  <si>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</si>
  <si>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</si>
  <si>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</si>
  <si>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</si>
  <si>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</si>
  <si>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</si>
  <si>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</si>
  <si>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</si>
  <si>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</si>
  <si>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</si>
  <si>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</si>
  <si>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</si>
  <si>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</si>
  <si>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</si>
  <si>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</si>
  <si>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</si>
  <si>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</si>
  <si>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</si>
  <si>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</si>
  <si>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</si>
  <si>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</si>
  <si>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</si>
  <si>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</si>
  <si>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</si>
  <si>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</si>
  <si>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</si>
  <si>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</si>
  <si>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</si>
  <si>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</si>
  <si>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</si>
  <si>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</si>
  <si>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</si>
  <si>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</si>
  <si>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</si>
  <si>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</si>
  <si>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</si>
  <si>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</si>
  <si>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</si>
  <si>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</si>
  <si>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</si>
  <si>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</si>
  <si>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</si>
  <si>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</si>
  <si>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</si>
  <si>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</si>
  <si>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</si>
  <si>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</si>
  <si>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</si>
  <si>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</si>
  <si>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</si>
  <si>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</si>
  <si>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</si>
  <si>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</si>
  <si>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</si>
  <si>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</si>
  <si>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</si>
  <si>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</si>
  <si>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</si>
  <si>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</si>
  <si>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</si>
  <si>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</si>
  <si>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</si>
  <si>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</si>
  <si>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</si>
  <si>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</si>
  <si>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</si>
  <si>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</si>
  <si>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</si>
  <si>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</si>
  <si>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</si>
  <si>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</si>
  <si>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</si>
  <si>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</si>
  <si>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</si>
  <si>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</si>
  <si>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</si>
  <si>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</si>
  <si>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</si>
  <si>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</si>
  <si>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</si>
  <si>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</si>
  <si>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</si>
  <si>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</si>
  <si>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</si>
  <si>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</si>
  <si>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</si>
  <si>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</si>
  <si>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</si>
  <si>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</si>
  <si>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</si>
  <si>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</si>
  <si>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</si>
  <si>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</si>
  <si>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</si>
  <si>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</si>
  <si>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</si>
  <si>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</si>
  <si>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</si>
  <si>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</si>
  <si>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</si>
  <si>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</si>
  <si>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</si>
  <si>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</si>
  <si>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</si>
  <si>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</si>
  <si>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</si>
  <si>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</si>
  <si>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</si>
  <si>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</si>
  <si>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</si>
  <si>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</si>
  <si>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</si>
  <si>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</si>
  <si>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</si>
  <si>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</si>
  <si>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</si>
  <si>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</si>
  <si>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</si>
  <si>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</si>
  <si>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</si>
  <si>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</si>
  <si>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</si>
  <si>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</si>
  <si>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</si>
  <si>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</si>
  <si>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</si>
  <si>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</si>
  <si>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</si>
  <si>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</si>
  <si>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</si>
  <si>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</si>
  <si>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</si>
  <si>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</si>
  <si>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</si>
  <si>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</si>
  <si>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</si>
  <si>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</si>
  <si>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</si>
  <si>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</si>
  <si>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</si>
  <si>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</si>
  <si>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</si>
  <si>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</si>
  <si>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</si>
  <si>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</si>
  <si>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</si>
  <si>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</si>
  <si>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</si>
  <si>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</si>
  <si>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</si>
  <si>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</si>
  <si>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</si>
  <si>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</si>
  <si>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</si>
  <si>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</si>
  <si>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</si>
  <si>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</si>
  <si>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</si>
  <si>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</si>
  <si>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</si>
  <si>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</si>
  <si>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</si>
  <si>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</si>
  <si>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</si>
  <si>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</si>
  <si>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</si>
  <si>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</si>
  <si>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</si>
  <si>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</si>
  <si>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</si>
  <si>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</si>
  <si>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</si>
  <si>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</si>
  <si>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</si>
  <si>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</si>
  <si>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</si>
  <si>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</si>
  <si>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</si>
  <si>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</si>
  <si>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</si>
  <si>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</si>
  <si>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</si>
  <si>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</si>
  <si>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</si>
  <si>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</si>
  <si>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</si>
  <si>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</si>
  <si>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</si>
  <si>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</si>
  <si>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</si>
  <si>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</si>
  <si>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</si>
  <si>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</si>
  <si>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</si>
  <si>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</si>
  <si>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</si>
  <si>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</si>
  <si>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</si>
  <si>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</si>
  <si>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</si>
  <si>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</si>
  <si>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</si>
  <si>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</si>
  <si>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</si>
  <si>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</si>
  <si>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</si>
  <si>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</si>
  <si>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</si>
  <si>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</si>
  <si>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</si>
  <si>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</si>
  <si>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</si>
  <si>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</si>
  <si>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</si>
  <si>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</si>
  <si>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</si>
  <si>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</si>
  <si>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</si>
  <si>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</si>
  <si>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</si>
  <si>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</si>
  <si>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</si>
  <si>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</si>
  <si>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</si>
  <si>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</si>
  <si>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</si>
  <si>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</si>
  <si>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</si>
  <si>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</si>
  <si>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</si>
  <si>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</si>
  <si>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</si>
  <si>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</si>
  <si>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</si>
  <si>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</si>
  <si>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</si>
  <si>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</si>
  <si>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</si>
  <si>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</si>
  <si>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</si>
  <si>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</si>
  <si>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</si>
  <si>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</si>
  <si>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</si>
  <si>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</si>
  <si>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</si>
  <si>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</si>
  <si>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</si>
  <si>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</si>
  <si>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</si>
  <si>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</si>
  <si>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</si>
  <si>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</si>
  <si>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</si>
  <si>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</si>
  <si>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</si>
  <si>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</si>
  <si>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</si>
  <si>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</si>
  <si>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</si>
  <si>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</si>
  <si>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</si>
  <si>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</si>
  <si>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</si>
  <si>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</si>
  <si>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</si>
  <si>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</si>
  <si>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</si>
  <si>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</si>
  <si>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</si>
  <si>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</si>
  <si>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</si>
  <si>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</si>
  <si>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</si>
  <si>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</si>
  <si>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</si>
  <si>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</si>
  <si>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</si>
  <si>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</si>
  <si>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</si>
  <si>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</si>
  <si>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</si>
  <si>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</si>
  <si>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</si>
  <si>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</si>
  <si>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</si>
  <si>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</si>
  <si>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</si>
  <si>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</si>
  <si>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</si>
  <si>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</si>
  <si>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</si>
  <si>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</si>
  <si>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</si>
  <si>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>pmd</t>
  </si>
  <si>
    <t>Descarga de pedra em TAG2</t>
  </si>
  <si>
    <t>Enio  e Daniel</t>
  </si>
  <si>
    <t>TP pronto 07:57, previsão apos o X25 09:30</t>
  </si>
  <si>
    <t>Execução de solda (VIA 1)</t>
  </si>
  <si>
    <t xml:space="preserve">TCS2 </t>
  </si>
  <si>
    <t>TCS-TMI</t>
  </si>
  <si>
    <t>TCSTMI</t>
  </si>
  <si>
    <t xml:space="preserve">MC1 07:46, cco verificando faixa </t>
  </si>
  <si>
    <t>Herbert</t>
  </si>
  <si>
    <t>Descarga de brita DOL</t>
  </si>
  <si>
    <t>2 Alex e Maicon</t>
  </si>
  <si>
    <t xml:space="preserve">Manutenção programada </t>
  </si>
  <si>
    <t>TP pronta 07:30, em intervalo execução de solda km 64+000  07:37 ate 09:07/ prod</t>
  </si>
  <si>
    <t>Aguarando envio MC1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</si>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</sst>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556" tableBorderDxfId="55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54"/>
    <tableColumn id="8" xr3:uid="{69D5AC3B-4F64-4F8F-AD2A-0AD158918DDD}" name="CORRELATO" dataDxfId="5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B31" activePane="bottomRight" state="frozen"/>
      <selection pane="bottomRight" activeCell="BJ36" sqref="BJ3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7" t="s">
        <v>1123</v>
      </c>
      <c r="AJ1" s="328"/>
      <c r="AK1" s="328"/>
      <c r="AL1" s="328"/>
      <c r="AM1" s="328"/>
      <c r="AN1" s="328"/>
      <c r="AO1" s="328"/>
      <c r="AP1" s="328"/>
      <c r="AQ1" s="328"/>
      <c r="AR1" s="329"/>
      <c r="AS1" s="329"/>
      <c r="AT1" s="329"/>
      <c r="AU1" s="329"/>
      <c r="AV1" s="329"/>
      <c r="AW1" s="329"/>
      <c r="AX1" s="328"/>
      <c r="AY1" s="328"/>
      <c r="AZ1" s="328"/>
      <c r="BA1" s="328"/>
      <c r="BB1" s="328"/>
      <c r="BC1" s="328"/>
      <c r="BD1" s="328"/>
      <c r="BE1" s="328"/>
      <c r="BF1" s="330"/>
      <c r="BG1" s="3"/>
      <c r="BH1" s="331" t="s">
        <v>1124</v>
      </c>
      <c r="BI1" s="332"/>
      <c r="BJ1" s="333"/>
      <c r="BK1" s="334"/>
      <c r="BL1" s="49"/>
      <c r="BM1" s="324" t="s">
        <v>1125</v>
      </c>
      <c r="BN1" s="325"/>
      <c r="BO1" s="325"/>
      <c r="BP1" s="325"/>
      <c r="BQ1" s="325"/>
      <c r="BR1" s="325"/>
      <c r="BS1" s="32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7" t="s">
        <v>1126</v>
      </c>
      <c r="AJ2" s="328"/>
      <c r="AK2" s="328"/>
      <c r="AL2" s="328"/>
      <c r="AM2" s="328"/>
      <c r="AN2" s="328"/>
      <c r="AO2" s="328"/>
      <c r="AP2" s="328"/>
      <c r="AQ2" s="330"/>
      <c r="AR2" s="239"/>
      <c r="AS2" s="342" t="s">
        <v>1129</v>
      </c>
      <c r="AT2" s="329"/>
      <c r="AU2" s="329"/>
      <c r="AV2" s="329"/>
      <c r="AW2" s="329"/>
      <c r="AX2" s="328"/>
      <c r="AY2" s="330"/>
      <c r="AZ2" s="4"/>
      <c r="BA2" s="321" t="s">
        <v>1130</v>
      </c>
      <c r="BB2" s="323"/>
      <c r="BC2" s="327" t="s">
        <v>1127</v>
      </c>
      <c r="BD2" s="328"/>
      <c r="BE2" s="328"/>
      <c r="BF2" s="330"/>
      <c r="BG2" s="3"/>
      <c r="BH2" s="335"/>
      <c r="BI2" s="336"/>
      <c r="BJ2" s="337"/>
      <c r="BK2" s="338"/>
      <c r="BL2" s="49"/>
      <c r="BM2" s="339"/>
      <c r="BN2" s="340"/>
      <c r="BO2" s="340"/>
      <c r="BP2" s="340"/>
      <c r="BQ2" s="340"/>
      <c r="BR2" s="340"/>
      <c r="BS2" s="34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1" t="s">
        <v>1131</v>
      </c>
      <c r="AJ3" s="323"/>
      <c r="AK3" s="321" t="s">
        <v>1132</v>
      </c>
      <c r="AL3" s="322"/>
      <c r="AM3" s="322"/>
      <c r="AN3" s="322"/>
      <c r="AO3" s="322"/>
      <c r="AP3" s="322"/>
      <c r="AQ3" s="323"/>
      <c r="AR3" s="240"/>
      <c r="AS3" s="345" t="s">
        <v>1138</v>
      </c>
      <c r="AT3" s="346"/>
      <c r="AU3" s="345" t="s">
        <v>1139</v>
      </c>
      <c r="AV3" s="346"/>
      <c r="AW3" s="345" t="s">
        <v>1140</v>
      </c>
      <c r="AX3" s="347"/>
      <c r="AY3" s="63" t="s">
        <v>1141</v>
      </c>
      <c r="AZ3" s="63"/>
      <c r="BA3" s="343"/>
      <c r="BB3" s="344"/>
      <c r="BC3" s="321" t="s">
        <v>1134</v>
      </c>
      <c r="BD3" s="322"/>
      <c r="BE3" s="322"/>
      <c r="BF3" s="323"/>
      <c r="BG3" s="62"/>
      <c r="BH3" s="335"/>
      <c r="BI3" s="336"/>
      <c r="BJ3" s="337"/>
      <c r="BK3" s="338"/>
      <c r="BL3" s="49"/>
      <c r="BM3" s="324" t="s">
        <v>1142</v>
      </c>
      <c r="BN3" s="325"/>
      <c r="BO3" s="325"/>
      <c r="BP3" s="326"/>
      <c r="BQ3" s="324" t="s">
        <v>757</v>
      </c>
      <c r="BR3" s="325"/>
      <c r="BS3" s="32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629</v>
      </c>
      <c r="G33" s="9" t="str">
        <f>IF(D33="","*",VLOOKUP(F33,BS_ATIVIDADE[#All],3,FALSE))</f>
        <v>DETECÇÃO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250</v>
      </c>
      <c r="R33" s="10" t="str">
        <f>IFERROR(_xlfn.XLOOKUP(F33, BS_ATIVIDADE[ATIVIDADE],BS_ATIVIDADE[UNIDADE] ), "*")</f>
        <v>KM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1253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DETECÇÃO - RONDA 7 DIAS</v>
      </c>
      <c r="AJ33" s="9" t="str">
        <f>IF(D33="","*",VLOOKUP(AI33,BS_ATIVIDADE[#Data],3,FALSE))</f>
        <v>DETECÇÃO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KM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Produção e Intervalo</v>
      </c>
      <c r="BR33" s="18">
        <f t="shared" si="3"/>
        <v>0</v>
      </c>
      <c r="BS33" s="18">
        <f t="shared" si="4"/>
        <v>0</v>
      </c>
      <c r="BT33" s="225" t="str">
        <f t="shared" si="5"/>
        <v/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3">
        <f>IF(D34="","*",IFERROR(IF(ISODD(COUNT(AS34:AX34)),"ERRO",SUM((AT34-AS34),(AV34-AU34),(AX34-AW34))),"ERRO"))</f>
        <v>0</v>
      </c>
      <c r="AZ34" s="13"/>
      <c r="BA34" s="71"/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Produção e Intervalo</v>
      </c>
      <c r="BR34" s="18">
        <f t="shared" si="3"/>
        <v>0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1295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1296</v>
      </c>
      <c r="X35" s="218" t="s">
        <v>955</v>
      </c>
      <c r="Y35" s="158" t="s">
        <v>958</v>
      </c>
      <c r="Z35" s="158" t="s">
        <v>951</v>
      </c>
      <c r="AA35" s="83" t="s">
        <v>1297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>
      <c r="A36" s="50" t="str">
        <f t="shared" si="1"/>
        <v>DILL (TF-519)45994</v>
      </c>
      <c r="B36" s="171">
        <v>45994</v>
      </c>
      <c r="C36" s="8">
        <f>IF(BS_CONTROLE[[#This Row],[DATA]]="","",WEEKNUM(BS_CONTROLE[[#This Row],[DATA]]))</f>
        <v>49</v>
      </c>
      <c r="D36" s="51" t="s">
        <v>878</v>
      </c>
      <c r="E36" s="314">
        <v>16</v>
      </c>
      <c r="F36" s="172" t="s">
        <v>797</v>
      </c>
      <c r="G36" s="9" t="str">
        <f>IF(D36="","*",VLOOKUP(F36,BS_ATIVIDADE[#All],3,FALSE))</f>
        <v>TRILHO - SUBSTITUIÇÂO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0.125</v>
      </c>
      <c r="Q36" s="83">
        <v>624</v>
      </c>
      <c r="R36" s="10" t="str">
        <f>IFERROR(_xlfn.XLOOKUP(F36, BS_ATIVIDADE[ATIVIDADE],BS_ATIVIDADE[UNIDADE] ), "*")</f>
        <v>M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1260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/>
      <c r="AT36" s="242"/>
      <c r="AU36" s="38"/>
      <c r="AV36" s="38"/>
      <c r="AW36" s="38"/>
      <c r="AX36" s="38"/>
      <c r="AY36" s="313">
        <f>IF(D36="","*",IFERROR(IF(ISODD(COUNT(AS36:AX36)),"ERRO",SUM((AT36-AS36),(AV36-AU36),(AX36-AW36))),"ERRO"))</f>
        <v>0</v>
      </c>
      <c r="AZ36" s="13"/>
      <c r="BA36" s="71"/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1</v>
      </c>
      <c r="BI36" s="16"/>
      <c r="BJ36" s="16" t="s">
        <v>1298</v>
      </c>
      <c r="BK36" s="16"/>
      <c r="BL36" s="15"/>
      <c r="BM36" s="14"/>
      <c r="BN36" s="14"/>
      <c r="BO36" s="165"/>
      <c r="BP36" s="16"/>
      <c r="BQ36" s="12" t="str">
        <f t="shared" si="2"/>
        <v>Produção e Intervalo</v>
      </c>
      <c r="BR36" s="18">
        <f t="shared" si="3"/>
        <v>0</v>
      </c>
      <c r="BS36" s="18">
        <f t="shared" si="4"/>
        <v>0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1299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3">
        <f>IF(D37="","*",IFERROR(IF(ISODD(COUNT(AS37:AX37)),"ERRO",SUM((AT37-AS37),(AV37-AU37),(AX37-AW37))),"ERRO"))</f>
        <v>0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Produção e Intervalo</v>
      </c>
      <c r="BR37" s="18">
        <f t="shared" si="3"/>
        <v>0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1300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1301</v>
      </c>
      <c r="N39" s="217" t="s">
        <v>1302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/>
      <c r="AT39" s="242"/>
      <c r="AU39" s="38"/>
      <c r="AV39" s="38"/>
      <c r="AW39" s="38"/>
      <c r="AX39" s="38"/>
      <c r="AY39" s="313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1</v>
      </c>
      <c r="BI39" s="16"/>
      <c r="BJ39" s="16" t="s">
        <v>1303</v>
      </c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700</v>
      </c>
      <c r="G40" s="9" t="str">
        <f>IF(D40="","*",VLOOKUP(F40,BS_ATIVIDADE[#All],3,FALSE))</f>
        <v>LASTRO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1304</v>
      </c>
      <c r="W40" s="173" t="s">
        <v>1305</v>
      </c>
      <c r="X40" s="218" t="s">
        <v>955</v>
      </c>
      <c r="Y40" s="158" t="s">
        <v>958</v>
      </c>
      <c r="Z40" s="158" t="s">
        <v>956</v>
      </c>
      <c r="AA40" s="83" t="s">
        <v>1306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DOL - PEDRA - DESCARGA</v>
      </c>
      <c r="AJ40" s="9" t="str">
        <f>IF(D40="","*",VLOOKUP(AI40,BS_ATIVIDADE[#Data],3,FALSE))</f>
        <v>LASTRO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/>
      <c r="AS40" s="242"/>
      <c r="AT40" s="242"/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1307</v>
      </c>
      <c r="BK41" s="16" t="s">
        <v>1307</v>
      </c>
      <c r="BL41" s="15"/>
      <c r="BM41" s="14" t="s">
        <v>972</v>
      </c>
      <c r="BN41" s="14" t="s">
        <v>1003</v>
      </c>
      <c r="BO41" s="165" t="s">
        <v>1092</v>
      </c>
      <c r="BP41" s="16" t="s">
        <v>1307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2</v>
      </c>
      <c r="BI42" s="16"/>
      <c r="BJ42" s="16" t="s">
        <v>1308</v>
      </c>
      <c r="BK42" s="16" t="s">
        <v>1308</v>
      </c>
      <c r="BL42" s="15"/>
      <c r="BM42" s="14"/>
      <c r="BN42" s="14"/>
      <c r="BO42" s="165"/>
      <c r="BP42" s="16"/>
      <c r="BQ42" s="12" t="str">
        <f t="shared" si="2"/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/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/>
      <c r="AS43" s="242"/>
      <c r="AT43" s="242"/>
      <c r="AU43" s="38"/>
      <c r="AV43" s="38"/>
      <c r="AW43" s="38"/>
      <c r="AX43" s="38"/>
      <c r="AY43" s="313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1</v>
      </c>
      <c r="BI43" s="16"/>
      <c r="BJ43" s="16" t="s">
        <v>1309</v>
      </c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1280</v>
      </c>
      <c r="W44" s="173" t="s">
        <v>1281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941</v>
      </c>
      <c r="AD44" s="173">
        <v>0.33333333333333331</v>
      </c>
      <c r="AE44" s="83">
        <v>6251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Higor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15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607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BASE_MAPA!$D$2:$D$359, BASE_MAPA!$I$2:$I$359),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8" t="str">
        <f>IF(BS_CONTROLE[[#This Row],[Local - Partida]]=0, "-", BS_CONTROLE[[#This Row],[Local - Partida]])</f>
        <v>-</v>
      </c>
      <c r="AL46" s="278" t="str">
        <f>IF(BS_CONTROLE[[#This Row],[Local - Encerramento]]=0, "-", BS_CONTROLE[[#This Row],[Local - Encerramento]])</f>
        <v>-</v>
      </c>
      <c r="AM46" s="278" t="str">
        <f>IF(BS_CONTROLE[[#This Row],[Entre - Estações]]=0, "-", BS_CONTROLE[[#This Row],[Entre - Estações]])</f>
        <v>-</v>
      </c>
      <c r="AN46" s="278" t="str">
        <f>IF(BS_CONTROLE[[#This Row],[SB]]=0, "-", BS_CONTROLE[[#This Row],[SB]])</f>
        <v>-</v>
      </c>
      <c r="AO46" s="279" t="str">
        <f>IF(BS_CONTROLE[[#This Row],[SUB]]=0, "-", BS_CONTROLE[[#This Row],[SUB]])</f>
        <v>-</v>
      </c>
      <c r="AP46" s="280" t="str">
        <f>IF(BS_CONTROLE[[#This Row],[KM - Inicio]]=0, "-", BS_CONTROLE[[#This Row],[KM - Inicio]])</f>
        <v>-</v>
      </c>
      <c r="AQ46" s="280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BASE_MAPA!$D$2:$D$359, BASE_MAPA!$I$2:$I$359), "ERRO")</f>
        <v>ERRO</v>
      </c>
      <c r="BF46" s="281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14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607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BASE_MAPA!$D$2:$D$359, BASE_MAPA!$I$2:$I$359),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8" t="str">
        <f>IF(BS_CONTROLE[[#This Row],[Local - Partida]]=0, "-", BS_CONTROLE[[#This Row],[Local - Partida]])</f>
        <v>-</v>
      </c>
      <c r="AL47" s="278" t="str">
        <f>IF(BS_CONTROLE[[#This Row],[Local - Encerramento]]=0, "-", BS_CONTROLE[[#This Row],[Local - Encerramento]])</f>
        <v>-</v>
      </c>
      <c r="AM47" s="278" t="str">
        <f>IF(BS_CONTROLE[[#This Row],[Entre - Estações]]=0, "-", BS_CONTROLE[[#This Row],[Entre - Estações]])</f>
        <v>-</v>
      </c>
      <c r="AN47" s="278" t="str">
        <f>IF(BS_CONTROLE[[#This Row],[SB]]=0, "-", BS_CONTROLE[[#This Row],[SB]])</f>
        <v>-</v>
      </c>
      <c r="AO47" s="279" t="str">
        <f>IF(BS_CONTROLE[[#This Row],[SUB]]=0, "-", BS_CONTROLE[[#This Row],[SUB]])</f>
        <v>-</v>
      </c>
      <c r="AP47" s="280" t="str">
        <f>IF(BS_CONTROLE[[#This Row],[KM - Inicio]]=0, "-", BS_CONTROLE[[#This Row],[KM - Inicio]])</f>
        <v>-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BASE_MAPA!$D$2:$D$359, BASE_MAPA!$I$2:$I$359), "ERRO")</f>
        <v>ERRO</v>
      </c>
      <c r="BF47" s="281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14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BASE_MAPA!$D$2:$D$359, BASE_MAPA!$I$2:$I$359),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8" t="str">
        <f>IF(BS_CONTROLE[[#This Row],[Local - Partida]]=0, "-", BS_CONTROLE[[#This Row],[Local - Partida]])</f>
        <v>-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-</v>
      </c>
      <c r="AN48" s="278" t="str">
        <f>IF(BS_CONTROLE[[#This Row],[SB]]=0, "-", BS_CONTROLE[[#This Row],[SB]])</f>
        <v>-</v>
      </c>
      <c r="AO48" s="279" t="str">
        <f>IF(BS_CONTROLE[[#This Row],[SUB]]=0, "-", BS_CONTROLE[[#This Row],[SUB]])</f>
        <v>-</v>
      </c>
      <c r="AP48" s="280" t="str">
        <f>IF(BS_CONTROLE[[#This Row],[KM - Inicio]]=0, "-", BS_CONTROLE[[#This Row],[KM - Inicio]])</f>
        <v>-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BASE_MAPA!$D$2:$D$359, BASE_MAPA!$I$2:$I$359), "ERRO")</f>
        <v>ERRO</v>
      </c>
      <c r="BF48" s="281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14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BASE_MAPA!$D$2:$D$359, BASE_MAPA!$I$2:$I$359),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8" t="str">
        <f>IF(BS_CONTROLE[[#This Row],[Local - Partida]]=0, "-", BS_CONTROLE[[#This Row],[Local - Partida]])</f>
        <v>-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-</v>
      </c>
      <c r="AN49" s="278" t="str">
        <f>IF(BS_CONTROLE[[#This Row],[SB]]=0, "-", BS_CONTROLE[[#This Row],[SB]])</f>
        <v>-</v>
      </c>
      <c r="AO49" s="279" t="str">
        <f>IF(BS_CONTROLE[[#This Row],[SUB]]=0, "-", BS_CONTROLE[[#This Row],[SUB]])</f>
        <v>-</v>
      </c>
      <c r="AP49" s="280" t="str">
        <f>IF(BS_CONTROLE[[#This Row],[KM - Inicio]]=0, "-", BS_CONTROLE[[#This Row],[KM - Inicio]])</f>
        <v>-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BASE_MAPA!$D$2:$D$359, BASE_MAPA!$I$2:$I$359), "ERRO")</f>
        <v>ERRO</v>
      </c>
      <c r="BF49" s="281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14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BASE_MAPA!$D$2:$D$359, BASE_MAPA!$I$2:$I$359),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-</v>
      </c>
      <c r="AN50" s="278" t="str">
        <f>IF(BS_CONTROLE[[#This Row],[SB]]=0, "-", BS_CONTROLE[[#This Row],[SB]])</f>
        <v>-</v>
      </c>
      <c r="AO50" s="279" t="str">
        <f>IF(BS_CONTROLE[[#This Row],[SUB]]=0, "-", BS_CONTROLE[[#This Row],[SUB]])</f>
        <v>-</v>
      </c>
      <c r="AP50" s="280" t="str">
        <f>IF(BS_CONTROLE[[#This Row],[KM - Inicio]]=0, "-", BS_CONTROLE[[#This Row],[KM - Inicio]])</f>
        <v>-</v>
      </c>
      <c r="AQ50" s="280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BASE_MAPA!$D$2:$D$359, BASE_MAPA!$I$2:$I$359), "ERRO")</f>
        <v>ERRO</v>
      </c>
      <c r="BF50" s="281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14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BASE_MAPA!$D$2:$D$359, BASE_MAPA!$I$2:$I$359),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78" t="str">
        <f>IF(BS_CONTROLE[[#This Row],[Local - Partida]]=0, "-", BS_CONTROLE[[#This Row],[Local - Partida]])</f>
        <v>-</v>
      </c>
      <c r="AL51" s="278" t="str">
        <f>IF(BS_CONTROLE[[#This Row],[Local - Encerramento]]=0, "-", BS_CONTROLE[[#This Row],[Local - Encerramento]])</f>
        <v>-</v>
      </c>
      <c r="AM51" s="278" t="str">
        <f>IF(BS_CONTROLE[[#This Row],[Entre - Estações]]=0, "-", BS_CONTROLE[[#This Row],[Entre - Estações]])</f>
        <v>-</v>
      </c>
      <c r="AN51" s="278" t="str">
        <f>IF(BS_CONTROLE[[#This Row],[SB]]=0, "-", BS_CONTROLE[[#This Row],[SB]])</f>
        <v>-</v>
      </c>
      <c r="AO51" s="279" t="str">
        <f>IF(BS_CONTROLE[[#This Row],[SUB]]=0, "-", BS_CONTROLE[[#This Row],[SUB]])</f>
        <v>-</v>
      </c>
      <c r="AP51" s="280" t="str">
        <f>IF(BS_CONTROLE[[#This Row],[KM - Inicio]]=0, "-", BS_CONTROLE[[#This Row],[KM - Inicio]])</f>
        <v>-</v>
      </c>
      <c r="AQ51" s="280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3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BASE_MAPA!$D$2:$D$359, BASE_MAPA!$I$2:$I$359), "ERRO")</f>
        <v>ERRO</v>
      </c>
      <c r="BF51" s="281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14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BASE_MAPA!$D$2:$D$359, BASE_MAPA!$I$2:$I$359),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8" t="str">
        <f>IF(BS_CONTROLE[[#This Row],[Local - Partida]]=0, "-", BS_CONTROLE[[#This Row],[Local - Partida]])</f>
        <v>-</v>
      </c>
      <c r="AL52" s="278" t="str">
        <f>IF(BS_CONTROLE[[#This Row],[Local - Encerramento]]=0, "-", BS_CONTROLE[[#This Row],[Local - Encerramento]])</f>
        <v>-</v>
      </c>
      <c r="AM52" s="278" t="str">
        <f>IF(BS_CONTROLE[[#This Row],[Entre - Estações]]=0, "-", BS_CONTROLE[[#This Row],[Entre - Estações]])</f>
        <v>-</v>
      </c>
      <c r="AN52" s="278" t="str">
        <f>IF(BS_CONTROLE[[#This Row],[SB]]=0, "-", BS_CONTROLE[[#This Row],[SB]])</f>
        <v>-</v>
      </c>
      <c r="AO52" s="279" t="str">
        <f>IF(BS_CONTROLE[[#This Row],[SUB]]=0, "-", BS_CONTROLE[[#This Row],[SUB]])</f>
        <v>-</v>
      </c>
      <c r="AP52" s="280" t="str">
        <f>IF(BS_CONTROLE[[#This Row],[KM - Inicio]]=0, "-", BS_CONTROLE[[#This Row],[KM - Inicio]])</f>
        <v>-</v>
      </c>
      <c r="AQ52" s="280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BASE_MAPA!$D$2:$D$359, BASE_MAPA!$I$2:$I$359), "ERRO")</f>
        <v>ERRO</v>
      </c>
      <c r="BF52" s="281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1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BASE_MAPA!$D$2:$D$359, BASE_MAPA!$I$2:$I$359),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8" t="str">
        <f>IF(BS_CONTROLE[[#This Row],[Local - Partida]]=0, "-", BS_CONTROLE[[#This Row],[Local - Partida]])</f>
        <v>-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-</v>
      </c>
      <c r="AN53" s="278" t="str">
        <f>IF(BS_CONTROLE[[#This Row],[SB]]=0, "-", BS_CONTROLE[[#This Row],[SB]])</f>
        <v>-</v>
      </c>
      <c r="AO53" s="279" t="str">
        <f>IF(BS_CONTROLE[[#This Row],[SUB]]=0, "-", BS_CONTROLE[[#This Row],[SUB]])</f>
        <v>-</v>
      </c>
      <c r="AP53" s="280" t="str">
        <f>IF(BS_CONTROLE[[#This Row],[KM - Inicio]]=0, "-", BS_CONTROLE[[#This Row],[KM - Inicio]])</f>
        <v>-</v>
      </c>
      <c r="AQ53" s="280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BASE_MAPA!$D$2:$D$359, BASE_MAPA!$I$2:$I$359), "ERRO")</f>
        <v>ERRO</v>
      </c>
      <c r="BF53" s="281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1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BASE_MAPA!$D$2:$D$359, BASE_MAPA!$I$2:$I$359),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8" t="str">
        <f>IF(BS_CONTROLE[[#This Row],[Local - Partida]]=0, "-", BS_CONTROLE[[#This Row],[Local - Partida]])</f>
        <v>-</v>
      </c>
      <c r="AL54" s="278" t="str">
        <f>IF(BS_CONTROLE[[#This Row],[Local - Encerramento]]=0, "-", BS_CONTROLE[[#This Row],[Local - Encerramento]])</f>
        <v>-</v>
      </c>
      <c r="AM54" s="278" t="str">
        <f>IF(BS_CONTROLE[[#This Row],[Entre - Estações]]=0, "-", BS_CONTROLE[[#This Row],[Entre - Estações]])</f>
        <v>-</v>
      </c>
      <c r="AN54" s="278" t="str">
        <f>IF(BS_CONTROLE[[#This Row],[SB]]=0, "-", BS_CONTROLE[[#This Row],[SB]])</f>
        <v>-</v>
      </c>
      <c r="AO54" s="279" t="str">
        <f>IF(BS_CONTROLE[[#This Row],[SUB]]=0, "-", BS_CONTROLE[[#This Row],[SUB]])</f>
        <v>-</v>
      </c>
      <c r="AP54" s="280" t="str">
        <f>IF(BS_CONTROLE[[#This Row],[KM - Inicio]]=0, "-", BS_CONTROLE[[#This Row],[KM - Inicio]])</f>
        <v>-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BASE_MAPA!$D$2:$D$359, BASE_MAPA!$I$2:$I$359), "ERRO")</f>
        <v>ERRO</v>
      </c>
      <c r="BF54" s="281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14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BASE_MAPA!$D$2:$D$359, BASE_MAPA!$I$2:$I$359),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8" t="str">
        <f>IF(BS_CONTROLE[[#This Row],[Local - Partida]]=0, "-", BS_CONTROLE[[#This Row],[Local - Partida]])</f>
        <v>-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-</v>
      </c>
      <c r="AN55" s="278" t="str">
        <f>IF(BS_CONTROLE[[#This Row],[SB]]=0, "-", BS_CONTROLE[[#This Row],[SB]])</f>
        <v>-</v>
      </c>
      <c r="AO55" s="279" t="str">
        <f>IF(BS_CONTROLE[[#This Row],[SUB]]=0, "-", BS_CONTROLE[[#This Row],[SUB]])</f>
        <v>-</v>
      </c>
      <c r="AP55" s="280" t="str">
        <f>IF(BS_CONTROLE[[#This Row],[KM - Inicio]]=0, "-", BS_CONTROLE[[#This Row],[KM - Inicio]])</f>
        <v>-</v>
      </c>
      <c r="AQ55" s="280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BASE_MAPA!$D$2:$D$359, BASE_MAPA!$I$2:$I$359), "ERRO")</f>
        <v>ERRO</v>
      </c>
      <c r="BF55" s="281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14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BASE_MAPA!$D$2:$D$359, BASE_MAPA!$I$2:$I$359),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8" t="str">
        <f>IF(BS_CONTROLE[[#This Row],[Local - Partida]]=0, "-", BS_CONTROLE[[#This Row],[Local - Partida]])</f>
        <v>-</v>
      </c>
      <c r="AL56" s="278" t="str">
        <f>IF(BS_CONTROLE[[#This Row],[Local - Encerramento]]=0, "-", BS_CONTROLE[[#This Row],[Local - Encerramento]])</f>
        <v>-</v>
      </c>
      <c r="AM56" s="278" t="str">
        <f>IF(BS_CONTROLE[[#This Row],[Entre - Estações]]=0, "-", BS_CONTROLE[[#This Row],[Entre - Estações]])</f>
        <v>-</v>
      </c>
      <c r="AN56" s="278" t="str">
        <f>IF(BS_CONTROLE[[#This Row],[SB]]=0, "-", BS_CONTROLE[[#This Row],[SB]])</f>
        <v>-</v>
      </c>
      <c r="AO56" s="279" t="str">
        <f>IF(BS_CONTROLE[[#This Row],[SUB]]=0, "-", BS_CONTROLE[[#This Row],[SUB]])</f>
        <v>-</v>
      </c>
      <c r="AP56" s="280" t="str">
        <f>IF(BS_CONTROLE[[#This Row],[KM - Inicio]]=0, "-", BS_CONTROLE[[#This Row],[KM - Inicio]])</f>
        <v>-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BASE_MAPA!$D$2:$D$359, BASE_MAPA!$I$2:$I$359), "ERRO")</f>
        <v>ERRO</v>
      </c>
      <c r="BF56" s="281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44:K400 J36:K37 J30:K34" name="Range1_8_1"/>
    <protectedRange sqref="O408:Q450 O15:Q18 O21:Q21 O23:Q23 O28:Q28 O44:Q400 O40:Q40 O36:Q37 O30:Q34" name="Range1_9_1"/>
    <protectedRange sqref="V408:Y450 Y6:Y12 X13:Y14 V21:Y21 V15:Y18 Y19:Y20 X28 Y23:Y31 V45:Y400 Y37:Y38 Y40:Y44 V36:Y36 Y35 V32:Y34" name="Range1_11_1"/>
    <protectedRange sqref="Z408:AD450 Z6:Z15 Z21:AD21 Z16:AD18 Z23:Z28 Z45:AD400 Z37 Z41:Z43 Z36:AD36 Z32:AD34" name="Range1_12_1"/>
    <protectedRange sqref="BF6:BF552" name="Range1_18_1"/>
    <protectedRange sqref="J401:K407 J6:K13 J26:K27 J40:K42" name="Range1_8_1_1"/>
    <protectedRange sqref="O401:Q406 O6:Q11 O12 O26:Q27 O41:Q42" name="Range1_9_1_1"/>
    <protectedRange sqref="O407:Q407 O13:Q13 P12:Q12" name="Range1_9_1_4"/>
    <protectedRange sqref="Y404 V401:Y403 V405:Y407 V6:X8 V10:X12 V13:W13 V23:X27 V37:X37 V41:X43" name="Range1_11_1_1"/>
    <protectedRange sqref="Z401:AD403 Z405:AD407 AA6:AD8 AA10:AD13 AA23:AD27 AA37:AD37 AA41:AD43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 J35:K35" name="Range1_8_1_3"/>
    <protectedRange sqref="O20:Q20 O35:Q35" name="Range1_9_1_3"/>
    <protectedRange sqref="V20:X20 V35:X35" name="Range1_11_1_3"/>
    <protectedRange sqref="Z20:AD20 Z35:AD35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" name="Range1_8_1_4"/>
    <protectedRange sqref="O22:Q22 O38:Q38" name="Range1_9_1_5"/>
    <protectedRange sqref="V22:Y22 V38:X38" name="Range1_11_1_5"/>
    <protectedRange sqref="Z22:AD22 Z38:AD38" name="Range1_12_1_4"/>
    <protectedRange sqref="J24:K25" name="Range1_8_1_6"/>
    <protectedRange sqref="O24:Q25" name="Range1_9_1_7"/>
    <protectedRange sqref="V40:X40" name="Range1_11_1_6"/>
    <protectedRange sqref="Z40:AD40" name="Range1_12_1_5"/>
    <protectedRange sqref="J39:K39" name="Range1_8_1_5"/>
    <protectedRange sqref="O39:Q39" name="Range1_9_1_6"/>
    <protectedRange sqref="Y39" name="Range1_11_1_7"/>
    <protectedRange sqref="V39:X39" name="Range1_11_1_2_2"/>
    <protectedRange sqref="Z39:AD39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552" priority="18877" operator="equal">
      <formula>"ERRO"</formula>
    </cfRule>
  </conditionalFormatting>
  <conditionalFormatting sqref="X4 Y475:Y550 Y408:Z474 Y1:Z18 Y21:Z21 Y23:Z26 Z27:Z28 Z31 Y27:Y31 Y40:Z400 Y36:Z37 Y32:Z34">
    <cfRule type="cellIs" dxfId="551" priority="18866" operator="equal">
      <formula>"OPORTUNIDADE"</formula>
    </cfRule>
  </conditionalFormatting>
  <conditionalFormatting sqref="AZ6:AZ522">
    <cfRule type="expression" dxfId="550" priority="18861">
      <formula>$BU6=1</formula>
    </cfRule>
  </conditionalFormatting>
  <conditionalFormatting sqref="BQ6:BQ599">
    <cfRule type="cellIs" dxfId="549" priority="18872" operator="equal">
      <formula>"Produção e Intervalo"</formula>
    </cfRule>
    <cfRule type="cellIs" dxfId="548" priority="18873" operator="equal">
      <formula>"Aderente"</formula>
    </cfRule>
    <cfRule type="cellIs" dxfId="547" priority="18874" operator="equal">
      <formula>"Intervalo"</formula>
    </cfRule>
    <cfRule type="cellIs" dxfId="546" priority="18875" operator="equal">
      <formula>"Produção"</formula>
    </cfRule>
    <cfRule type="cellIs" dxfId="545" priority="18876" operator="equal">
      <formula>"ERRO"</formula>
    </cfRule>
  </conditionalFormatting>
  <conditionalFormatting sqref="BR6:BS552">
    <cfRule type="cellIs" dxfId="544" priority="18854" operator="equal">
      <formula>"*"</formula>
    </cfRule>
    <cfRule type="cellIs" dxfId="543" priority="18855" operator="greaterThanOrEqual">
      <formula>1</formula>
    </cfRule>
    <cfRule type="cellIs" dxfId="542" priority="18856" operator="lessThan">
      <formula>1</formula>
    </cfRule>
  </conditionalFormatting>
  <conditionalFormatting sqref="X475:X522 Y475:Y550 Y408:Z474 Y6:Z18 Y21:Z21 Y23:Z26 Z27:Z28 Z31 Y27:Y31 Y40:Z400 Y36:Z37 Y32:Z34">
    <cfRule type="cellIs" dxfId="541" priority="18802" operator="equal">
      <formula>"NÃO"</formula>
    </cfRule>
    <cfRule type="cellIs" dxfId="540" priority="18803" operator="equal">
      <formula>"SIM"</formula>
    </cfRule>
  </conditionalFormatting>
  <conditionalFormatting sqref="X475:X522">
    <cfRule type="cellIs" dxfId="539" priority="18801" operator="equal">
      <formula>"OPORTUNIDADE"</formula>
    </cfRule>
  </conditionalFormatting>
  <conditionalFormatting sqref="Z475:Z522">
    <cfRule type="cellIs" dxfId="538" priority="18799" operator="equal">
      <formula>"NÃO"</formula>
    </cfRule>
    <cfRule type="cellIs" dxfId="537" priority="18800" operator="equal">
      <formula>"SIM"</formula>
    </cfRule>
  </conditionalFormatting>
  <conditionalFormatting sqref="Z475:Z522">
    <cfRule type="cellIs" dxfId="536" priority="18798" operator="equal">
      <formula>"OPORTUNIDADE"</formula>
    </cfRule>
  </conditionalFormatting>
  <conditionalFormatting sqref="Y1048575:Y1048576">
    <cfRule type="cellIs" dxfId="535" priority="18683" operator="equal">
      <formula>"OPORTUNIDADE"</formula>
    </cfRule>
  </conditionalFormatting>
  <conditionalFormatting sqref="Y1048575:Y1048576">
    <cfRule type="cellIs" dxfId="534" priority="18681" operator="equal">
      <formula>"NÃO"</formula>
    </cfRule>
    <cfRule type="cellIs" dxfId="533" priority="18682" operator="equal">
      <formula>"SIM"</formula>
    </cfRule>
  </conditionalFormatting>
  <conditionalFormatting sqref="Z523:Z548">
    <cfRule type="cellIs" dxfId="532" priority="18418" operator="equal">
      <formula>"OPORTUNIDADE"</formula>
    </cfRule>
  </conditionalFormatting>
  <conditionalFormatting sqref="Z523:Z548">
    <cfRule type="cellIs" dxfId="531" priority="18416" operator="equal">
      <formula>"NÃO"</formula>
    </cfRule>
    <cfRule type="cellIs" dxfId="530" priority="18417" operator="equal">
      <formula>"SIM"</formula>
    </cfRule>
  </conditionalFormatting>
  <conditionalFormatting sqref="X549">
    <cfRule type="cellIs" dxfId="529" priority="18404" operator="equal">
      <formula>"NÃO"</formula>
    </cfRule>
    <cfRule type="cellIs" dxfId="528" priority="18405" operator="equal">
      <formula>"SIM"</formula>
    </cfRule>
  </conditionalFormatting>
  <conditionalFormatting sqref="X549">
    <cfRule type="cellIs" dxfId="527" priority="18403" operator="equal">
      <formula>"OPORTUNIDADE"</formula>
    </cfRule>
  </conditionalFormatting>
  <conditionalFormatting sqref="Z549">
    <cfRule type="cellIs" dxfId="526" priority="18401" operator="equal">
      <formula>"NÃO"</formula>
    </cfRule>
    <cfRule type="cellIs" dxfId="525" priority="18402" operator="equal">
      <formula>"SIM"</formula>
    </cfRule>
  </conditionalFormatting>
  <conditionalFormatting sqref="Z549">
    <cfRule type="cellIs" dxfId="524" priority="18400" operator="equal">
      <formula>"OPORTUNIDADE"</formula>
    </cfRule>
  </conditionalFormatting>
  <conditionalFormatting sqref="BI549">
    <cfRule type="iconSet" priority="1840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410">
      <iconSet showValue="0">
        <cfvo type="percent" val="0"/>
        <cfvo type="num" val="1"/>
        <cfvo type="num" val="1" gte="0"/>
      </iconSet>
    </cfRule>
    <cfRule type="iconSet" priority="1841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41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523" priority="19020">
      <formula>$BU492=1</formula>
    </cfRule>
  </conditionalFormatting>
  <conditionalFormatting sqref="AZ525:AZ549">
    <cfRule type="expression" dxfId="522" priority="19180">
      <formula>$BU497=1</formula>
    </cfRule>
  </conditionalFormatting>
  <conditionalFormatting sqref="BI523:BI548">
    <cfRule type="iconSet" priority="1918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183">
      <iconSet showValue="0">
        <cfvo type="percent" val="0"/>
        <cfvo type="num" val="1"/>
        <cfvo type="num" val="1" gte="0"/>
      </iconSet>
    </cfRule>
    <cfRule type="iconSet" priority="1918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18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18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19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521" priority="13815" operator="equal">
      <formula>"*"</formula>
    </cfRule>
    <cfRule type="cellIs" dxfId="520" priority="13816" operator="greaterThanOrEqual">
      <formula>1</formula>
    </cfRule>
    <cfRule type="cellIs" dxfId="519" priority="13817" operator="lessThan">
      <formula>1</formula>
    </cfRule>
  </conditionalFormatting>
  <conditionalFormatting sqref="BI6:BI522">
    <cfRule type="iconSet" priority="19204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205">
      <iconSet showValue="0">
        <cfvo type="percent" val="0"/>
        <cfvo type="num" val="1"/>
        <cfvo type="num" val="1" gte="0"/>
      </iconSet>
    </cfRule>
    <cfRule type="iconSet" priority="19206">
      <iconSet showValue="0">
        <cfvo type="percent" val="0"/>
        <cfvo type="num" val="1"/>
        <cfvo type="num" val="1" gte="0"/>
      </iconSet>
    </cfRule>
  </conditionalFormatting>
  <conditionalFormatting sqref="BJ6:BJ7 BJ9:BJ20 BJ26:BJ599 BJ22:BJ23">
    <cfRule type="iconSet" priority="19222">
      <iconSet showValue="0">
        <cfvo type="percent" val="0"/>
        <cfvo type="num" val="1"/>
        <cfvo type="num" val="1" gte="0"/>
      </iconSet>
    </cfRule>
  </conditionalFormatting>
  <conditionalFormatting sqref="BK16:BK17 BK20 BK32:BK40 BK43:BK599">
    <cfRule type="iconSet" priority="1922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40 BP26:BP30 BP42:BP599">
    <cfRule type="iconSet" priority="19224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518" priority="523" operator="equal">
      <formula>"OPORTUNIDADE"</formula>
    </cfRule>
  </conditionalFormatting>
  <conditionalFormatting sqref="Y401:Z407">
    <cfRule type="cellIs" dxfId="517" priority="521" operator="equal">
      <formula>"NÃO"</formula>
    </cfRule>
    <cfRule type="cellIs" dxfId="516" priority="522" operator="equal">
      <formula>"SIM"</formula>
    </cfRule>
  </conditionalFormatting>
  <conditionalFormatting sqref="Z404">
    <cfRule type="cellIs" dxfId="515" priority="520" operator="equal">
      <formula>"OPORTUNIDADE"</formula>
    </cfRule>
  </conditionalFormatting>
  <conditionalFormatting sqref="Z404">
    <cfRule type="cellIs" dxfId="514" priority="518" operator="equal">
      <formula>"NÃO"</formula>
    </cfRule>
    <cfRule type="cellIs" dxfId="513" priority="519" operator="equal">
      <formula>"SIM"</formula>
    </cfRule>
  </conditionalFormatting>
  <conditionalFormatting sqref="Z404">
    <cfRule type="cellIs" dxfId="512" priority="517" operator="equal">
      <formula>"OPORTUNIDADE"</formula>
    </cfRule>
  </conditionalFormatting>
  <conditionalFormatting sqref="Z404">
    <cfRule type="cellIs" dxfId="511" priority="515" operator="equal">
      <formula>"NÃO"</formula>
    </cfRule>
    <cfRule type="cellIs" dxfId="510" priority="516" operator="equal">
      <formula>"SIM"</formula>
    </cfRule>
  </conditionalFormatting>
  <conditionalFormatting sqref="Z404">
    <cfRule type="cellIs" dxfId="509" priority="514" operator="equal">
      <formula>"OPORTUNIDADE"</formula>
    </cfRule>
  </conditionalFormatting>
  <conditionalFormatting sqref="Z404">
    <cfRule type="cellIs" dxfId="508" priority="512" operator="equal">
      <formula>"NÃO"</formula>
    </cfRule>
    <cfRule type="cellIs" dxfId="507" priority="513" operator="equal">
      <formula>"SIM"</formula>
    </cfRule>
  </conditionalFormatting>
  <conditionalFormatting sqref="Z404">
    <cfRule type="cellIs" dxfId="506" priority="511" operator="equal">
      <formula>"OPORTUNIDADE"</formula>
    </cfRule>
  </conditionalFormatting>
  <conditionalFormatting sqref="Z404">
    <cfRule type="cellIs" dxfId="505" priority="509" operator="equal">
      <formula>"NÃO"</formula>
    </cfRule>
    <cfRule type="cellIs" dxfId="504" priority="510" operator="equal">
      <formula>"SIM"</formula>
    </cfRule>
  </conditionalFormatting>
  <conditionalFormatting sqref="Z404">
    <cfRule type="cellIs" dxfId="503" priority="508" operator="equal">
      <formula>"OPORTUNIDADE"</formula>
    </cfRule>
  </conditionalFormatting>
  <conditionalFormatting sqref="Z404">
    <cfRule type="cellIs" dxfId="502" priority="506" operator="equal">
      <formula>"NÃO"</formula>
    </cfRule>
    <cfRule type="cellIs" dxfId="501" priority="507" operator="equal">
      <formula>"SIM"</formula>
    </cfRule>
  </conditionalFormatting>
  <conditionalFormatting sqref="Z404">
    <cfRule type="cellIs" dxfId="500" priority="505" operator="equal">
      <formula>"OPORTUNIDADE"</formula>
    </cfRule>
  </conditionalFormatting>
  <conditionalFormatting sqref="Z404">
    <cfRule type="cellIs" dxfId="499" priority="503" operator="equal">
      <formula>"NÃO"</formula>
    </cfRule>
    <cfRule type="cellIs" dxfId="498" priority="504" operator="equal">
      <formula>"SIM"</formula>
    </cfRule>
  </conditionalFormatting>
  <conditionalFormatting sqref="Z404">
    <cfRule type="cellIs" dxfId="497" priority="502" operator="equal">
      <formula>"OPORTUNIDADE"</formula>
    </cfRule>
  </conditionalFormatting>
  <conditionalFormatting sqref="Z404">
    <cfRule type="cellIs" dxfId="496" priority="500" operator="equal">
      <formula>"NÃO"</formula>
    </cfRule>
    <cfRule type="cellIs" dxfId="495" priority="501" operator="equal">
      <formula>"SIM"</formula>
    </cfRule>
  </conditionalFormatting>
  <conditionalFormatting sqref="Z404">
    <cfRule type="cellIs" dxfId="494" priority="499" operator="equal">
      <formula>"OPORTUNIDADE"</formula>
    </cfRule>
  </conditionalFormatting>
  <conditionalFormatting sqref="Z404">
    <cfRule type="cellIs" dxfId="493" priority="497" operator="equal">
      <formula>"NÃO"</formula>
    </cfRule>
    <cfRule type="cellIs" dxfId="492" priority="498" operator="equal">
      <formula>"SIM"</formula>
    </cfRule>
  </conditionalFormatting>
  <conditionalFormatting sqref="Z404">
    <cfRule type="cellIs" dxfId="491" priority="496" operator="equal">
      <formula>"OPORTUNIDADE"</formula>
    </cfRule>
  </conditionalFormatting>
  <conditionalFormatting sqref="Z404">
    <cfRule type="cellIs" dxfId="490" priority="494" operator="equal">
      <formula>"NÃO"</formula>
    </cfRule>
    <cfRule type="cellIs" dxfId="489" priority="495" operator="equal">
      <formula>"SIM"</formula>
    </cfRule>
  </conditionalFormatting>
  <conditionalFormatting sqref="Z404">
    <cfRule type="cellIs" dxfId="488" priority="493" operator="equal">
      <formula>"OPORTUNIDADE"</formula>
    </cfRule>
  </conditionalFormatting>
  <conditionalFormatting sqref="Z404">
    <cfRule type="cellIs" dxfId="487" priority="491" operator="equal">
      <formula>"NÃO"</formula>
    </cfRule>
    <cfRule type="cellIs" dxfId="486" priority="492" operator="equal">
      <formula>"SIM"</formula>
    </cfRule>
  </conditionalFormatting>
  <conditionalFormatting sqref="Z404">
    <cfRule type="cellIs" dxfId="485" priority="490" operator="equal">
      <formula>"OPORTUNIDADE"</formula>
    </cfRule>
  </conditionalFormatting>
  <conditionalFormatting sqref="Z404">
    <cfRule type="cellIs" dxfId="484" priority="488" operator="equal">
      <formula>"NÃO"</formula>
    </cfRule>
    <cfRule type="cellIs" dxfId="483" priority="489" operator="equal">
      <formula>"SIM"</formula>
    </cfRule>
  </conditionalFormatting>
  <conditionalFormatting sqref="Z404">
    <cfRule type="cellIs" dxfId="482" priority="487" operator="equal">
      <formula>"OPORTUNIDADE"</formula>
    </cfRule>
  </conditionalFormatting>
  <conditionalFormatting sqref="Z404">
    <cfRule type="cellIs" dxfId="481" priority="485" operator="equal">
      <formula>"NÃO"</formula>
    </cfRule>
    <cfRule type="cellIs" dxfId="480" priority="486" operator="equal">
      <formula>"SIM"</formula>
    </cfRule>
  </conditionalFormatting>
  <conditionalFormatting sqref="Z404">
    <cfRule type="cellIs" dxfId="479" priority="484" operator="equal">
      <formula>"OPORTUNIDADE"</formula>
    </cfRule>
  </conditionalFormatting>
  <conditionalFormatting sqref="Z404">
    <cfRule type="cellIs" dxfId="478" priority="482" operator="equal">
      <formula>"NÃO"</formula>
    </cfRule>
    <cfRule type="cellIs" dxfId="477" priority="483" operator="equal">
      <formula>"SIM"</formula>
    </cfRule>
  </conditionalFormatting>
  <conditionalFormatting sqref="Z404">
    <cfRule type="cellIs" dxfId="476" priority="481" operator="equal">
      <formula>"OPORTUNIDADE"</formula>
    </cfRule>
  </conditionalFormatting>
  <conditionalFormatting sqref="Z404">
    <cfRule type="cellIs" dxfId="475" priority="479" operator="equal">
      <formula>"NÃO"</formula>
    </cfRule>
    <cfRule type="cellIs" dxfId="474" priority="480" operator="equal">
      <formula>"SIM"</formula>
    </cfRule>
  </conditionalFormatting>
  <conditionalFormatting sqref="Z404">
    <cfRule type="cellIs" dxfId="473" priority="478" operator="equal">
      <formula>"OPORTUNIDADE"</formula>
    </cfRule>
  </conditionalFormatting>
  <conditionalFormatting sqref="Z404">
    <cfRule type="cellIs" dxfId="472" priority="476" operator="equal">
      <formula>"NÃO"</formula>
    </cfRule>
    <cfRule type="cellIs" dxfId="471" priority="477" operator="equal">
      <formula>"SIM"</formula>
    </cfRule>
  </conditionalFormatting>
  <conditionalFormatting sqref="Z404">
    <cfRule type="cellIs" dxfId="470" priority="475" operator="equal">
      <formula>"OPORTUNIDADE"</formula>
    </cfRule>
  </conditionalFormatting>
  <conditionalFormatting sqref="Z404">
    <cfRule type="cellIs" dxfId="469" priority="473" operator="equal">
      <formula>"NÃO"</formula>
    </cfRule>
    <cfRule type="cellIs" dxfId="468" priority="474" operator="equal">
      <formula>"SIM"</formula>
    </cfRule>
  </conditionalFormatting>
  <conditionalFormatting sqref="Z404">
    <cfRule type="cellIs" dxfId="467" priority="472" operator="equal">
      <formula>"OPORTUNIDADE"</formula>
    </cfRule>
  </conditionalFormatting>
  <conditionalFormatting sqref="Z404">
    <cfRule type="cellIs" dxfId="466" priority="470" operator="equal">
      <formula>"NÃO"</formula>
    </cfRule>
    <cfRule type="cellIs" dxfId="465" priority="471" operator="equal">
      <formula>"SIM"</formula>
    </cfRule>
  </conditionalFormatting>
  <conditionalFormatting sqref="Z404">
    <cfRule type="cellIs" dxfId="464" priority="469" operator="equal">
      <formula>"OPORTUNIDADE"</formula>
    </cfRule>
  </conditionalFormatting>
  <conditionalFormatting sqref="Z404">
    <cfRule type="cellIs" dxfId="463" priority="467" operator="equal">
      <formula>"NÃO"</formula>
    </cfRule>
    <cfRule type="cellIs" dxfId="462" priority="468" operator="equal">
      <formula>"SIM"</formula>
    </cfRule>
  </conditionalFormatting>
  <conditionalFormatting sqref="Z404">
    <cfRule type="cellIs" dxfId="461" priority="466" operator="equal">
      <formula>"OPORTUNIDADE"</formula>
    </cfRule>
  </conditionalFormatting>
  <conditionalFormatting sqref="Z404">
    <cfRule type="cellIs" dxfId="460" priority="464" operator="equal">
      <formula>"NÃO"</formula>
    </cfRule>
    <cfRule type="cellIs" dxfId="459" priority="465" operator="equal">
      <formula>"SIM"</formula>
    </cfRule>
  </conditionalFormatting>
  <conditionalFormatting sqref="Z404">
    <cfRule type="cellIs" dxfId="458" priority="463" operator="equal">
      <formula>"OPORTUNIDADE"</formula>
    </cfRule>
  </conditionalFormatting>
  <conditionalFormatting sqref="Z404">
    <cfRule type="cellIs" dxfId="457" priority="461" operator="equal">
      <formula>"NÃO"</formula>
    </cfRule>
    <cfRule type="cellIs" dxfId="456" priority="462" operator="equal">
      <formula>"SIM"</formula>
    </cfRule>
  </conditionalFormatting>
  <conditionalFormatting sqref="Z404">
    <cfRule type="cellIs" dxfId="455" priority="460" operator="equal">
      <formula>"OPORTUNIDADE"</formula>
    </cfRule>
  </conditionalFormatting>
  <conditionalFormatting sqref="Z404">
    <cfRule type="cellIs" dxfId="454" priority="458" operator="equal">
      <formula>"NÃO"</formula>
    </cfRule>
    <cfRule type="cellIs" dxfId="453" priority="459" operator="equal">
      <formula>"SIM"</formula>
    </cfRule>
  </conditionalFormatting>
  <conditionalFormatting sqref="Z404">
    <cfRule type="cellIs" dxfId="452" priority="457" operator="equal">
      <formula>"OPORTUNIDADE"</formula>
    </cfRule>
  </conditionalFormatting>
  <conditionalFormatting sqref="Z404">
    <cfRule type="cellIs" dxfId="451" priority="455" operator="equal">
      <formula>"NÃO"</formula>
    </cfRule>
    <cfRule type="cellIs" dxfId="450" priority="456" operator="equal">
      <formula>"SIM"</formula>
    </cfRule>
  </conditionalFormatting>
  <conditionalFormatting sqref="Z404">
    <cfRule type="cellIs" dxfId="449" priority="454" operator="equal">
      <formula>"OPORTUNIDADE"</formula>
    </cfRule>
  </conditionalFormatting>
  <conditionalFormatting sqref="Z404">
    <cfRule type="cellIs" dxfId="448" priority="452" operator="equal">
      <formula>"NÃO"</formula>
    </cfRule>
    <cfRule type="cellIs" dxfId="447" priority="453" operator="equal">
      <formula>"SIM"</formula>
    </cfRule>
  </conditionalFormatting>
  <conditionalFormatting sqref="Z404">
    <cfRule type="cellIs" dxfId="446" priority="451" operator="equal">
      <formula>"OPORTUNIDADE"</formula>
    </cfRule>
  </conditionalFormatting>
  <conditionalFormatting sqref="Z404">
    <cfRule type="cellIs" dxfId="445" priority="449" operator="equal">
      <formula>"NÃO"</formula>
    </cfRule>
    <cfRule type="cellIs" dxfId="444" priority="450" operator="equal">
      <formula>"SIM"</formula>
    </cfRule>
  </conditionalFormatting>
  <conditionalFormatting sqref="Y404">
    <cfRule type="cellIs" dxfId="443" priority="448" operator="equal">
      <formula>"OPORTUNIDADE"</formula>
    </cfRule>
  </conditionalFormatting>
  <conditionalFormatting sqref="Y404">
    <cfRule type="cellIs" dxfId="442" priority="446" operator="equal">
      <formula>"NÃO"</formula>
    </cfRule>
    <cfRule type="cellIs" dxfId="441" priority="447" operator="equal">
      <formula>"SIM"</formula>
    </cfRule>
  </conditionalFormatting>
  <conditionalFormatting sqref="Y404">
    <cfRule type="cellIs" dxfId="440" priority="445" operator="equal">
      <formula>"OPORTUNIDADE"</formula>
    </cfRule>
  </conditionalFormatting>
  <conditionalFormatting sqref="Y404">
    <cfRule type="cellIs" dxfId="439" priority="443" operator="equal">
      <formula>"NÃO"</formula>
    </cfRule>
    <cfRule type="cellIs" dxfId="438" priority="444" operator="equal">
      <formula>"SIM"</formula>
    </cfRule>
  </conditionalFormatting>
  <conditionalFormatting sqref="Y404">
    <cfRule type="cellIs" dxfId="437" priority="442" operator="equal">
      <formula>"OPORTUNIDADE"</formula>
    </cfRule>
  </conditionalFormatting>
  <conditionalFormatting sqref="Y404">
    <cfRule type="cellIs" dxfId="436" priority="440" operator="equal">
      <formula>"NÃO"</formula>
    </cfRule>
    <cfRule type="cellIs" dxfId="435" priority="441" operator="equal">
      <formula>"SIM"</formula>
    </cfRule>
  </conditionalFormatting>
  <conditionalFormatting sqref="Y404">
    <cfRule type="cellIs" dxfId="434" priority="439" operator="equal">
      <formula>"OPORTUNIDADE"</formula>
    </cfRule>
  </conditionalFormatting>
  <conditionalFormatting sqref="Y404">
    <cfRule type="cellIs" dxfId="433" priority="437" operator="equal">
      <formula>"NÃO"</formula>
    </cfRule>
    <cfRule type="cellIs" dxfId="432" priority="438" operator="equal">
      <formula>"SIM"</formula>
    </cfRule>
  </conditionalFormatting>
  <conditionalFormatting sqref="Y404">
    <cfRule type="cellIs" dxfId="431" priority="436" operator="equal">
      <formula>"OPORTUNIDADE"</formula>
    </cfRule>
  </conditionalFormatting>
  <conditionalFormatting sqref="Y404">
    <cfRule type="cellIs" dxfId="430" priority="434" operator="equal">
      <formula>"NÃO"</formula>
    </cfRule>
    <cfRule type="cellIs" dxfId="429" priority="435" operator="equal">
      <formula>"SIM"</formula>
    </cfRule>
  </conditionalFormatting>
  <conditionalFormatting sqref="Y404">
    <cfRule type="cellIs" dxfId="428" priority="433" operator="equal">
      <formula>"OPORTUNIDADE"</formula>
    </cfRule>
  </conditionalFormatting>
  <conditionalFormatting sqref="Y404">
    <cfRule type="cellIs" dxfId="427" priority="431" operator="equal">
      <formula>"NÃO"</formula>
    </cfRule>
    <cfRule type="cellIs" dxfId="426" priority="432" operator="equal">
      <formula>"SIM"</formula>
    </cfRule>
  </conditionalFormatting>
  <conditionalFormatting sqref="Y404">
    <cfRule type="cellIs" dxfId="425" priority="430" operator="equal">
      <formula>"OPORTUNIDADE"</formula>
    </cfRule>
  </conditionalFormatting>
  <conditionalFormatting sqref="Y404">
    <cfRule type="cellIs" dxfId="424" priority="428" operator="equal">
      <formula>"NÃO"</formula>
    </cfRule>
    <cfRule type="cellIs" dxfId="423" priority="429" operator="equal">
      <formula>"SIM"</formula>
    </cfRule>
  </conditionalFormatting>
  <conditionalFormatting sqref="Y404">
    <cfRule type="cellIs" dxfId="422" priority="427" operator="equal">
      <formula>"OPORTUNIDADE"</formula>
    </cfRule>
  </conditionalFormatting>
  <conditionalFormatting sqref="Y404">
    <cfRule type="cellIs" dxfId="421" priority="425" operator="equal">
      <formula>"NÃO"</formula>
    </cfRule>
    <cfRule type="cellIs" dxfId="420" priority="426" operator="equal">
      <formula>"SIM"</formula>
    </cfRule>
  </conditionalFormatting>
  <conditionalFormatting sqref="Y404">
    <cfRule type="cellIs" dxfId="419" priority="424" operator="equal">
      <formula>"OPORTUNIDADE"</formula>
    </cfRule>
  </conditionalFormatting>
  <conditionalFormatting sqref="Y404">
    <cfRule type="cellIs" dxfId="418" priority="422" operator="equal">
      <formula>"NÃO"</formula>
    </cfRule>
    <cfRule type="cellIs" dxfId="417" priority="423" operator="equal">
      <formula>"SIM"</formula>
    </cfRule>
  </conditionalFormatting>
  <conditionalFormatting sqref="Y404">
    <cfRule type="cellIs" dxfId="416" priority="421" operator="equal">
      <formula>"OPORTUNIDADE"</formula>
    </cfRule>
  </conditionalFormatting>
  <conditionalFormatting sqref="Y404">
    <cfRule type="cellIs" dxfId="415" priority="419" operator="equal">
      <formula>"NÃO"</formula>
    </cfRule>
    <cfRule type="cellIs" dxfId="414" priority="420" operator="equal">
      <formula>"SIM"</formula>
    </cfRule>
  </conditionalFormatting>
  <conditionalFormatting sqref="Y404">
    <cfRule type="cellIs" dxfId="413" priority="418" operator="equal">
      <formula>"OPORTUNIDADE"</formula>
    </cfRule>
  </conditionalFormatting>
  <conditionalFormatting sqref="Y404">
    <cfRule type="cellIs" dxfId="412" priority="416" operator="equal">
      <formula>"NÃO"</formula>
    </cfRule>
    <cfRule type="cellIs" dxfId="411" priority="417" operator="equal">
      <formula>"SIM"</formula>
    </cfRule>
  </conditionalFormatting>
  <conditionalFormatting sqref="Y404">
    <cfRule type="cellIs" dxfId="410" priority="415" operator="equal">
      <formula>"OPORTUNIDADE"</formula>
    </cfRule>
  </conditionalFormatting>
  <conditionalFormatting sqref="Y404">
    <cfRule type="cellIs" dxfId="409" priority="413" operator="equal">
      <formula>"NÃO"</formula>
    </cfRule>
    <cfRule type="cellIs" dxfId="408" priority="414" operator="equal">
      <formula>"SIM"</formula>
    </cfRule>
  </conditionalFormatting>
  <conditionalFormatting sqref="Y404">
    <cfRule type="cellIs" dxfId="407" priority="412" operator="equal">
      <formula>"OPORTUNIDADE"</formula>
    </cfRule>
  </conditionalFormatting>
  <conditionalFormatting sqref="Y404">
    <cfRule type="cellIs" dxfId="406" priority="410" operator="equal">
      <formula>"NÃO"</formula>
    </cfRule>
    <cfRule type="cellIs" dxfId="405" priority="411" operator="equal">
      <formula>"SIM"</formula>
    </cfRule>
  </conditionalFormatting>
  <conditionalFormatting sqref="Y404">
    <cfRule type="cellIs" dxfId="404" priority="409" operator="equal">
      <formula>"OPORTUNIDADE"</formula>
    </cfRule>
  </conditionalFormatting>
  <conditionalFormatting sqref="Y404">
    <cfRule type="cellIs" dxfId="403" priority="407" operator="equal">
      <formula>"NÃO"</formula>
    </cfRule>
    <cfRule type="cellIs" dxfId="402" priority="408" operator="equal">
      <formula>"SIM"</formula>
    </cfRule>
  </conditionalFormatting>
  <conditionalFormatting sqref="Y404">
    <cfRule type="cellIs" dxfId="401" priority="406" operator="equal">
      <formula>"OPORTUNIDADE"</formula>
    </cfRule>
  </conditionalFormatting>
  <conditionalFormatting sqref="Y404">
    <cfRule type="cellIs" dxfId="400" priority="404" operator="equal">
      <formula>"NÃO"</formula>
    </cfRule>
    <cfRule type="cellIs" dxfId="399" priority="405" operator="equal">
      <formula>"SIM"</formula>
    </cfRule>
  </conditionalFormatting>
  <conditionalFormatting sqref="Y404">
    <cfRule type="cellIs" dxfId="398" priority="403" operator="equal">
      <formula>"OPORTUNIDADE"</formula>
    </cfRule>
  </conditionalFormatting>
  <conditionalFormatting sqref="Y404">
    <cfRule type="cellIs" dxfId="397" priority="401" operator="equal">
      <formula>"NÃO"</formula>
    </cfRule>
    <cfRule type="cellIs" dxfId="396" priority="402" operator="equal">
      <formula>"SIM"</formula>
    </cfRule>
  </conditionalFormatting>
  <conditionalFormatting sqref="Y404">
    <cfRule type="cellIs" dxfId="395" priority="400" operator="equal">
      <formula>"OPORTUNIDADE"</formula>
    </cfRule>
  </conditionalFormatting>
  <conditionalFormatting sqref="Y404">
    <cfRule type="cellIs" dxfId="394" priority="398" operator="equal">
      <formula>"NÃO"</formula>
    </cfRule>
    <cfRule type="cellIs" dxfId="393" priority="399" operator="equal">
      <formula>"SIM"</formula>
    </cfRule>
  </conditionalFormatting>
  <conditionalFormatting sqref="Y404">
    <cfRule type="cellIs" dxfId="392" priority="397" operator="equal">
      <formula>"OPORTUNIDADE"</formula>
    </cfRule>
  </conditionalFormatting>
  <conditionalFormatting sqref="Y404">
    <cfRule type="cellIs" dxfId="391" priority="395" operator="equal">
      <formula>"NÃO"</formula>
    </cfRule>
    <cfRule type="cellIs" dxfId="390" priority="396" operator="equal">
      <formula>"SIM"</formula>
    </cfRule>
  </conditionalFormatting>
  <conditionalFormatting sqref="Y404">
    <cfRule type="cellIs" dxfId="389" priority="394" operator="equal">
      <formula>"OPORTUNIDADE"</formula>
    </cfRule>
  </conditionalFormatting>
  <conditionalFormatting sqref="Y404">
    <cfRule type="cellIs" dxfId="388" priority="392" operator="equal">
      <formula>"NÃO"</formula>
    </cfRule>
    <cfRule type="cellIs" dxfId="387" priority="393" operator="equal">
      <formula>"SIM"</formula>
    </cfRule>
  </conditionalFormatting>
  <conditionalFormatting sqref="Y404">
    <cfRule type="cellIs" dxfId="386" priority="391" operator="equal">
      <formula>"OPORTUNIDADE"</formula>
    </cfRule>
  </conditionalFormatting>
  <conditionalFormatting sqref="Y404">
    <cfRule type="cellIs" dxfId="385" priority="389" operator="equal">
      <formula>"NÃO"</formula>
    </cfRule>
    <cfRule type="cellIs" dxfId="384" priority="390" operator="equal">
      <formula>"SIM"</formula>
    </cfRule>
  </conditionalFormatting>
  <conditionalFormatting sqref="Y404">
    <cfRule type="cellIs" dxfId="383" priority="388" operator="equal">
      <formula>"OPORTUNIDADE"</formula>
    </cfRule>
  </conditionalFormatting>
  <conditionalFormatting sqref="Y404">
    <cfRule type="cellIs" dxfId="382" priority="386" operator="equal">
      <formula>"NÃO"</formula>
    </cfRule>
    <cfRule type="cellIs" dxfId="381" priority="387" operator="equal">
      <formula>"SIM"</formula>
    </cfRule>
  </conditionalFormatting>
  <conditionalFormatting sqref="Y404">
    <cfRule type="cellIs" dxfId="380" priority="385" operator="equal">
      <formula>"OPORTUNIDADE"</formula>
    </cfRule>
  </conditionalFormatting>
  <conditionalFormatting sqref="Y404">
    <cfRule type="cellIs" dxfId="379" priority="383" operator="equal">
      <formula>"NÃO"</formula>
    </cfRule>
    <cfRule type="cellIs" dxfId="378" priority="384" operator="equal">
      <formula>"SIM"</formula>
    </cfRule>
  </conditionalFormatting>
  <conditionalFormatting sqref="Y404">
    <cfRule type="cellIs" dxfId="377" priority="382" operator="equal">
      <formula>"OPORTUNIDADE"</formula>
    </cfRule>
  </conditionalFormatting>
  <conditionalFormatting sqref="Y404">
    <cfRule type="cellIs" dxfId="376" priority="380" operator="equal">
      <formula>"NÃO"</formula>
    </cfRule>
    <cfRule type="cellIs" dxfId="375" priority="381" operator="equal">
      <formula>"SIM"</formula>
    </cfRule>
  </conditionalFormatting>
  <conditionalFormatting sqref="Y404">
    <cfRule type="cellIs" dxfId="374" priority="379" operator="equal">
      <formula>"OPORTUNIDADE"</formula>
    </cfRule>
  </conditionalFormatting>
  <conditionalFormatting sqref="Y404">
    <cfRule type="cellIs" dxfId="373" priority="377" operator="equal">
      <formula>"NÃO"</formula>
    </cfRule>
    <cfRule type="cellIs" dxfId="372" priority="378" operator="equal">
      <formula>"SIM"</formula>
    </cfRule>
  </conditionalFormatting>
  <conditionalFormatting sqref="Y404">
    <cfRule type="cellIs" dxfId="371" priority="376" operator="equal">
      <formula>"OPORTUNIDADE"</formula>
    </cfRule>
  </conditionalFormatting>
  <conditionalFormatting sqref="Y404">
    <cfRule type="cellIs" dxfId="370" priority="374" operator="equal">
      <formula>"NÃO"</formula>
    </cfRule>
    <cfRule type="cellIs" dxfId="369" priority="375" operator="equal">
      <formula>"SIM"</formula>
    </cfRule>
  </conditionalFormatting>
  <conditionalFormatting sqref="Y404">
    <cfRule type="cellIs" dxfId="368" priority="373" operator="equal">
      <formula>"OPORTUNIDADE"</formula>
    </cfRule>
  </conditionalFormatting>
  <conditionalFormatting sqref="Y404">
    <cfRule type="cellIs" dxfId="367" priority="371" operator="equal">
      <formula>"NÃO"</formula>
    </cfRule>
    <cfRule type="cellIs" dxfId="366" priority="372" operator="equal">
      <formula>"SIM"</formula>
    </cfRule>
  </conditionalFormatting>
  <conditionalFormatting sqref="Y404">
    <cfRule type="cellIs" dxfId="365" priority="370" operator="equal">
      <formula>"OPORTUNIDADE"</formula>
    </cfRule>
  </conditionalFormatting>
  <conditionalFormatting sqref="Y404">
    <cfRule type="cellIs" dxfId="364" priority="368" operator="equal">
      <formula>"NÃO"</formula>
    </cfRule>
    <cfRule type="cellIs" dxfId="363" priority="369" operator="equal">
      <formula>"SIM"</formula>
    </cfRule>
  </conditionalFormatting>
  <conditionalFormatting sqref="Y404">
    <cfRule type="cellIs" dxfId="362" priority="367" operator="equal">
      <formula>"OPORTUNIDADE"</formula>
    </cfRule>
  </conditionalFormatting>
  <conditionalFormatting sqref="Y404">
    <cfRule type="cellIs" dxfId="361" priority="365" operator="equal">
      <formula>"NÃO"</formula>
    </cfRule>
    <cfRule type="cellIs" dxfId="360" priority="366" operator="equal">
      <formula>"SIM"</formula>
    </cfRule>
  </conditionalFormatting>
  <conditionalFormatting sqref="Y404">
    <cfRule type="cellIs" dxfId="359" priority="364" operator="equal">
      <formula>"OPORTUNIDADE"</formula>
    </cfRule>
  </conditionalFormatting>
  <conditionalFormatting sqref="Y404">
    <cfRule type="cellIs" dxfId="358" priority="362" operator="equal">
      <formula>"NÃO"</formula>
    </cfRule>
    <cfRule type="cellIs" dxfId="357" priority="363" operator="equal">
      <formula>"SIM"</formula>
    </cfRule>
  </conditionalFormatting>
  <conditionalFormatting sqref="Y404">
    <cfRule type="cellIs" dxfId="356" priority="361" operator="equal">
      <formula>"OPORTUNIDADE"</formula>
    </cfRule>
  </conditionalFormatting>
  <conditionalFormatting sqref="Y404">
    <cfRule type="cellIs" dxfId="355" priority="359" operator="equal">
      <formula>"NÃO"</formula>
    </cfRule>
    <cfRule type="cellIs" dxfId="354" priority="360" operator="equal">
      <formula>"SIM"</formula>
    </cfRule>
  </conditionalFormatting>
  <conditionalFormatting sqref="Y404">
    <cfRule type="cellIs" dxfId="353" priority="358" operator="equal">
      <formula>"OPORTUNIDADE"</formula>
    </cfRule>
  </conditionalFormatting>
  <conditionalFormatting sqref="Y404">
    <cfRule type="cellIs" dxfId="352" priority="356" operator="equal">
      <formula>"NÃO"</formula>
    </cfRule>
    <cfRule type="cellIs" dxfId="351" priority="357" operator="equal">
      <formula>"SIM"</formula>
    </cfRule>
  </conditionalFormatting>
  <conditionalFormatting sqref="Y404">
    <cfRule type="cellIs" dxfId="350" priority="355" operator="equal">
      <formula>"OPORTUNIDADE"</formula>
    </cfRule>
  </conditionalFormatting>
  <conditionalFormatting sqref="Y404">
    <cfRule type="cellIs" dxfId="349" priority="353" operator="equal">
      <formula>"NÃO"</formula>
    </cfRule>
    <cfRule type="cellIs" dxfId="348" priority="354" operator="equal">
      <formula>"SIM"</formula>
    </cfRule>
  </conditionalFormatting>
  <conditionalFormatting sqref="Y404">
    <cfRule type="cellIs" dxfId="347" priority="352" operator="equal">
      <formula>"OPORTUNIDADE"</formula>
    </cfRule>
  </conditionalFormatting>
  <conditionalFormatting sqref="Y404">
    <cfRule type="cellIs" dxfId="346" priority="350" operator="equal">
      <formula>"NÃO"</formula>
    </cfRule>
    <cfRule type="cellIs" dxfId="345" priority="351" operator="equal">
      <formula>"SIM"</formula>
    </cfRule>
  </conditionalFormatting>
  <conditionalFormatting sqref="Y407">
    <cfRule type="cellIs" dxfId="344" priority="349" operator="equal">
      <formula>"OPORTUNIDADE"</formula>
    </cfRule>
  </conditionalFormatting>
  <conditionalFormatting sqref="Y407">
    <cfRule type="cellIs" dxfId="343" priority="347" operator="equal">
      <formula>"NÃO"</formula>
    </cfRule>
    <cfRule type="cellIs" dxfId="342" priority="348" operator="equal">
      <formula>"SIM"</formula>
    </cfRule>
  </conditionalFormatting>
  <conditionalFormatting sqref="Z407">
    <cfRule type="cellIs" dxfId="341" priority="346" operator="equal">
      <formula>"OPORTUNIDADE"</formula>
    </cfRule>
  </conditionalFormatting>
  <conditionalFormatting sqref="Z407">
    <cfRule type="cellIs" dxfId="340" priority="344" operator="equal">
      <formula>"NÃO"</formula>
    </cfRule>
    <cfRule type="cellIs" dxfId="339" priority="345" operator="equal">
      <formula>"SIM"</formula>
    </cfRule>
  </conditionalFormatting>
  <conditionalFormatting sqref="Z407">
    <cfRule type="cellIs" dxfId="338" priority="343" operator="equal">
      <formula>"OPORTUNIDADE"</formula>
    </cfRule>
  </conditionalFormatting>
  <conditionalFormatting sqref="Z407">
    <cfRule type="cellIs" dxfId="337" priority="341" operator="equal">
      <formula>"NÃO"</formula>
    </cfRule>
    <cfRule type="cellIs" dxfId="336" priority="342" operator="equal">
      <formula>"SIM"</formula>
    </cfRule>
  </conditionalFormatting>
  <conditionalFormatting sqref="Z407">
    <cfRule type="cellIs" dxfId="335" priority="340" operator="equal">
      <formula>"OPORTUNIDADE"</formula>
    </cfRule>
  </conditionalFormatting>
  <conditionalFormatting sqref="Z407">
    <cfRule type="cellIs" dxfId="334" priority="338" operator="equal">
      <formula>"NÃO"</formula>
    </cfRule>
    <cfRule type="cellIs" dxfId="333" priority="339" operator="equal">
      <formula>"SIM"</formula>
    </cfRule>
  </conditionalFormatting>
  <conditionalFormatting sqref="Z407">
    <cfRule type="cellIs" dxfId="332" priority="337" operator="equal">
      <formula>"OPORTUNIDADE"</formula>
    </cfRule>
  </conditionalFormatting>
  <conditionalFormatting sqref="Z407">
    <cfRule type="cellIs" dxfId="331" priority="335" operator="equal">
      <formula>"NÃO"</formula>
    </cfRule>
    <cfRule type="cellIs" dxfId="330" priority="336" operator="equal">
      <formula>"SIM"</formula>
    </cfRule>
  </conditionalFormatting>
  <conditionalFormatting sqref="Z407">
    <cfRule type="cellIs" dxfId="329" priority="334" operator="equal">
      <formula>"OPORTUNIDADE"</formula>
    </cfRule>
  </conditionalFormatting>
  <conditionalFormatting sqref="Z407">
    <cfRule type="cellIs" dxfId="328" priority="332" operator="equal">
      <formula>"NÃO"</formula>
    </cfRule>
    <cfRule type="cellIs" dxfId="327" priority="333" operator="equal">
      <formula>"SIM"</formula>
    </cfRule>
  </conditionalFormatting>
  <conditionalFormatting sqref="BK1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26" priority="327" operator="equal">
      <formula>"OPORTUNIDADE"</formula>
    </cfRule>
  </conditionalFormatting>
  <conditionalFormatting sqref="Z20">
    <cfRule type="cellIs" dxfId="325" priority="325" operator="equal">
      <formula>"NÃO"</formula>
    </cfRule>
    <cfRule type="cellIs" dxfId="324" priority="326" operator="equal">
      <formula>"SIM"</formula>
    </cfRule>
  </conditionalFormatting>
  <conditionalFormatting sqref="Y20">
    <cfRule type="cellIs" dxfId="323" priority="324" operator="equal">
      <formula>"OPORTUNIDADE"</formula>
    </cfRule>
  </conditionalFormatting>
  <conditionalFormatting sqref="Y20">
    <cfRule type="cellIs" dxfId="322" priority="322" operator="equal">
      <formula>"NÃO"</formula>
    </cfRule>
    <cfRule type="cellIs" dxfId="321" priority="323" operator="equal">
      <formula>"SIM"</formula>
    </cfRule>
  </conditionalFormatting>
  <conditionalFormatting sqref="Z19">
    <cfRule type="cellIs" dxfId="320" priority="321" operator="equal">
      <formula>"OPORTUNIDADE"</formula>
    </cfRule>
  </conditionalFormatting>
  <conditionalFormatting sqref="Z19">
    <cfRule type="cellIs" dxfId="319" priority="319" operator="equal">
      <formula>"NÃO"</formula>
    </cfRule>
    <cfRule type="cellIs" dxfId="318" priority="320" operator="equal">
      <formula>"SIM"</formula>
    </cfRule>
  </conditionalFormatting>
  <conditionalFormatting sqref="Z19">
    <cfRule type="cellIs" dxfId="317" priority="303" operator="equal">
      <formula>"OPORTUNIDADE"</formula>
    </cfRule>
  </conditionalFormatting>
  <conditionalFormatting sqref="Z19">
    <cfRule type="cellIs" dxfId="316" priority="301" operator="equal">
      <formula>"NÃO"</formula>
    </cfRule>
    <cfRule type="cellIs" dxfId="315" priority="302" operator="equal">
      <formula>"SIM"</formula>
    </cfRule>
  </conditionalFormatting>
  <conditionalFormatting sqref="Z19">
    <cfRule type="cellIs" dxfId="314" priority="300" operator="equal">
      <formula>"OPORTUNIDADE"</formula>
    </cfRule>
  </conditionalFormatting>
  <conditionalFormatting sqref="Z19">
    <cfRule type="cellIs" dxfId="313" priority="298" operator="equal">
      <formula>"NÃO"</formula>
    </cfRule>
    <cfRule type="cellIs" dxfId="312" priority="299" operator="equal">
      <formula>"SIM"</formula>
    </cfRule>
  </conditionalFormatting>
  <conditionalFormatting sqref="Z19">
    <cfRule type="cellIs" dxfId="311" priority="297" operator="equal">
      <formula>"OPORTUNIDADE"</formula>
    </cfRule>
  </conditionalFormatting>
  <conditionalFormatting sqref="Z19">
    <cfRule type="cellIs" dxfId="310" priority="295" operator="equal">
      <formula>"NÃO"</formula>
    </cfRule>
    <cfRule type="cellIs" dxfId="309" priority="296" operator="equal">
      <formula>"SIM"</formula>
    </cfRule>
  </conditionalFormatting>
  <conditionalFormatting sqref="Z19">
    <cfRule type="cellIs" dxfId="308" priority="294" operator="equal">
      <formula>"OPORTUNIDADE"</formula>
    </cfRule>
  </conditionalFormatting>
  <conditionalFormatting sqref="Z19">
    <cfRule type="cellIs" dxfId="307" priority="292" operator="equal">
      <formula>"NÃO"</formula>
    </cfRule>
    <cfRule type="cellIs" dxfId="306" priority="293" operator="equal">
      <formula>"SIM"</formula>
    </cfRule>
  </conditionalFormatting>
  <conditionalFormatting sqref="Z19">
    <cfRule type="cellIs" dxfId="305" priority="291" operator="equal">
      <formula>"OPORTUNIDADE"</formula>
    </cfRule>
  </conditionalFormatting>
  <conditionalFormatting sqref="Z19">
    <cfRule type="cellIs" dxfId="304" priority="289" operator="equal">
      <formula>"NÃO"</formula>
    </cfRule>
    <cfRule type="cellIs" dxfId="303" priority="290" operator="equal">
      <formula>"SIM"</formula>
    </cfRule>
  </conditionalFormatting>
  <conditionalFormatting sqref="Z19">
    <cfRule type="cellIs" dxfId="302" priority="288" operator="equal">
      <formula>"OPORTUNIDADE"</formula>
    </cfRule>
  </conditionalFormatting>
  <conditionalFormatting sqref="Z19">
    <cfRule type="cellIs" dxfId="301" priority="286" operator="equal">
      <formula>"NÃO"</formula>
    </cfRule>
    <cfRule type="cellIs" dxfId="300" priority="287" operator="equal">
      <formula>"SIM"</formula>
    </cfRule>
  </conditionalFormatting>
  <conditionalFormatting sqref="Z19">
    <cfRule type="cellIs" dxfId="299" priority="285" operator="equal">
      <formula>"OPORTUNIDADE"</formula>
    </cfRule>
  </conditionalFormatting>
  <conditionalFormatting sqref="Z19">
    <cfRule type="cellIs" dxfId="298" priority="283" operator="equal">
      <formula>"NÃO"</formula>
    </cfRule>
    <cfRule type="cellIs" dxfId="297" priority="284" operator="equal">
      <formula>"SIM"</formula>
    </cfRule>
  </conditionalFormatting>
  <conditionalFormatting sqref="Z19">
    <cfRule type="cellIs" dxfId="296" priority="282" operator="equal">
      <formula>"OPORTUNIDADE"</formula>
    </cfRule>
  </conditionalFormatting>
  <conditionalFormatting sqref="Z19">
    <cfRule type="cellIs" dxfId="295" priority="280" operator="equal">
      <formula>"NÃO"</formula>
    </cfRule>
    <cfRule type="cellIs" dxfId="294" priority="281" operator="equal">
      <formula>"SIM"</formula>
    </cfRule>
  </conditionalFormatting>
  <conditionalFormatting sqref="Z19">
    <cfRule type="cellIs" dxfId="293" priority="279" operator="equal">
      <formula>"OPORTUNIDADE"</formula>
    </cfRule>
  </conditionalFormatting>
  <conditionalFormatting sqref="Z19">
    <cfRule type="cellIs" dxfId="292" priority="277" operator="equal">
      <formula>"NÃO"</formula>
    </cfRule>
    <cfRule type="cellIs" dxfId="291" priority="278" operator="equal">
      <formula>"SIM"</formula>
    </cfRule>
  </conditionalFormatting>
  <conditionalFormatting sqref="Z19">
    <cfRule type="cellIs" dxfId="290" priority="273" operator="equal">
      <formula>"OPORTUNIDADE"</formula>
    </cfRule>
  </conditionalFormatting>
  <conditionalFormatting sqref="Z19">
    <cfRule type="cellIs" dxfId="289" priority="271" operator="equal">
      <formula>"NÃO"</formula>
    </cfRule>
    <cfRule type="cellIs" dxfId="288" priority="272" operator="equal">
      <formula>"SIM"</formula>
    </cfRule>
  </conditionalFormatting>
  <conditionalFormatting sqref="Z19">
    <cfRule type="cellIs" dxfId="287" priority="270" operator="equal">
      <formula>"OPORTUNIDADE"</formula>
    </cfRule>
  </conditionalFormatting>
  <conditionalFormatting sqref="Z19">
    <cfRule type="cellIs" dxfId="286" priority="268" operator="equal">
      <formula>"NÃO"</formula>
    </cfRule>
    <cfRule type="cellIs" dxfId="285" priority="269" operator="equal">
      <formula>"SIM"</formula>
    </cfRule>
  </conditionalFormatting>
  <conditionalFormatting sqref="Y19">
    <cfRule type="cellIs" dxfId="284" priority="237" operator="equal">
      <formula>"OPORTUNIDADE"</formula>
    </cfRule>
  </conditionalFormatting>
  <conditionalFormatting sqref="Y19">
    <cfRule type="cellIs" dxfId="283" priority="235" operator="equal">
      <formula>"NÃO"</formula>
    </cfRule>
    <cfRule type="cellIs" dxfId="282" priority="236" operator="equal">
      <formula>"SIM"</formula>
    </cfRule>
  </conditionalFormatting>
  <conditionalFormatting sqref="Y22:Z22">
    <cfRule type="cellIs" dxfId="281" priority="234" operator="equal">
      <formula>"OPORTUNIDADE"</formula>
    </cfRule>
  </conditionalFormatting>
  <conditionalFormatting sqref="Y22:Z22">
    <cfRule type="cellIs" dxfId="280" priority="232" operator="equal">
      <formula>"NÃO"</formula>
    </cfRule>
    <cfRule type="cellIs" dxfId="279" priority="233" operator="equal">
      <formula>"SIM"</formula>
    </cfRule>
  </conditionalFormatting>
  <conditionalFormatting sqref="BP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78" priority="224" operator="equal">
      <formula>"OPORTUNIDADE"</formula>
    </cfRule>
  </conditionalFormatting>
  <conditionalFormatting sqref="Z30">
    <cfRule type="cellIs" dxfId="277" priority="222" operator="equal">
      <formula>"NÃO"</formula>
    </cfRule>
    <cfRule type="cellIs" dxfId="276" priority="223" operator="equal">
      <formula>"SIM"</formula>
    </cfRule>
  </conditionalFormatting>
  <conditionalFormatting sqref="BK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75" priority="217" operator="equal">
      <formula>"OPORTUNIDADE"</formula>
    </cfRule>
  </conditionalFormatting>
  <conditionalFormatting sqref="Z27">
    <cfRule type="cellIs" dxfId="274" priority="215" operator="equal">
      <formula>"NÃO"</formula>
    </cfRule>
    <cfRule type="cellIs" dxfId="273" priority="216" operator="equal">
      <formula>"SIM"</formula>
    </cfRule>
  </conditionalFormatting>
  <conditionalFormatting sqref="Z28">
    <cfRule type="cellIs" dxfId="272" priority="211" operator="equal">
      <formula>"OPORTUNIDADE"</formula>
    </cfRule>
  </conditionalFormatting>
  <conditionalFormatting sqref="Z28">
    <cfRule type="cellIs" dxfId="271" priority="209" operator="equal">
      <formula>"NÃO"</formula>
    </cfRule>
    <cfRule type="cellIs" dxfId="270" priority="210" operator="equal">
      <formula>"SIM"</formula>
    </cfRule>
  </conditionalFormatting>
  <conditionalFormatting sqref="Z29">
    <cfRule type="cellIs" dxfId="269" priority="208" operator="equal">
      <formula>"OPORTUNIDADE"</formula>
    </cfRule>
  </conditionalFormatting>
  <conditionalFormatting sqref="Z29">
    <cfRule type="cellIs" dxfId="268" priority="206" operator="equal">
      <formula>"NÃO"</formula>
    </cfRule>
    <cfRule type="cellIs" dxfId="267" priority="207" operator="equal">
      <formula>"SIM"</formula>
    </cfRule>
  </conditionalFormatting>
  <conditionalFormatting sqref="BK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66" priority="200" operator="equal">
      <formula>"OPORTUNIDADE"</formula>
    </cfRule>
  </conditionalFormatting>
  <conditionalFormatting sqref="Z29">
    <cfRule type="cellIs" dxfId="265" priority="198" operator="equal">
      <formula>"NÃO"</formula>
    </cfRule>
    <cfRule type="cellIs" dxfId="264" priority="199" operator="equal">
      <formula>"SIM"</formula>
    </cfRule>
  </conditionalFormatting>
  <conditionalFormatting sqref="Z30">
    <cfRule type="cellIs" dxfId="263" priority="197" operator="equal">
      <formula>"OPORTUNIDADE"</formula>
    </cfRule>
  </conditionalFormatting>
  <conditionalFormatting sqref="Z30">
    <cfRule type="cellIs" dxfId="262" priority="195" operator="equal">
      <formula>"NÃO"</formula>
    </cfRule>
    <cfRule type="cellIs" dxfId="261" priority="196" operator="equal">
      <formula>"SIM"</formula>
    </cfRule>
  </conditionalFormatting>
  <conditionalFormatting sqref="Z31">
    <cfRule type="cellIs" dxfId="260" priority="194" operator="equal">
      <formula>"OPORTUNIDADE"</formula>
    </cfRule>
  </conditionalFormatting>
  <conditionalFormatting sqref="Z31">
    <cfRule type="cellIs" dxfId="259" priority="192" operator="equal">
      <formula>"NÃO"</formula>
    </cfRule>
    <cfRule type="cellIs" dxfId="258" priority="193" operator="equal">
      <formula>"SIM"</formula>
    </cfRule>
  </conditionalFormatting>
  <conditionalFormatting sqref="BK1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57" priority="177" operator="equal">
      <formula>"OPORTUNIDADE"</formula>
    </cfRule>
  </conditionalFormatting>
  <conditionalFormatting sqref="Z40:Z43">
    <cfRule type="cellIs" dxfId="256" priority="175" operator="equal">
      <formula>"NÃO"</formula>
    </cfRule>
    <cfRule type="cellIs" dxfId="255" priority="176" operator="equal">
      <formula>"SIM"</formula>
    </cfRule>
  </conditionalFormatting>
  <conditionalFormatting sqref="Z38">
    <cfRule type="cellIs" dxfId="254" priority="174" operator="equal">
      <formula>"OPORTUNIDADE"</formula>
    </cfRule>
  </conditionalFormatting>
  <conditionalFormatting sqref="Z38">
    <cfRule type="cellIs" dxfId="253" priority="172" operator="equal">
      <formula>"NÃO"</formula>
    </cfRule>
    <cfRule type="cellIs" dxfId="252" priority="173" operator="equal">
      <formula>"SIM"</formula>
    </cfRule>
  </conditionalFormatting>
  <conditionalFormatting sqref="Y38 Y40">
    <cfRule type="cellIs" dxfId="251" priority="171" operator="equal">
      <formula>"OPORTUNIDADE"</formula>
    </cfRule>
  </conditionalFormatting>
  <conditionalFormatting sqref="Y38 Y40">
    <cfRule type="cellIs" dxfId="250" priority="169" operator="equal">
      <formula>"NÃO"</formula>
    </cfRule>
    <cfRule type="cellIs" dxfId="249" priority="170" operator="equal">
      <formula>"SIM"</formula>
    </cfRule>
  </conditionalFormatting>
  <conditionalFormatting sqref="Z41:Z44">
    <cfRule type="cellIs" dxfId="248" priority="168" operator="equal">
      <formula>"OPORTUNIDADE"</formula>
    </cfRule>
  </conditionalFormatting>
  <conditionalFormatting sqref="Z41:Z44">
    <cfRule type="cellIs" dxfId="247" priority="166" operator="equal">
      <formula>"NÃO"</formula>
    </cfRule>
    <cfRule type="cellIs" dxfId="246" priority="167" operator="equal">
      <formula>"SIM"</formula>
    </cfRule>
  </conditionalFormatting>
  <conditionalFormatting sqref="Z41:Z44">
    <cfRule type="cellIs" dxfId="245" priority="165" operator="equal">
      <formula>"OPORTUNIDADE"</formula>
    </cfRule>
  </conditionalFormatting>
  <conditionalFormatting sqref="Z41:Z44">
    <cfRule type="cellIs" dxfId="244" priority="163" operator="equal">
      <formula>"NÃO"</formula>
    </cfRule>
    <cfRule type="cellIs" dxfId="243" priority="164" operator="equal">
      <formula>"SIM"</formula>
    </cfRule>
  </conditionalFormatting>
  <conditionalFormatting sqref="Z42:Z44">
    <cfRule type="cellIs" dxfId="242" priority="162" operator="equal">
      <formula>"OPORTUNIDADE"</formula>
    </cfRule>
  </conditionalFormatting>
  <conditionalFormatting sqref="Z42:Z44">
    <cfRule type="cellIs" dxfId="241" priority="160" operator="equal">
      <formula>"NÃO"</formula>
    </cfRule>
    <cfRule type="cellIs" dxfId="240" priority="161" operator="equal">
      <formula>"SIM"</formula>
    </cfRule>
  </conditionalFormatting>
  <conditionalFormatting sqref="BJ24:BJ2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39" priority="149" operator="equal">
      <formula>"OPORTUNIDADE"</formula>
    </cfRule>
  </conditionalFormatting>
  <conditionalFormatting sqref="Z40">
    <cfRule type="cellIs" dxfId="238" priority="147" operator="equal">
      <formula>"NÃO"</formula>
    </cfRule>
    <cfRule type="cellIs" dxfId="237" priority="148" operator="equal">
      <formula>"SIM"</formula>
    </cfRule>
  </conditionalFormatting>
  <conditionalFormatting sqref="Y39:Z39">
    <cfRule type="cellIs" dxfId="236" priority="146" operator="equal">
      <formula>"OPORTUNIDADE"</formula>
    </cfRule>
  </conditionalFormatting>
  <conditionalFormatting sqref="Y39:Z39">
    <cfRule type="cellIs" dxfId="235" priority="144" operator="equal">
      <formula>"NÃO"</formula>
    </cfRule>
    <cfRule type="cellIs" dxfId="234" priority="145" operator="equal">
      <formula>"SIM"</formula>
    </cfRule>
  </conditionalFormatting>
  <conditionalFormatting sqref="Y39">
    <cfRule type="cellIs" dxfId="233" priority="143" operator="equal">
      <formula>"OPORTUNIDADE"</formula>
    </cfRule>
  </conditionalFormatting>
  <conditionalFormatting sqref="Y39">
    <cfRule type="cellIs" dxfId="232" priority="141" operator="equal">
      <formula>"NÃO"</formula>
    </cfRule>
    <cfRule type="cellIs" dxfId="231" priority="142" operator="equal">
      <formula>"SIM"</formula>
    </cfRule>
  </conditionalFormatting>
  <conditionalFormatting sqref="Y39">
    <cfRule type="cellIs" dxfId="230" priority="140" operator="equal">
      <formula>"OPORTUNIDADE"</formula>
    </cfRule>
  </conditionalFormatting>
  <conditionalFormatting sqref="Y39">
    <cfRule type="cellIs" dxfId="229" priority="138" operator="equal">
      <formula>"NÃO"</formula>
    </cfRule>
    <cfRule type="cellIs" dxfId="228" priority="139" operator="equal">
      <formula>"SIM"</formula>
    </cfRule>
  </conditionalFormatting>
  <conditionalFormatting sqref="Y39">
    <cfRule type="cellIs" dxfId="227" priority="137" operator="equal">
      <formula>"OPORTUNIDADE"</formula>
    </cfRule>
  </conditionalFormatting>
  <conditionalFormatting sqref="Y39">
    <cfRule type="cellIs" dxfId="226" priority="135" operator="equal">
      <formula>"NÃO"</formula>
    </cfRule>
    <cfRule type="cellIs" dxfId="225" priority="136" operator="equal">
      <formula>"SIM"</formula>
    </cfRule>
  </conditionalFormatting>
  <conditionalFormatting sqref="Y39">
    <cfRule type="cellIs" dxfId="224" priority="134" operator="equal">
      <formula>"OPORTUNIDADE"</formula>
    </cfRule>
  </conditionalFormatting>
  <conditionalFormatting sqref="Y39">
    <cfRule type="cellIs" dxfId="223" priority="132" operator="equal">
      <formula>"NÃO"</formula>
    </cfRule>
    <cfRule type="cellIs" dxfId="222" priority="133" operator="equal">
      <formula>"SIM"</formula>
    </cfRule>
  </conditionalFormatting>
  <conditionalFormatting sqref="Y39">
    <cfRule type="cellIs" dxfId="221" priority="131" operator="equal">
      <formula>"OPORTUNIDADE"</formula>
    </cfRule>
  </conditionalFormatting>
  <conditionalFormatting sqref="Y39">
    <cfRule type="cellIs" dxfId="220" priority="129" operator="equal">
      <formula>"NÃO"</formula>
    </cfRule>
    <cfRule type="cellIs" dxfId="219" priority="130" operator="equal">
      <formula>"SIM"</formula>
    </cfRule>
  </conditionalFormatting>
  <conditionalFormatting sqref="Z39">
    <cfRule type="cellIs" dxfId="218" priority="128" operator="equal">
      <formula>"OPORTUNIDADE"</formula>
    </cfRule>
  </conditionalFormatting>
  <conditionalFormatting sqref="Z39">
    <cfRule type="cellIs" dxfId="217" priority="126" operator="equal">
      <formula>"NÃO"</formula>
    </cfRule>
    <cfRule type="cellIs" dxfId="216" priority="127" operator="equal">
      <formula>"SIM"</formula>
    </cfRule>
  </conditionalFormatting>
  <conditionalFormatting sqref="Z39">
    <cfRule type="cellIs" dxfId="215" priority="125" operator="equal">
      <formula>"OPORTUNIDADE"</formula>
    </cfRule>
  </conditionalFormatting>
  <conditionalFormatting sqref="Z39">
    <cfRule type="cellIs" dxfId="214" priority="123" operator="equal">
      <formula>"NÃO"</formula>
    </cfRule>
    <cfRule type="cellIs" dxfId="213" priority="124" operator="equal">
      <formula>"SIM"</formula>
    </cfRule>
  </conditionalFormatting>
  <conditionalFormatting sqref="Z39">
    <cfRule type="cellIs" dxfId="212" priority="122" operator="equal">
      <formula>"OPORTUNIDADE"</formula>
    </cfRule>
  </conditionalFormatting>
  <conditionalFormatting sqref="Z39">
    <cfRule type="cellIs" dxfId="211" priority="120" operator="equal">
      <formula>"NÃO"</formula>
    </cfRule>
    <cfRule type="cellIs" dxfId="210" priority="121" operator="equal">
      <formula>"SIM"</formula>
    </cfRule>
  </conditionalFormatting>
  <conditionalFormatting sqref="Y39">
    <cfRule type="cellIs" dxfId="209" priority="119" operator="equal">
      <formula>"OPORTUNIDADE"</formula>
    </cfRule>
  </conditionalFormatting>
  <conditionalFormatting sqref="Y39">
    <cfRule type="cellIs" dxfId="208" priority="117" operator="equal">
      <formula>"NÃO"</formula>
    </cfRule>
    <cfRule type="cellIs" dxfId="207" priority="118" operator="equal">
      <formula>"SIM"</formula>
    </cfRule>
  </conditionalFormatting>
  <conditionalFormatting sqref="Y39">
    <cfRule type="cellIs" dxfId="206" priority="116" operator="equal">
      <formula>"OPORTUNIDADE"</formula>
    </cfRule>
  </conditionalFormatting>
  <conditionalFormatting sqref="Y39">
    <cfRule type="cellIs" dxfId="205" priority="114" operator="equal">
      <formula>"NÃO"</formula>
    </cfRule>
    <cfRule type="cellIs" dxfId="204" priority="115" operator="equal">
      <formula>"SIM"</formula>
    </cfRule>
  </conditionalFormatting>
  <conditionalFormatting sqref="Y39">
    <cfRule type="cellIs" dxfId="203" priority="113" operator="equal">
      <formula>"OPORTUNIDADE"</formula>
    </cfRule>
  </conditionalFormatting>
  <conditionalFormatting sqref="Y39">
    <cfRule type="cellIs" dxfId="202" priority="111" operator="equal">
      <formula>"NÃO"</formula>
    </cfRule>
    <cfRule type="cellIs" dxfId="201" priority="112" operator="equal">
      <formula>"SIM"</formula>
    </cfRule>
  </conditionalFormatting>
  <conditionalFormatting sqref="Y39">
    <cfRule type="cellIs" dxfId="200" priority="110" operator="equal">
      <formula>"OPORTUNIDADE"</formula>
    </cfRule>
  </conditionalFormatting>
  <conditionalFormatting sqref="Y39">
    <cfRule type="cellIs" dxfId="199" priority="108" operator="equal">
      <formula>"NÃO"</formula>
    </cfRule>
    <cfRule type="cellIs" dxfId="198" priority="109" operator="equal">
      <formula>"SIM"</formula>
    </cfRule>
  </conditionalFormatting>
  <conditionalFormatting sqref="Y39">
    <cfRule type="cellIs" dxfId="197" priority="107" operator="equal">
      <formula>"OPORTUNIDADE"</formula>
    </cfRule>
  </conditionalFormatting>
  <conditionalFormatting sqref="Y39">
    <cfRule type="cellIs" dxfId="196" priority="105" operator="equal">
      <formula>"NÃO"</formula>
    </cfRule>
    <cfRule type="cellIs" dxfId="195" priority="106" operator="equal">
      <formula>"SIM"</formula>
    </cfRule>
  </conditionalFormatting>
  <conditionalFormatting sqref="Y39">
    <cfRule type="cellIs" dxfId="194" priority="104" operator="equal">
      <formula>"OPORTUNIDADE"</formula>
    </cfRule>
  </conditionalFormatting>
  <conditionalFormatting sqref="Y39">
    <cfRule type="cellIs" dxfId="193" priority="102" operator="equal">
      <formula>"NÃO"</formula>
    </cfRule>
    <cfRule type="cellIs" dxfId="192" priority="103" operator="equal">
      <formula>"SIM"</formula>
    </cfRule>
  </conditionalFormatting>
  <conditionalFormatting sqref="Z39">
    <cfRule type="cellIs" dxfId="191" priority="101" operator="equal">
      <formula>"OPORTUNIDADE"</formula>
    </cfRule>
  </conditionalFormatting>
  <conditionalFormatting sqref="Z39">
    <cfRule type="cellIs" dxfId="190" priority="99" operator="equal">
      <formula>"NÃO"</formula>
    </cfRule>
    <cfRule type="cellIs" dxfId="189" priority="100" operator="equal">
      <formula>"SIM"</formula>
    </cfRule>
  </conditionalFormatting>
  <conditionalFormatting sqref="Z39">
    <cfRule type="cellIs" dxfId="188" priority="98" operator="equal">
      <formula>"OPORTUNIDADE"</formula>
    </cfRule>
  </conditionalFormatting>
  <conditionalFormatting sqref="Z39">
    <cfRule type="cellIs" dxfId="187" priority="96" operator="equal">
      <formula>"NÃO"</formula>
    </cfRule>
    <cfRule type="cellIs" dxfId="186" priority="97" operator="equal">
      <formula>"SIM"</formula>
    </cfRule>
  </conditionalFormatting>
  <conditionalFormatting sqref="Y39">
    <cfRule type="cellIs" dxfId="185" priority="95" operator="equal">
      <formula>"OPORTUNIDADE"</formula>
    </cfRule>
  </conditionalFormatting>
  <conditionalFormatting sqref="Y39">
    <cfRule type="cellIs" dxfId="184" priority="93" operator="equal">
      <formula>"NÃO"</formula>
    </cfRule>
    <cfRule type="cellIs" dxfId="183" priority="94" operator="equal">
      <formula>"SIM"</formula>
    </cfRule>
  </conditionalFormatting>
  <conditionalFormatting sqref="Y39">
    <cfRule type="cellIs" dxfId="182" priority="92" operator="equal">
      <formula>"OPORTUNIDADE"</formula>
    </cfRule>
  </conditionalFormatting>
  <conditionalFormatting sqref="Y39">
    <cfRule type="cellIs" dxfId="181" priority="90" operator="equal">
      <formula>"NÃO"</formula>
    </cfRule>
    <cfRule type="cellIs" dxfId="180" priority="91" operator="equal">
      <formula>"SIM"</formula>
    </cfRule>
  </conditionalFormatting>
  <conditionalFormatting sqref="Y39">
    <cfRule type="cellIs" dxfId="179" priority="89" operator="equal">
      <formula>"OPORTUNIDADE"</formula>
    </cfRule>
  </conditionalFormatting>
  <conditionalFormatting sqref="Y39">
    <cfRule type="cellIs" dxfId="178" priority="87" operator="equal">
      <formula>"NÃO"</formula>
    </cfRule>
    <cfRule type="cellIs" dxfId="177" priority="88" operator="equal">
      <formula>"SIM"</formula>
    </cfRule>
  </conditionalFormatting>
  <conditionalFormatting sqref="Y39">
    <cfRule type="cellIs" dxfId="176" priority="86" operator="equal">
      <formula>"OPORTUNIDADE"</formula>
    </cfRule>
  </conditionalFormatting>
  <conditionalFormatting sqref="Y39">
    <cfRule type="cellIs" dxfId="175" priority="84" operator="equal">
      <formula>"NÃO"</formula>
    </cfRule>
    <cfRule type="cellIs" dxfId="174" priority="85" operator="equal">
      <formula>"SIM"</formula>
    </cfRule>
  </conditionalFormatting>
  <conditionalFormatting sqref="Z39">
    <cfRule type="cellIs" dxfId="173" priority="83" operator="equal">
      <formula>"OPORTUNIDADE"</formula>
    </cfRule>
  </conditionalFormatting>
  <conditionalFormatting sqref="Z39">
    <cfRule type="cellIs" dxfId="172" priority="81" operator="equal">
      <formula>"NÃO"</formula>
    </cfRule>
    <cfRule type="cellIs" dxfId="171" priority="82" operator="equal">
      <formula>"SIM"</formula>
    </cfRule>
  </conditionalFormatting>
  <conditionalFormatting sqref="Z39">
    <cfRule type="cellIs" dxfId="170" priority="80" operator="equal">
      <formula>"OPORTUNIDADE"</formula>
    </cfRule>
  </conditionalFormatting>
  <conditionalFormatting sqref="Z39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Z39">
    <cfRule type="cellIs" dxfId="167" priority="77" operator="equal">
      <formula>"OPORTUNIDADE"</formula>
    </cfRule>
  </conditionalFormatting>
  <conditionalFormatting sqref="Z39">
    <cfRule type="cellIs" dxfId="166" priority="75" operator="equal">
      <formula>"NÃO"</formula>
    </cfRule>
    <cfRule type="cellIs" dxfId="165" priority="76" operator="equal">
      <formula>"SIM"</formula>
    </cfRule>
  </conditionalFormatting>
  <conditionalFormatting sqref="Y39">
    <cfRule type="cellIs" dxfId="164" priority="74" operator="equal">
      <formula>"OPORTUNIDADE"</formula>
    </cfRule>
  </conditionalFormatting>
  <conditionalFormatting sqref="Y39">
    <cfRule type="cellIs" dxfId="163" priority="72" operator="equal">
      <formula>"NÃO"</formula>
    </cfRule>
    <cfRule type="cellIs" dxfId="162" priority="73" operator="equal">
      <formula>"SIM"</formula>
    </cfRule>
  </conditionalFormatting>
  <conditionalFormatting sqref="Y39">
    <cfRule type="cellIs" dxfId="161" priority="71" operator="equal">
      <formula>"OPORTUNIDADE"</formula>
    </cfRule>
  </conditionalFormatting>
  <conditionalFormatting sqref="Y39">
    <cfRule type="cellIs" dxfId="160" priority="69" operator="equal">
      <formula>"NÃO"</formula>
    </cfRule>
    <cfRule type="cellIs" dxfId="159" priority="70" operator="equal">
      <formula>"SIM"</formula>
    </cfRule>
  </conditionalFormatting>
  <conditionalFormatting sqref="Y39">
    <cfRule type="cellIs" dxfId="158" priority="68" operator="equal">
      <formula>"OPORTUNIDADE"</formula>
    </cfRule>
  </conditionalFormatting>
  <conditionalFormatting sqref="Y39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Y39">
    <cfRule type="cellIs" dxfId="155" priority="65" operator="equal">
      <formula>"OPORTUNIDADE"</formula>
    </cfRule>
  </conditionalFormatting>
  <conditionalFormatting sqref="Y39">
    <cfRule type="cellIs" dxfId="154" priority="63" operator="equal">
      <formula>"NÃO"</formula>
    </cfRule>
    <cfRule type="cellIs" dxfId="153" priority="64" operator="equal">
      <formula>"SIM"</formula>
    </cfRule>
  </conditionalFormatting>
  <conditionalFormatting sqref="Y39">
    <cfRule type="cellIs" dxfId="152" priority="62" operator="equal">
      <formula>"OPORTUNIDADE"</formula>
    </cfRule>
  </conditionalFormatting>
  <conditionalFormatting sqref="Y39">
    <cfRule type="cellIs" dxfId="151" priority="60" operator="equal">
      <formula>"NÃO"</formula>
    </cfRule>
    <cfRule type="cellIs" dxfId="150" priority="61" operator="equal">
      <formula>"SIM"</formula>
    </cfRule>
  </conditionalFormatting>
  <conditionalFormatting sqref="Y39">
    <cfRule type="cellIs" dxfId="149" priority="59" operator="equal">
      <formula>"OPORTUNIDADE"</formula>
    </cfRule>
  </conditionalFormatting>
  <conditionalFormatting sqref="Y39">
    <cfRule type="cellIs" dxfId="148" priority="57" operator="equal">
      <formula>"NÃO"</formula>
    </cfRule>
    <cfRule type="cellIs" dxfId="147" priority="58" operator="equal">
      <formula>"SIM"</formula>
    </cfRule>
  </conditionalFormatting>
  <conditionalFormatting sqref="Y39">
    <cfRule type="cellIs" dxfId="146" priority="56" operator="equal">
      <formula>"OPORTUNIDADE"</formula>
    </cfRule>
  </conditionalFormatting>
  <conditionalFormatting sqref="Y39">
    <cfRule type="cellIs" dxfId="145" priority="54" operator="equal">
      <formula>"NÃO"</formula>
    </cfRule>
    <cfRule type="cellIs" dxfId="144" priority="55" operator="equal">
      <formula>"SIM"</formula>
    </cfRule>
  </conditionalFormatting>
  <conditionalFormatting sqref="Y39">
    <cfRule type="cellIs" dxfId="143" priority="53" operator="equal">
      <formula>"OPORTUNIDADE"</formula>
    </cfRule>
  </conditionalFormatting>
  <conditionalFormatting sqref="Y39">
    <cfRule type="cellIs" dxfId="142" priority="51" operator="equal">
      <formula>"NÃO"</formula>
    </cfRule>
    <cfRule type="cellIs" dxfId="141" priority="52" operator="equal">
      <formula>"SIM"</formula>
    </cfRule>
  </conditionalFormatting>
  <conditionalFormatting sqref="Y39">
    <cfRule type="cellIs" dxfId="140" priority="50" operator="equal">
      <formula>"OPORTUNIDADE"</formula>
    </cfRule>
  </conditionalFormatting>
  <conditionalFormatting sqref="Y39">
    <cfRule type="cellIs" dxfId="139" priority="48" operator="equal">
      <formula>"NÃO"</formula>
    </cfRule>
    <cfRule type="cellIs" dxfId="138" priority="49" operator="equal">
      <formula>"SIM"</formula>
    </cfRule>
  </conditionalFormatting>
  <conditionalFormatting sqref="Y39:Z39">
    <cfRule type="cellIs" dxfId="137" priority="47" operator="equal">
      <formula>"OPORTUNIDADE"</formula>
    </cfRule>
  </conditionalFormatting>
  <conditionalFormatting sqref="Y39:Z39">
    <cfRule type="cellIs" dxfId="136" priority="45" operator="equal">
      <formula>"NÃO"</formula>
    </cfRule>
    <cfRule type="cellIs" dxfId="135" priority="46" operator="equal">
      <formula>"SIM"</formula>
    </cfRule>
  </conditionalFormatting>
  <conditionalFormatting sqref="Y39:Z39">
    <cfRule type="cellIs" dxfId="134" priority="44" operator="equal">
      <formula>"OPORTUNIDADE"</formula>
    </cfRule>
  </conditionalFormatting>
  <conditionalFormatting sqref="Y39:Z39">
    <cfRule type="cellIs" dxfId="133" priority="42" operator="equal">
      <formula>"NÃO"</formula>
    </cfRule>
    <cfRule type="cellIs" dxfId="132" priority="43" operator="equal">
      <formula>"SIM"</formula>
    </cfRule>
  </conditionalFormatting>
  <conditionalFormatting sqref="Y39:Z39">
    <cfRule type="cellIs" dxfId="131" priority="41" operator="equal">
      <formula>"OPORTUNIDADE"</formula>
    </cfRule>
  </conditionalFormatting>
  <conditionalFormatting sqref="Y39:Z39">
    <cfRule type="cellIs" dxfId="130" priority="39" operator="equal">
      <formula>"NÃO"</formula>
    </cfRule>
    <cfRule type="cellIs" dxfId="129" priority="40" operator="equal">
      <formula>"SIM"</formula>
    </cfRule>
  </conditionalFormatting>
  <conditionalFormatting sqref="Y39:Z39">
    <cfRule type="cellIs" dxfId="128" priority="38" operator="equal">
      <formula>"OPORTUNIDADE"</formula>
    </cfRule>
  </conditionalFormatting>
  <conditionalFormatting sqref="Y39:Z39">
    <cfRule type="cellIs" dxfId="127" priority="36" operator="equal">
      <formula>"NÃO"</formula>
    </cfRule>
    <cfRule type="cellIs" dxfId="126" priority="37" operator="equal">
      <formula>"SIM"</formula>
    </cfRule>
  </conditionalFormatting>
  <conditionalFormatting sqref="Y39:Z39">
    <cfRule type="cellIs" dxfId="125" priority="35" operator="equal">
      <formula>"OPORTUNIDADE"</formula>
    </cfRule>
  </conditionalFormatting>
  <conditionalFormatting sqref="Y39:Z39">
    <cfRule type="cellIs" dxfId="124" priority="33" operator="equal">
      <formula>"NÃO"</formula>
    </cfRule>
    <cfRule type="cellIs" dxfId="123" priority="34" operator="equal">
      <formula>"SIM"</formula>
    </cfRule>
  </conditionalFormatting>
  <conditionalFormatting sqref="Y39:Z39">
    <cfRule type="cellIs" dxfId="122" priority="32" operator="equal">
      <formula>"OPORTUNIDADE"</formula>
    </cfRule>
  </conditionalFormatting>
  <conditionalFormatting sqref="Y39:Z39">
    <cfRule type="cellIs" dxfId="121" priority="30" operator="equal">
      <formula>"NÃO"</formula>
    </cfRule>
    <cfRule type="cellIs" dxfId="120" priority="31" operator="equal">
      <formula>"SIM"</formula>
    </cfRule>
  </conditionalFormatting>
  <conditionalFormatting sqref="Y39:Z39">
    <cfRule type="cellIs" dxfId="119" priority="29" operator="equal">
      <formula>"OPORTUNIDADE"</formula>
    </cfRule>
  </conditionalFormatting>
  <conditionalFormatting sqref="Y39:Z39">
    <cfRule type="cellIs" dxfId="118" priority="27" operator="equal">
      <formula>"NÃO"</formula>
    </cfRule>
    <cfRule type="cellIs" dxfId="117" priority="28" operator="equal">
      <formula>"SIM"</formula>
    </cfRule>
  </conditionalFormatting>
  <conditionalFormatting sqref="Y39:Z39">
    <cfRule type="cellIs" dxfId="116" priority="26" operator="equal">
      <formula>"OPORTUNIDADE"</formula>
    </cfRule>
  </conditionalFormatting>
  <conditionalFormatting sqref="Y39:Z39">
    <cfRule type="cellIs" dxfId="115" priority="24" operator="equal">
      <formula>"NÃO"</formula>
    </cfRule>
    <cfRule type="cellIs" dxfId="114" priority="25" operator="equal">
      <formula>"SIM"</formula>
    </cfRule>
  </conditionalFormatting>
  <conditionalFormatting sqref="Y39:Z39">
    <cfRule type="cellIs" dxfId="113" priority="23" operator="equal">
      <formula>"OPORTUNIDADE"</formula>
    </cfRule>
  </conditionalFormatting>
  <conditionalFormatting sqref="Y39:Z39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Z35">
    <cfRule type="cellIs" dxfId="110" priority="20" operator="equal">
      <formula>"OPORTUNIDADE"</formula>
    </cfRule>
  </conditionalFormatting>
  <conditionalFormatting sqref="Z35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Y35">
    <cfRule type="cellIs" dxfId="107" priority="17" operator="equal">
      <formula>"OPORTUNIDADE"</formula>
    </cfRule>
  </conditionalFormatting>
  <conditionalFormatting sqref="Y35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K1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8" t="s">
        <v>1310</v>
      </c>
      <c r="D5" s="349"/>
      <c r="E5" s="349"/>
      <c r="F5" s="349"/>
      <c r="G5" s="349"/>
      <c r="H5" s="349"/>
      <c r="I5" s="349"/>
      <c r="J5" s="350"/>
      <c r="K5" s="351" t="s">
        <v>1311</v>
      </c>
      <c r="L5" s="352"/>
      <c r="M5" s="352"/>
      <c r="N5" s="352"/>
      <c r="O5" s="353" t="s">
        <v>1312</v>
      </c>
      <c r="P5" s="354"/>
      <c r="Q5" s="355"/>
    </row>
    <row r="6" spans="1:17" s="93" customFormat="1" ht="15.75" customHeight="1">
      <c r="A6" s="87" t="s">
        <v>1313</v>
      </c>
      <c r="B6" s="94" t="s">
        <v>1314</v>
      </c>
      <c r="C6" s="95" t="s">
        <v>1163</v>
      </c>
      <c r="D6" s="96" t="s">
        <v>1164</v>
      </c>
      <c r="E6" s="95" t="s">
        <v>1315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1316</v>
      </c>
      <c r="M6" s="139" t="s">
        <v>626</v>
      </c>
      <c r="N6" s="140" t="s">
        <v>1158</v>
      </c>
      <c r="O6" s="246" t="s">
        <v>1201</v>
      </c>
      <c r="P6" s="157"/>
      <c r="Q6" s="193" t="s">
        <v>1317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DILL (TF-519)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0.125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1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1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2</v>
      </c>
      <c r="P44" s="90"/>
      <c r="Q44" s="145" t="str">
        <f>IF($A$2=1,IF(FN_MC!BJ42="","*",FN_MC!BJ42),IF(FN_MC!BK42="","*",FN_MC!BK42))</f>
        <v>TP pronta 07:30, em intervalo execução de solda km 64+000  07:37 ate 09:07/ prod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1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1317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S1" workbookViewId="0">
      <selection sqref="A1:U3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6"/>
      <c r="B1" s="357"/>
      <c r="C1" s="358"/>
      <c r="L1" s="101"/>
      <c r="M1" s="124"/>
      <c r="N1" s="288"/>
      <c r="O1" s="288"/>
      <c r="P1" s="170"/>
      <c r="Q1" s="359" t="s">
        <v>1211</v>
      </c>
      <c r="R1" s="360"/>
      <c r="U1" s="102"/>
      <c r="V1" s="361" t="s">
        <v>1318</v>
      </c>
      <c r="W1" s="361"/>
      <c r="X1" s="361"/>
      <c r="Y1" s="104"/>
    </row>
    <row r="2" spans="1:25" s="100" customFormat="1" ht="11.25" customHeight="1">
      <c r="A2" s="105" t="s">
        <v>1319</v>
      </c>
      <c r="B2" s="105" t="s">
        <v>1314</v>
      </c>
      <c r="C2" s="105" t="s">
        <v>603</v>
      </c>
      <c r="D2" s="106" t="s">
        <v>1163</v>
      </c>
      <c r="E2" s="106" t="s">
        <v>1164</v>
      </c>
      <c r="F2" s="106" t="s">
        <v>1313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1320</v>
      </c>
      <c r="U2" s="108" t="s">
        <v>1166</v>
      </c>
      <c r="V2" s="103">
        <f ca="1">TODAY()-1</f>
        <v>45993</v>
      </c>
      <c r="W2" s="103">
        <f ca="1">V2-1</f>
        <v>45992</v>
      </c>
      <c r="X2" s="103">
        <f ca="1">W2-1</f>
        <v>45991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180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582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312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180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1130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582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>
        <f ca="1">_xlfn.XLOOKUP(G28&amp;$V$2,BS_CONTROLE[CHAVE],BS_CONTROLE[Quantidade_11],"-")</f>
        <v>1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DETECÇÃO - RONDA 7 DIAS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250 KM</v>
      </c>
      <c r="T31" s="110" t="str">
        <f>IF(FN_MC!V33="","*",FN_MC!V33)</f>
        <v xml:space="preserve">camila </v>
      </c>
      <c r="U31" s="110" t="str">
        <f>IF(FN_MC!W33="","*",FN_MC!W33)</f>
        <v>Ronda 7 dias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DILL (TF-519)</v>
      </c>
      <c r="H34" s="110" t="str">
        <f>IF(FN_MC!F36="","*",FN_MC!F36)</f>
        <v>PDM - SUBSTITUIÇÃO - TRILHO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0.125</v>
      </c>
      <c r="S34" s="110" t="str">
        <f>IF(FN_MC!Q36="","*",CONCATENATE(FN_MC!Q36," ",FN_MC!R36))</f>
        <v>624 M</v>
      </c>
      <c r="T34" s="110" t="str">
        <f>IF(FN_MC!V36="","*",FN_MC!V36)</f>
        <v xml:space="preserve">elton </v>
      </c>
      <c r="U34" s="110" t="str">
        <f>IF(FN_MC!W36="","*",FN_MC!W36)</f>
        <v xml:space="preserve">Substituição de trilho </v>
      </c>
      <c r="V34" s="112">
        <f ca="1">_xlfn.XLOOKUP(G34&amp;$V$2,BS_CONTROLE[CHAVE],BS_CONTROLE[Quantidade_11],"-")</f>
        <v>624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180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DOL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1130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582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Higor</v>
      </c>
      <c r="U42" s="110" t="str">
        <f>IF(FN_MC!W44="","*",FN_MC!W44)</f>
        <v xml:space="preserve">Caminhão de solda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0" t="str">
        <f>IF(FN_MC!K46="","*",FN_MC!K46)</f>
        <v>*</v>
      </c>
      <c r="O44" s="290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0" t="str">
        <f>IF(FN_MC!K47="","*",FN_MC!K47)</f>
        <v>*</v>
      </c>
      <c r="O45" s="290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0" t="str">
        <f>IF(FN_MC!K48="","*",FN_MC!K48)</f>
        <v>*</v>
      </c>
      <c r="O46" s="290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0" t="str">
        <f>IF(FN_MC!K49="","*",FN_MC!K49)</f>
        <v>*</v>
      </c>
      <c r="O47" s="290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0" t="str">
        <f>IF(FN_MC!K50="","*",FN_MC!K50)</f>
        <v>*</v>
      </c>
      <c r="O48" s="290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0" t="str">
        <f>IF(FN_MC!K51="","*",FN_MC!K51)</f>
        <v>*</v>
      </c>
      <c r="O49" s="290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0" t="str">
        <f>IF(FN_MC!K52="","*",FN_MC!K52)</f>
        <v>*</v>
      </c>
      <c r="O50" s="290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0" t="str">
        <f>IF(FN_MC!K53="","*",FN_MC!K53)</f>
        <v>*</v>
      </c>
      <c r="O51" s="290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0" t="str">
        <f>IF(FN_MC!K54="","*",FN_MC!K54)</f>
        <v>*</v>
      </c>
      <c r="O52" s="290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0" t="str">
        <f>IF(FN_MC!K55="","*",FN_MC!K55)</f>
        <v>*</v>
      </c>
      <c r="O53" s="290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0" t="str">
        <f>IF(FN_MC!K56="","*",FN_MC!K56)</f>
        <v>*</v>
      </c>
      <c r="O54" s="290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1321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1322</v>
      </c>
      <c r="C2" s="95" t="s">
        <v>1148</v>
      </c>
      <c r="D2" s="95" t="s">
        <v>1150</v>
      </c>
      <c r="E2" s="95" t="s">
        <v>1323</v>
      </c>
      <c r="F2" s="95" t="s">
        <v>1324</v>
      </c>
      <c r="G2" s="95" t="s">
        <v>1325</v>
      </c>
      <c r="H2" s="95" t="s">
        <v>1326</v>
      </c>
      <c r="I2" s="95" t="s">
        <v>1327</v>
      </c>
      <c r="J2" s="95" t="s">
        <v>1328</v>
      </c>
      <c r="K2" s="131" t="s">
        <v>1329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DILL (TF-519)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1</v>
      </c>
      <c r="K42" s="134">
        <f>IF(FN_MC!AD44="","*",FN_MC!AD44)</f>
        <v>0.33333333333333331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2" t="s">
        <v>1330</v>
      </c>
      <c r="C2" s="362"/>
      <c r="D2" s="362"/>
      <c r="E2" s="362"/>
    </row>
    <row r="3" spans="2:5" ht="15" customHeight="1">
      <c r="B3" s="363"/>
      <c r="C3" s="363"/>
      <c r="D3" s="363"/>
      <c r="E3" s="363"/>
    </row>
    <row r="4" spans="2:5">
      <c r="B4" s="319" t="s">
        <v>1331</v>
      </c>
      <c r="C4" s="319" t="s">
        <v>1332</v>
      </c>
      <c r="D4" s="319" t="s">
        <v>1333</v>
      </c>
      <c r="E4" s="319" t="s">
        <v>1334</v>
      </c>
    </row>
    <row r="5" spans="2:5">
      <c r="B5" s="320"/>
      <c r="C5" s="320"/>
      <c r="D5" s="320"/>
      <c r="E5" s="320"/>
    </row>
    <row r="6" spans="2:5">
      <c r="B6" s="320"/>
      <c r="C6" s="320"/>
      <c r="D6" s="320"/>
      <c r="E6" s="320"/>
    </row>
    <row r="7" spans="2:5">
      <c r="B7" s="320"/>
      <c r="C7" s="320"/>
      <c r="D7" s="320"/>
      <c r="E7" s="320"/>
    </row>
    <row r="8" spans="2:5">
      <c r="B8" s="320"/>
      <c r="C8" s="320"/>
      <c r="D8" s="320"/>
      <c r="E8" s="320"/>
    </row>
    <row r="9" spans="2:5">
      <c r="B9" s="320"/>
      <c r="C9" s="320"/>
      <c r="D9" s="320"/>
      <c r="E9" s="320"/>
    </row>
    <row r="10" spans="2:5">
      <c r="B10" s="320"/>
      <c r="C10" s="320"/>
      <c r="D10" s="320"/>
      <c r="E10" s="320"/>
    </row>
    <row r="11" spans="2:5">
      <c r="B11" s="320"/>
      <c r="C11" s="320"/>
      <c r="D11" s="320"/>
      <c r="E11" s="320"/>
    </row>
    <row r="12" spans="2:5">
      <c r="B12" s="320"/>
      <c r="C12" s="320"/>
      <c r="D12" s="320"/>
      <c r="E12" s="320"/>
    </row>
    <row r="13" spans="2:5">
      <c r="B13" s="320"/>
      <c r="C13" s="320"/>
      <c r="D13" s="320"/>
      <c r="E13" s="320"/>
    </row>
    <row r="14" spans="2:5">
      <c r="B14" s="320"/>
      <c r="C14" s="320"/>
      <c r="D14" s="320"/>
      <c r="E14" s="320"/>
    </row>
    <row r="15" spans="2:5">
      <c r="B15" s="320"/>
      <c r="C15" s="320"/>
      <c r="D15" s="320"/>
      <c r="E15" s="320"/>
    </row>
    <row r="16" spans="2:5">
      <c r="B16" s="320"/>
      <c r="C16" s="320"/>
      <c r="D16" s="320"/>
      <c r="E16" s="320"/>
    </row>
    <row r="17" spans="2:5">
      <c r="B17" s="320"/>
      <c r="C17" s="320"/>
      <c r="D17" s="320"/>
      <c r="E17" s="320"/>
    </row>
    <row r="18" spans="2:5">
      <c r="B18" s="320"/>
      <c r="C18" s="320"/>
      <c r="D18" s="320"/>
      <c r="E18" s="320"/>
    </row>
    <row r="19" spans="2:5">
      <c r="B19" s="320"/>
      <c r="C19" s="320"/>
      <c r="D19" s="320"/>
      <c r="E19" s="320"/>
    </row>
    <row r="20" spans="2:5">
      <c r="B20" s="320"/>
      <c r="C20" s="320"/>
      <c r="D20" s="320"/>
      <c r="E20" s="320"/>
    </row>
    <row r="21" spans="2:5">
      <c r="B21" s="320"/>
      <c r="C21" s="320"/>
      <c r="D21" s="320"/>
      <c r="E21" s="320"/>
    </row>
    <row r="22" spans="2:5">
      <c r="B22" s="320"/>
      <c r="C22" s="320"/>
      <c r="D22" s="320"/>
      <c r="E22" s="320"/>
    </row>
    <row r="23" spans="2:5">
      <c r="B23" s="320"/>
      <c r="C23" s="320"/>
      <c r="D23" s="320"/>
      <c r="E23" s="320"/>
    </row>
    <row r="24" spans="2:5">
      <c r="B24" s="320"/>
      <c r="C24" s="320"/>
      <c r="D24" s="320"/>
      <c r="E24" s="320"/>
    </row>
    <row r="25" spans="2:5">
      <c r="B25" s="320"/>
      <c r="C25" s="320"/>
      <c r="D25" s="320"/>
      <c r="E25" s="320"/>
    </row>
    <row r="26" spans="2:5">
      <c r="B26" s="320"/>
      <c r="C26" s="320"/>
      <c r="D26" s="320"/>
      <c r="E26" s="320"/>
    </row>
    <row r="27" spans="2:5">
      <c r="B27" s="320"/>
      <c r="C27" s="320"/>
      <c r="D27" s="320"/>
      <c r="E27" s="320"/>
    </row>
    <row r="28" spans="2:5">
      <c r="B28" s="320"/>
      <c r="C28" s="320"/>
      <c r="D28" s="320"/>
      <c r="E28" s="320"/>
    </row>
    <row r="29" spans="2:5">
      <c r="B29" s="320"/>
      <c r="C29" s="320"/>
      <c r="D29" s="320"/>
      <c r="E29" s="320"/>
    </row>
    <row r="30" spans="2:5">
      <c r="B30" s="320"/>
      <c r="C30" s="320"/>
      <c r="D30" s="320"/>
      <c r="E30" s="320"/>
    </row>
    <row r="31" spans="2:5">
      <c r="B31" s="320"/>
      <c r="C31" s="320"/>
      <c r="D31" s="320"/>
      <c r="E31" s="320"/>
    </row>
    <row r="32" spans="2:5">
      <c r="B32" s="320"/>
      <c r="C32" s="320"/>
      <c r="D32" s="320"/>
      <c r="E32" s="320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2" t="s">
        <v>1335</v>
      </c>
      <c r="D1" s="362"/>
      <c r="E1" s="362"/>
      <c r="F1" s="362"/>
      <c r="G1" s="362"/>
      <c r="H1" s="362"/>
    </row>
    <row r="2" spans="3:8" ht="15" customHeight="1">
      <c r="C2" s="362"/>
      <c r="D2" s="362"/>
      <c r="E2" s="362"/>
      <c r="F2" s="362"/>
      <c r="G2" s="362"/>
      <c r="H2" s="362"/>
    </row>
    <row r="3" spans="3:8" ht="15" customHeight="1">
      <c r="C3" s="319" t="s">
        <v>701</v>
      </c>
      <c r="D3" s="319" t="s">
        <v>1336</v>
      </c>
      <c r="E3" s="319" t="s">
        <v>1337</v>
      </c>
      <c r="F3" s="319" t="s">
        <v>1338</v>
      </c>
      <c r="G3" s="319" t="s">
        <v>1339</v>
      </c>
      <c r="H3" s="319" t="s">
        <v>1340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2025-12-03T11:03:04Z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