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65" documentId="120_S{118792C3-22EF-5104-A093-F22BFE3913F3}" xr6:coauthVersionLast="47" xr6:coauthVersionMax="47" xr10:uidLastSave="{DBAEACBD-D924-4DAC-B85C-0762DB1405E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1" l="1" a="1"/>
  <c r="M82" i="1" s="1"/>
  <c r="L82" i="1" a="1"/>
  <c r="L82" i="1" s="1"/>
  <c r="M81" i="1" a="1"/>
  <c r="M81" i="1" s="1"/>
  <c r="L81" i="1" a="1"/>
  <c r="L81" i="1" s="1"/>
  <c r="M85" i="1" a="1"/>
  <c r="M85" i="1" s="1"/>
  <c r="L85" i="1" a="1"/>
  <c r="L85" i="1" s="1"/>
  <c r="A89" i="1"/>
  <c r="C89" i="1"/>
  <c r="F89" i="1"/>
  <c r="Q89" i="1"/>
  <c r="R89" i="1" a="1"/>
  <c r="R89" i="1"/>
  <c r="S89" i="1" a="1"/>
  <c r="S89" i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8" i="1" a="1"/>
  <c r="L88" i="1" s="1"/>
  <c r="M87" i="1" a="1"/>
  <c r="M87" i="1" s="1"/>
  <c r="L87" i="1" a="1"/>
  <c r="L87" i="1" s="1"/>
  <c r="M80" i="1" a="1"/>
  <c r="M80" i="1" s="1"/>
  <c r="L80" i="1" a="1"/>
  <c r="L80" i="1" s="1"/>
  <c r="M86" i="1" a="1"/>
  <c r="M86" i="1" s="1"/>
  <c r="L86" i="1" a="1"/>
  <c r="L86" i="1" s="1"/>
  <c r="M90" i="1" a="1"/>
  <c r="M90" i="1" s="1"/>
  <c r="L90" i="1" a="1"/>
  <c r="L90" i="1" s="1"/>
  <c r="M66" i="1" a="1"/>
  <c r="M66" i="1" s="1"/>
  <c r="L66" i="1" a="1"/>
  <c r="L66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7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3" i="15" s="1"/>
  <c r="Q70" i="1"/>
  <c r="R64" i="15" s="1"/>
  <c r="Q71" i="1"/>
  <c r="R65" i="15" s="1"/>
  <c r="Q72" i="1"/>
  <c r="R66" i="15" s="1"/>
  <c r="Q73" i="1"/>
  <c r="R67" i="15" s="1"/>
  <c r="Q74" i="1"/>
  <c r="R68" i="15" s="1"/>
  <c r="Q75" i="1"/>
  <c r="R69" i="15" s="1"/>
  <c r="Q76" i="1"/>
  <c r="R70" i="15" s="1"/>
  <c r="Q77" i="1"/>
  <c r="R71" i="15" s="1"/>
  <c r="Q80" i="1"/>
  <c r="R72" i="15" s="1"/>
  <c r="Q81" i="1"/>
  <c r="Q82" i="1"/>
  <c r="Q83" i="1"/>
  <c r="R75" i="15" s="1"/>
  <c r="Q84" i="1"/>
  <c r="R76" i="15" s="1"/>
  <c r="Q85" i="1"/>
  <c r="Q86" i="1"/>
  <c r="R78" i="15" s="1"/>
  <c r="Q87" i="1"/>
  <c r="R79" i="15" s="1"/>
  <c r="Q88" i="1"/>
  <c r="R80" i="15" s="1"/>
  <c r="Q90" i="1"/>
  <c r="R81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7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L63" i="15"/>
  <c r="R69" i="1" a="1"/>
  <c r="R69" i="1" s="1"/>
  <c r="D63" i="15" s="1"/>
  <c r="S69" i="1" a="1"/>
  <c r="S69" i="1" s="1"/>
  <c r="E63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L64" i="15"/>
  <c r="R70" i="1" a="1"/>
  <c r="R70" i="1" s="1"/>
  <c r="D64" i="15" s="1"/>
  <c r="S70" i="1" a="1"/>
  <c r="S70" i="1" s="1"/>
  <c r="E64" i="15" s="1"/>
  <c r="T70" i="1" a="1"/>
  <c r="T70" i="1" s="1"/>
  <c r="AH70" i="1"/>
  <c r="AI70" i="1"/>
  <c r="AJ70" i="1"/>
  <c r="K55" i="10" s="1"/>
  <c r="AK70" i="1"/>
  <c r="AN70" i="1"/>
  <c r="AO70" i="1"/>
  <c r="M55" i="10" s="1"/>
  <c r="AP70" i="1"/>
  <c r="AX70" i="1"/>
  <c r="BA70" i="1"/>
  <c r="BD70" i="1" a="1"/>
  <c r="BD70" i="1" s="1"/>
  <c r="BQ70" i="1"/>
  <c r="BR70" i="1"/>
  <c r="A71" i="1"/>
  <c r="C71" i="1"/>
  <c r="L65" i="15"/>
  <c r="R71" i="1" a="1"/>
  <c r="R71" i="1" s="1"/>
  <c r="D65" i="15" s="1"/>
  <c r="S71" i="1" a="1"/>
  <c r="S71" i="1"/>
  <c r="E65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L66" i="15"/>
  <c r="R72" i="1" a="1"/>
  <c r="R72" i="1" s="1"/>
  <c r="D66" i="15" s="1"/>
  <c r="S72" i="1" a="1"/>
  <c r="S72" i="1" s="1"/>
  <c r="E66" i="15" s="1"/>
  <c r="T72" i="1" a="1"/>
  <c r="T72" i="1" s="1"/>
  <c r="AH72" i="1"/>
  <c r="AI72" i="1"/>
  <c r="AJ72" i="1"/>
  <c r="K57" i="10" s="1"/>
  <c r="AK72" i="1"/>
  <c r="AN72" i="1"/>
  <c r="AO72" i="1"/>
  <c r="M57" i="10" s="1"/>
  <c r="AP72" i="1"/>
  <c r="AX72" i="1"/>
  <c r="BA72" i="1"/>
  <c r="BQ72" i="1"/>
  <c r="BR72" i="1"/>
  <c r="A73" i="1"/>
  <c r="C73" i="1"/>
  <c r="L67" i="15"/>
  <c r="R73" i="1" a="1"/>
  <c r="R73" i="1" s="1"/>
  <c r="D67" i="15" s="1"/>
  <c r="S73" i="1" a="1"/>
  <c r="S73" i="1" s="1"/>
  <c r="E67" i="15" s="1"/>
  <c r="T73" i="1" a="1"/>
  <c r="T73" i="1"/>
  <c r="AH73" i="1"/>
  <c r="BA73" i="1" s="1"/>
  <c r="AI73" i="1"/>
  <c r="AJ73" i="1"/>
  <c r="K58" i="10" s="1"/>
  <c r="AK73" i="1"/>
  <c r="AN73" i="1"/>
  <c r="AO73" i="1"/>
  <c r="M58" i="10" s="1"/>
  <c r="AP73" i="1"/>
  <c r="AX73" i="1"/>
  <c r="BB73" i="1" a="1"/>
  <c r="BB73" i="1" s="1"/>
  <c r="BD73" i="1" a="1"/>
  <c r="BD73" i="1" s="1"/>
  <c r="BQ73" i="1"/>
  <c r="BR73" i="1"/>
  <c r="A74" i="1"/>
  <c r="C74" i="1"/>
  <c r="K68" i="15"/>
  <c r="L68" i="15"/>
  <c r="R74" i="1" a="1"/>
  <c r="R74" i="1" s="1"/>
  <c r="D68" i="15" s="1"/>
  <c r="S74" i="1" a="1"/>
  <c r="S74" i="1" s="1"/>
  <c r="E68" i="15" s="1"/>
  <c r="T74" i="1" a="1"/>
  <c r="T74" i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K69" i="15"/>
  <c r="L69" i="15"/>
  <c r="R75" i="1" a="1"/>
  <c r="R75" i="1" s="1"/>
  <c r="D69" i="15" s="1"/>
  <c r="S75" i="1" a="1"/>
  <c r="S75" i="1"/>
  <c r="E69" i="15" s="1"/>
  <c r="T75" i="1" a="1"/>
  <c r="T75" i="1" s="1"/>
  <c r="AH75" i="1"/>
  <c r="BA75" i="1" s="1"/>
  <c r="AI75" i="1"/>
  <c r="AJ75" i="1"/>
  <c r="K60" i="10" s="1"/>
  <c r="AK75" i="1"/>
  <c r="AN75" i="1"/>
  <c r="AO75" i="1"/>
  <c r="M60" i="10" s="1"/>
  <c r="AP75" i="1"/>
  <c r="AX75" i="1"/>
  <c r="BB75" i="1" a="1"/>
  <c r="BB75" i="1" s="1"/>
  <c r="BD75" i="1" a="1"/>
  <c r="BD75" i="1" s="1"/>
  <c r="BQ75" i="1"/>
  <c r="BR75" i="1"/>
  <c r="A76" i="1"/>
  <c r="C76" i="1"/>
  <c r="K70" i="15"/>
  <c r="L70" i="15"/>
  <c r="R76" i="1" a="1"/>
  <c r="R76" i="1" s="1"/>
  <c r="D70" i="15" s="1"/>
  <c r="S76" i="1" a="1"/>
  <c r="S76" i="1" s="1"/>
  <c r="E70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K71" i="15"/>
  <c r="L71" i="15"/>
  <c r="R77" i="1" a="1"/>
  <c r="R77" i="1" s="1"/>
  <c r="D71" i="15" s="1"/>
  <c r="S77" i="1" a="1"/>
  <c r="S77" i="1" s="1"/>
  <c r="E71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K72" i="15"/>
  <c r="L72" i="15"/>
  <c r="R80" i="1" a="1"/>
  <c r="R80" i="1" s="1"/>
  <c r="D72" i="15" s="1"/>
  <c r="S80" i="1" a="1"/>
  <c r="S80" i="1" s="1"/>
  <c r="E72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K73" i="15"/>
  <c r="L73" i="15"/>
  <c r="R81" i="1" a="1"/>
  <c r="R81" i="1" s="1"/>
  <c r="D73" i="15" s="1"/>
  <c r="S81" i="1" a="1"/>
  <c r="S81" i="1" s="1"/>
  <c r="E73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K74" i="15"/>
  <c r="L74" i="15"/>
  <c r="R82" i="1" a="1"/>
  <c r="R82" i="1" s="1"/>
  <c r="D74" i="15" s="1"/>
  <c r="S82" i="1" a="1"/>
  <c r="S82" i="1" s="1"/>
  <c r="E74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K75" i="15"/>
  <c r="L75" i="15"/>
  <c r="R83" i="1" a="1"/>
  <c r="R83" i="1" s="1"/>
  <c r="D75" i="15" s="1"/>
  <c r="S83" i="1" a="1"/>
  <c r="S83" i="1" s="1"/>
  <c r="E75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K76" i="15"/>
  <c r="L76" i="15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K77" i="15"/>
  <c r="L77" i="15"/>
  <c r="R85" i="1" a="1"/>
  <c r="R85" i="1" s="1"/>
  <c r="D77" i="15" s="1"/>
  <c r="S85" i="1" a="1"/>
  <c r="S85" i="1" s="1"/>
  <c r="E77" i="15" s="1"/>
  <c r="T85" i="1" a="1"/>
  <c r="T85" i="1" s="1"/>
  <c r="AH85" i="1"/>
  <c r="BA85" i="1" s="1"/>
  <c r="AI85" i="1"/>
  <c r="AJ85" i="1"/>
  <c r="K68" i="10" s="1"/>
  <c r="AK85" i="1"/>
  <c r="AN85" i="1"/>
  <c r="AO85" i="1"/>
  <c r="M68" i="10" s="1"/>
  <c r="AP85" i="1"/>
  <c r="AX85" i="1"/>
  <c r="BD85" i="1" a="1"/>
  <c r="BD85" i="1" s="1"/>
  <c r="BQ85" i="1"/>
  <c r="BR85" i="1"/>
  <c r="A86" i="1"/>
  <c r="C86" i="1"/>
  <c r="K78" i="15"/>
  <c r="L78" i="15"/>
  <c r="R86" i="1" a="1"/>
  <c r="R86" i="1" s="1"/>
  <c r="D78" i="15" s="1"/>
  <c r="S86" i="1" a="1"/>
  <c r="S86" i="1" s="1"/>
  <c r="E78" i="15" s="1"/>
  <c r="T86" i="1" a="1"/>
  <c r="T86" i="1" s="1"/>
  <c r="AH86" i="1"/>
  <c r="AI86" i="1"/>
  <c r="AJ86" i="1"/>
  <c r="K69" i="10" s="1"/>
  <c r="AK86" i="1"/>
  <c r="AN86" i="1"/>
  <c r="AO86" i="1"/>
  <c r="M69" i="10" s="1"/>
  <c r="AP86" i="1"/>
  <c r="AX86" i="1"/>
  <c r="BA86" i="1"/>
  <c r="BD86" i="1" a="1"/>
  <c r="BD86" i="1" s="1"/>
  <c r="BQ86" i="1"/>
  <c r="BR86" i="1"/>
  <c r="A87" i="1"/>
  <c r="C87" i="1"/>
  <c r="K79" i="15"/>
  <c r="L79" i="15"/>
  <c r="R87" i="1" a="1"/>
  <c r="R87" i="1" s="1"/>
  <c r="D79" i="15" s="1"/>
  <c r="S87" i="1" a="1"/>
  <c r="S87" i="1" s="1"/>
  <c r="E79" i="15" s="1"/>
  <c r="T87" i="1" a="1"/>
  <c r="T87" i="1" s="1"/>
  <c r="AH87" i="1"/>
  <c r="AI87" i="1"/>
  <c r="AJ87" i="1"/>
  <c r="K70" i="10" s="1"/>
  <c r="AK87" i="1"/>
  <c r="AN87" i="1"/>
  <c r="BD87" i="1" s="1" a="1"/>
  <c r="BD87" i="1" s="1"/>
  <c r="AO87" i="1"/>
  <c r="M70" i="10" s="1"/>
  <c r="AP87" i="1"/>
  <c r="AX87" i="1"/>
  <c r="BA87" i="1"/>
  <c r="BQ87" i="1"/>
  <c r="BR87" i="1"/>
  <c r="A88" i="1"/>
  <c r="C88" i="1"/>
  <c r="K80" i="15"/>
  <c r="L80" i="15"/>
  <c r="R88" i="1" a="1"/>
  <c r="R88" i="1" s="1"/>
  <c r="D80" i="15" s="1"/>
  <c r="S88" i="1" a="1"/>
  <c r="S88" i="1" s="1"/>
  <c r="E80" i="15" s="1"/>
  <c r="T88" i="1" a="1"/>
  <c r="T88" i="1" s="1"/>
  <c r="AH88" i="1"/>
  <c r="AI88" i="1"/>
  <c r="AJ88" i="1"/>
  <c r="K71" i="10" s="1"/>
  <c r="AK88" i="1"/>
  <c r="AN88" i="1"/>
  <c r="BD88" i="1" s="1" a="1"/>
  <c r="BD88" i="1" s="1"/>
  <c r="AO88" i="1"/>
  <c r="M71" i="10" s="1"/>
  <c r="AP88" i="1"/>
  <c r="AX88" i="1"/>
  <c r="BA88" i="1"/>
  <c r="BQ88" i="1"/>
  <c r="BR88" i="1"/>
  <c r="A90" i="1"/>
  <c r="C90" i="1"/>
  <c r="L81" i="15"/>
  <c r="R90" i="1" a="1"/>
  <c r="R90" i="1" s="1"/>
  <c r="D81" i="15" s="1"/>
  <c r="S90" i="1" a="1"/>
  <c r="S90" i="1" s="1"/>
  <c r="E81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C90" i="1" a="1"/>
  <c r="BC90" i="1" s="1"/>
  <c r="BD90" i="1" a="1"/>
  <c r="BD90" i="1" s="1"/>
  <c r="BQ90" i="1"/>
  <c r="BR90" i="1"/>
  <c r="A91" i="1"/>
  <c r="C91" i="1"/>
  <c r="L91" i="1" a="1"/>
  <c r="L91" i="1" s="1"/>
  <c r="M91" i="1" a="1"/>
  <c r="M91" i="1" s="1"/>
  <c r="L82" i="15" s="1"/>
  <c r="R91" i="1" a="1"/>
  <c r="R91" i="1" s="1"/>
  <c r="D82" i="15" s="1"/>
  <c r="S91" i="1" a="1"/>
  <c r="S91" i="1" s="1"/>
  <c r="E82" i="15" s="1"/>
  <c r="T91" i="1" a="1"/>
  <c r="T91" i="1" s="1"/>
  <c r="AH91" i="1"/>
  <c r="BA91" i="1" s="1"/>
  <c r="AI91" i="1"/>
  <c r="AJ91" i="1"/>
  <c r="K73" i="10" s="1"/>
  <c r="AK91" i="1"/>
  <c r="AN91" i="1"/>
  <c r="AO91" i="1"/>
  <c r="M73" i="10" s="1"/>
  <c r="AP91" i="1"/>
  <c r="AX91" i="1"/>
  <c r="BD91" i="1" a="1"/>
  <c r="BD91" i="1" s="1"/>
  <c r="BQ91" i="1"/>
  <c r="BR91" i="1"/>
  <c r="A92" i="1"/>
  <c r="C92" i="1"/>
  <c r="L92" i="1" a="1"/>
  <c r="L92" i="1" s="1"/>
  <c r="M92" i="1" a="1"/>
  <c r="M92" i="1" s="1"/>
  <c r="L83" i="15" s="1"/>
  <c r="R92" i="1" a="1"/>
  <c r="R92" i="1"/>
  <c r="D83" i="15" s="1"/>
  <c r="S92" i="1" a="1"/>
  <c r="S92" i="1" s="1"/>
  <c r="E83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84" i="15" s="1"/>
  <c r="R93" i="1" a="1"/>
  <c r="R93" i="1" s="1"/>
  <c r="D84" i="15" s="1"/>
  <c r="S93" i="1" a="1"/>
  <c r="S93" i="1" s="1"/>
  <c r="E84" i="15" s="1"/>
  <c r="T93" i="1" a="1"/>
  <c r="T93" i="1" s="1"/>
  <c r="AH93" i="1"/>
  <c r="BA93" i="1" s="1"/>
  <c r="AI93" i="1"/>
  <c r="AJ93" i="1"/>
  <c r="K75" i="10" s="1"/>
  <c r="AK93" i="1"/>
  <c r="AN93" i="1"/>
  <c r="AO93" i="1"/>
  <c r="M75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5" i="15" s="1"/>
  <c r="R94" i="1" a="1"/>
  <c r="R94" i="1" s="1"/>
  <c r="D85" i="15" s="1"/>
  <c r="S94" i="1" a="1"/>
  <c r="S94" i="1" s="1"/>
  <c r="E85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6" i="15" s="1"/>
  <c r="R95" i="1" a="1"/>
  <c r="R95" i="1" s="1"/>
  <c r="D86" i="15" s="1"/>
  <c r="S95" i="1" a="1"/>
  <c r="S95" i="1" s="1"/>
  <c r="E86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7" i="15" s="1"/>
  <c r="R96" i="1" a="1"/>
  <c r="R96" i="1" s="1"/>
  <c r="D87" i="15" s="1"/>
  <c r="S96" i="1" a="1"/>
  <c r="S96" i="1" s="1"/>
  <c r="E87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8" i="15" s="1"/>
  <c r="R97" i="1" a="1"/>
  <c r="R97" i="1" s="1"/>
  <c r="D88" i="15" s="1"/>
  <c r="S97" i="1" a="1"/>
  <c r="S97" i="1" s="1"/>
  <c r="E88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M98" i="1" a="1"/>
  <c r="M98" i="1"/>
  <c r="L89" i="15" s="1"/>
  <c r="R98" i="1" a="1"/>
  <c r="R98" i="1" s="1"/>
  <c r="D89" i="15" s="1"/>
  <c r="S98" i="1" a="1"/>
  <c r="S98" i="1" s="1"/>
  <c r="E89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0" i="15" s="1"/>
  <c r="R99" i="1" a="1"/>
  <c r="R99" i="1" s="1"/>
  <c r="D90" i="15" s="1"/>
  <c r="S99" i="1" a="1"/>
  <c r="S99" i="1" s="1"/>
  <c r="E90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1" i="15" s="1"/>
  <c r="M100" i="1" a="1"/>
  <c r="M100" i="1" s="1"/>
  <c r="L91" i="15" s="1"/>
  <c r="R100" i="1" a="1"/>
  <c r="R100" i="1" s="1"/>
  <c r="D91" i="15" s="1"/>
  <c r="S100" i="1" a="1"/>
  <c r="S100" i="1" s="1"/>
  <c r="E91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2" i="15" s="1"/>
  <c r="M101" i="1" a="1"/>
  <c r="M101" i="1" s="1"/>
  <c r="L92" i="15" s="1"/>
  <c r="R101" i="1" a="1"/>
  <c r="R101" i="1" s="1"/>
  <c r="D92" i="15" s="1"/>
  <c r="S101" i="1" a="1"/>
  <c r="S101" i="1" s="1"/>
  <c r="E92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3" i="15" s="1"/>
  <c r="M102" i="1" a="1"/>
  <c r="M102" i="1" s="1"/>
  <c r="L93" i="15" s="1"/>
  <c r="R102" i="1" a="1"/>
  <c r="R102" i="1" s="1"/>
  <c r="D93" i="15" s="1"/>
  <c r="S102" i="1" a="1"/>
  <c r="S102" i="1" s="1"/>
  <c r="E93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94" i="15" s="1"/>
  <c r="M103" i="1" a="1"/>
  <c r="M103" i="1" s="1"/>
  <c r="L94" i="15" s="1"/>
  <c r="R103" i="1" a="1"/>
  <c r="R103" i="1" s="1"/>
  <c r="D94" i="15" s="1"/>
  <c r="S103" i="1" a="1"/>
  <c r="S103" i="1" s="1"/>
  <c r="E94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95" i="15" s="1"/>
  <c r="M104" i="1" a="1"/>
  <c r="M104" i="1" s="1"/>
  <c r="L95" i="15" s="1"/>
  <c r="R104" i="1" a="1"/>
  <c r="R104" i="1" s="1"/>
  <c r="D95" i="15" s="1"/>
  <c r="S104" i="1" a="1"/>
  <c r="S104" i="1" s="1"/>
  <c r="E95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96" i="15" s="1"/>
  <c r="M105" i="1" a="1"/>
  <c r="M105" i="1" s="1"/>
  <c r="L96" i="15" s="1"/>
  <c r="R105" i="1" a="1"/>
  <c r="R105" i="1"/>
  <c r="D96" i="15" s="1"/>
  <c r="S105" i="1" a="1"/>
  <c r="S105" i="1" s="1"/>
  <c r="E96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97" i="15" s="1"/>
  <c r="M106" i="1" a="1"/>
  <c r="M106" i="1" s="1"/>
  <c r="L97" i="15" s="1"/>
  <c r="R106" i="1" a="1"/>
  <c r="R106" i="1" s="1"/>
  <c r="D97" i="15" s="1"/>
  <c r="S106" i="1" a="1"/>
  <c r="S106" i="1" s="1"/>
  <c r="E97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K98" i="15" s="1"/>
  <c r="M107" i="1" a="1"/>
  <c r="M107" i="1" s="1"/>
  <c r="L98" i="15" s="1"/>
  <c r="R107" i="1" a="1"/>
  <c r="R107" i="1" s="1"/>
  <c r="D98" i="15" s="1"/>
  <c r="S107" i="1" a="1"/>
  <c r="S107" i="1" s="1"/>
  <c r="E98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K99" i="15" s="1"/>
  <c r="M108" i="1" a="1"/>
  <c r="M108" i="1" s="1"/>
  <c r="L99" i="15" s="1"/>
  <c r="R108" i="1" a="1"/>
  <c r="R108" i="1" s="1"/>
  <c r="D99" i="15" s="1"/>
  <c r="S108" i="1" a="1"/>
  <c r="S108" i="1" s="1"/>
  <c r="E99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K100" i="15" s="1"/>
  <c r="M109" i="1" a="1"/>
  <c r="M109" i="1" s="1"/>
  <c r="L100" i="15" s="1"/>
  <c r="R109" i="1" a="1"/>
  <c r="R109" i="1" s="1"/>
  <c r="D100" i="15" s="1"/>
  <c r="S109" i="1" a="1"/>
  <c r="S109" i="1" s="1"/>
  <c r="E100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K101" i="15" s="1"/>
  <c r="M110" i="1" a="1"/>
  <c r="M110" i="1" s="1"/>
  <c r="L101" i="15" s="1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9" i="1" l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7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7" i="1" a="1"/>
  <c r="BC87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7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C88" i="1" a="1"/>
  <c r="BC88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BB88" i="1" a="1"/>
  <c r="BB88" i="1" s="1"/>
  <c r="AM106" i="1"/>
  <c r="BB94" i="1" a="1"/>
  <c r="BB94" i="1" s="1"/>
  <c r="AM94" i="1"/>
  <c r="BC111" i="1" a="1"/>
  <c r="BC111" i="1" s="1"/>
  <c r="AM93" i="1"/>
  <c r="AM92" i="1"/>
  <c r="AM91" i="1"/>
  <c r="AM90" i="1"/>
  <c r="AM88" i="1"/>
  <c r="BB87" i="1" a="1"/>
  <c r="BB87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7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<sst xmlns="http://schemas.openxmlformats.org/spreadsheetml/2006/main" count="3862" uniqueCount="1224">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</sst>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F72" activePane="topRight" state="frozen"/>
      <selection pane="topRight" activeCell="B82" sqref="B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248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249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250">
        <v>73</v>
      </c>
      <c r="J68" s="250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251" t="str">
        <f>IF(E68=0, "*", IFERROR(_xlfn.XLOOKUP(E68, BS_ATIVIDADE[ATIVIDADE], BS_ATIVIDADE[UNIDADE]), "*"))</f>
        <v>BINÁRIO</v>
      </c>
      <c r="R68" s="252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25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253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254">
        <f>IF(BS_CONTROLE[[#This Row],[SUB]]=0, "-", BS_CONTROLE[[#This Row],[SUB]])</f>
        <v>73</v>
      </c>
      <c r="AO68" s="105">
        <f>BS_CONTROLE[[#This Row],[KM - Inicio]]</f>
        <v>204</v>
      </c>
      <c r="AP68" s="254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255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25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0.25</v>
      </c>
      <c r="P80" s="105">
        <v>2400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0.125</v>
      </c>
      <c r="P82" s="105">
        <v>1200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</v>
      </c>
      <c r="B85" s="102"/>
      <c r="C85" s="134" t="str">
        <f>IF(BS_CONTROLE[[#This Row],[DATA]]="","",WEEKNUM(BS_CONTROLE[[#This Row],[DATA]]))</f>
        <v/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8.3333333333333329E-2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 t="shared" si="2"/>
        <v>W9246059</v>
      </c>
      <c r="B87" s="102">
        <v>46059</v>
      </c>
      <c r="C87" s="134">
        <f>IF(BS_CONTROLE[[#This Row],[DATA]]="","",WEEKNUM(BS_CONTROLE[[#This Row],[DATA]]))</f>
        <v>6</v>
      </c>
      <c r="D87" s="180" t="s">
        <v>865</v>
      </c>
      <c r="E87" s="126" t="s">
        <v>787</v>
      </c>
      <c r="F87" s="142" t="str">
        <f>IF(D87="","*",VLOOKUP(E87,BS_ATIVIDADE[],3,FALSE))</f>
        <v>DORMENTE - DESCARGA</v>
      </c>
      <c r="G87" s="150" t="s">
        <v>1089</v>
      </c>
      <c r="H87" s="150" t="s">
        <v>1089</v>
      </c>
      <c r="I87" s="105">
        <v>73</v>
      </c>
      <c r="J87" s="105">
        <v>16</v>
      </c>
      <c r="K87" s="105">
        <v>18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88">
        <v>0.375</v>
      </c>
      <c r="O87" s="106">
        <v>0.125</v>
      </c>
      <c r="P87" s="105">
        <v>1000</v>
      </c>
      <c r="Q87" s="9" t="str">
        <f>IF(E87=0, "*", IFERROR(_xlfn.XLOOKUP(E87, BS_ATIVIDADE[ATIVIDADE], BS_ATIVIDADE[UNIDADE]), "*"))</f>
        <v>Nº DE DORMENTES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1090</v>
      </c>
      <c r="V87" s="105" t="s">
        <v>1127</v>
      </c>
      <c r="W87" s="104" t="s">
        <v>452</v>
      </c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PDM - DESCARGA - DORMENTE</v>
      </c>
      <c r="AI87" s="8" t="str">
        <f>IF(BS_CONTROLE[[#This Row],[Atividade]]=0, "-", BS_CONTROLE[[#This Row],[Atividade]])</f>
        <v>PDM - DESCARGA - DORMENTE</v>
      </c>
      <c r="AJ87" s="30" t="str">
        <f>BS_CONTROLE[[#This Row],[Local - Partida]]</f>
        <v>ZAR2</v>
      </c>
      <c r="AK87" s="30" t="str">
        <f>BS_CONTROLE[[#This Row],[Local - Encerramento]]</f>
        <v>ZAR2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</v>
      </c>
      <c r="AP87" s="105">
        <f>BS_CONTROLE[[#This Row],[KM - Inicio]]</f>
        <v>16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DORMENTES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 hidden="1">
      <c r="A88" s="45" t="str">
        <f t="shared" si="2"/>
        <v>ANTÔNIO (TP-713)46059</v>
      </c>
      <c r="B88" s="102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IF(D88="","*",IFERROR(IF(ISODD(COUNT(AR88:AW1083)),"ERRO",SUM((AS88-AR88),(AU88-AT88),(AW88-AV88))),"ERRO"))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248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251" t="str">
        <f>IF(E89=0, "*", IFERROR(_xlfn.XLOOKUP(E89, BS_ATIVIDADE[ATIVIDADE], BS_ATIVIDADE[UNIDADE]), "*"))</f>
        <v>BINÁRIO</v>
      </c>
      <c r="R89" s="252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25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253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254">
        <f>IF(BS_CONTROLE[[#This Row],[SUB]]=0, "-", BS_CONTROLE[[#This Row],[SUB]])</f>
        <v>73</v>
      </c>
      <c r="AO89" s="105">
        <f>BS_CONTROLE[[#This Row],[KM - Inicio]]</f>
        <v>7</v>
      </c>
      <c r="AP89" s="254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255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25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88 Y67:Y72 Y74:Y77 X62:Y66 X90:Y1019 Y89">
    <cfRule type="cellIs" dxfId="189" priority="54242" operator="equal">
      <formula>"OPORTUNIDADE"</formula>
    </cfRule>
  </conditionalFormatting>
  <conditionalFormatting sqref="X6:Y27 X41:Y41 Y40 X44:Y45 Y42:Y43 Y49:Y50 X51:Y51 Y30:Y38 X30:X40 Y52:Y56 Y58:Y61 X78:Y88 Y67:Y72 Y74:Y77 X62:Y66 X90:Y1019 Y89">
    <cfRule type="cellIs" dxfId="188" priority="11828" operator="equal">
      <formula>"NÃO"</formula>
    </cfRule>
    <cfRule type="cellIs" dxfId="187" priority="11829" operator="equal">
      <formula>"SIM"</formula>
    </cfRule>
  </conditionalFormatting>
  <conditionalFormatting sqref="AY6:AY1019">
    <cfRule type="expression" dxfId="186" priority="54284">
      <formula>#REF!=1</formula>
    </cfRule>
  </conditionalFormatting>
  <conditionalFormatting sqref="T6:T1019 AX6:AX1019 BD6:BD1019">
    <cfRule type="cellIs" dxfId="185" priority="54268" operator="equal">
      <formula>"ERRO"</formula>
    </cfRule>
  </conditionalFormatting>
  <conditionalFormatting sqref="BP6:BP1019">
    <cfRule type="cellIs" dxfId="184" priority="54263" operator="equal">
      <formula>"Produção e Intervalo"</formula>
    </cfRule>
    <cfRule type="cellIs" dxfId="183" priority="54264" operator="equal">
      <formula>"Aderente"</formula>
    </cfRule>
    <cfRule type="cellIs" dxfId="182" priority="54265" operator="equal">
      <formula>"Intervalo"</formula>
    </cfRule>
    <cfRule type="cellIs" dxfId="181" priority="54266" operator="equal">
      <formula>"Produção"</formula>
    </cfRule>
    <cfRule type="cellIs" dxfId="180" priority="54267" operator="equal">
      <formula>"ERRO"</formula>
    </cfRule>
  </conditionalFormatting>
  <conditionalFormatting sqref="BQ6:BR1019">
    <cfRule type="cellIs" dxfId="179" priority="54245" operator="equal">
      <formula>"*"</formula>
    </cfRule>
    <cfRule type="cellIs" dxfId="178" priority="54246" operator="greaterThanOrEqual">
      <formula>1</formula>
    </cfRule>
    <cfRule type="cellIs" dxfId="177" priority="54247" operator="lessThan">
      <formula>1</formula>
    </cfRule>
  </conditionalFormatting>
  <conditionalFormatting sqref="BJ2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45" operator="equal">
      <formula>"OPORTUNIDADE"</formula>
    </cfRule>
  </conditionalFormatting>
  <conditionalFormatting sqref="X28:Y29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J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1" operator="equal">
      <formula>"OPORTUNIDADE"</formula>
    </cfRule>
  </conditionalFormatting>
  <conditionalFormatting sqref="Y39">
    <cfRule type="cellIs" dxfId="172" priority="119" operator="equal">
      <formula>"NÃO"</formula>
    </cfRule>
    <cfRule type="cellIs" dxfId="171" priority="120" operator="equal">
      <formula>"SIM"</formula>
    </cfRule>
  </conditionalFormatting>
  <conditionalFormatting sqref="X42:X43">
    <cfRule type="cellIs" dxfId="170" priority="118" operator="equal">
      <formula>"OPORTUNIDADE"</formula>
    </cfRule>
  </conditionalFormatting>
  <conditionalFormatting sqref="X42:X43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BJ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89" operator="equal">
      <formula>"OPORTUNIDADE"</formula>
    </cfRule>
  </conditionalFormatting>
  <conditionalFormatting sqref="X46:Y46 Y47:Y48 X47:X50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BJ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1" operator="equal">
      <formula>"OPORTUNIDADE"</formula>
    </cfRule>
  </conditionalFormatting>
  <conditionalFormatting sqref="Y57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J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48" operator="equal">
      <formula>"OPORTUNIDADE"</formula>
    </cfRule>
  </conditionalFormatting>
  <conditionalFormatting sqref="X52:X61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J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" operator="equal">
      <formula>"OPORTUNIDADE"</formula>
    </cfRule>
  </conditionalFormatting>
  <conditionalFormatting sqref="Y73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X67:X77">
    <cfRule type="cellIs" dxfId="155" priority="6" operator="equal">
      <formula>"OPORTUNIDADE"</formula>
    </cfRule>
  </conditionalFormatting>
  <conditionalFormatting sqref="X67:X77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O44:BO45 BO25:BO29 BO6:BO7 BO11:BO12 BO41 BO35 BO51 BO62:BO1019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45">
      <iconSet showValue="0">
        <cfvo type="percent" val="0"/>
        <cfvo type="num" val="1"/>
        <cfvo type="num" val="1" gte="0"/>
      </iconSet>
    </cfRule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89">
    <cfRule type="cellIs" dxfId="152" priority="3" operator="equal">
      <formula>"OPORTUNIDADE"</formula>
    </cfRule>
  </conditionalFormatting>
  <conditionalFormatting sqref="X89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20:I1048576 I2:I7 I25:I27 I38 I42:I45 I50:I54 I47:I48 I58 I31:I33 I74 I67:I70 I60:I65 I88:I1019 I76:I80 I82:I84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AH6:AH1019 E6:E1019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IF(SP_NORTE!X69="","*",SP_NORTE!X69)</f>
        <v>*</v>
      </c>
      <c r="B63" s="146" t="str">
        <f>IF(SP_NORTE!W69="","*",SP_NORTE!W69)</f>
        <v>Oportunidade</v>
      </c>
      <c r="C63" s="146" t="str">
        <f>IF(SP_NORTE!Y69="","*",SP_NORTE!Y69)</f>
        <v>*</v>
      </c>
      <c r="D63" s="138" t="str">
        <f>IF(SP_NORTE!R69="","*",SP_NORTE!R69)</f>
        <v>SP NORTE</v>
      </c>
      <c r="E63" s="138" t="str">
        <f>IF(SP_NORTE!S69="","*",SP_NORTE!S69)</f>
        <v>ZEB-ZCZ</v>
      </c>
      <c r="F63" s="145">
        <f>IF(SP_NORTE!B69="","*",SP_NORTE!B69)</f>
        <v>46058</v>
      </c>
      <c r="G63" s="145" t="str">
        <f>IF(SP_NORTE!D69="","*",SP_NORTE!D69)</f>
        <v>W48</v>
      </c>
      <c r="H63" s="145" t="str">
        <f>IF(SP_NORTE!E69="","*",SP_NORTE!E69)</f>
        <v>DESLOCAMENTO</v>
      </c>
      <c r="I63" s="145" t="str">
        <f>IF(SP_NORTE!G69="","*",SP_NORTE!G69)</f>
        <v>ZPN2</v>
      </c>
      <c r="J63" s="145" t="str">
        <f>IF(SP_NORTE!H69="","*",SP_NORTE!H69)</f>
        <v>ZEC</v>
      </c>
      <c r="K63" s="138" t="str">
        <f>IF(SP_NORTE!L69="","*",SP_NORTE!L69)</f>
        <v>ZPN-ZEC</v>
      </c>
      <c r="L63" s="138" t="str">
        <f>IF(SP_NORTE!M69="","*",SP_NORTE!M69)</f>
        <v>ZPNZEC</v>
      </c>
      <c r="M63" s="139">
        <f>IF(SP_NORTE!I69="","*",SP_NORTE!I69)</f>
        <v>73</v>
      </c>
      <c r="N63" s="144">
        <f>IF(SP_NORTE!J69="","*",SP_NORTE!J69)</f>
        <v>128</v>
      </c>
      <c r="O63" s="144">
        <f>IF(SP_NORTE!K69="","*",SP_NORTE!K69)</f>
        <v>262</v>
      </c>
      <c r="P63" s="143">
        <f>IF(SP_NORTE!N69="","*",SP_NORTE!N69)</f>
        <v>0.33333333333333331</v>
      </c>
      <c r="Q63" s="143">
        <f>IF(SP_NORTE!O69="","*",SP_NORTE!O69)</f>
        <v>4.1666666666666664E-2</v>
      </c>
      <c r="R63" s="145" t="str">
        <f>IF(SP_NORTE!P69="","*",CONCATENATE(SP_NORTE!P69," ",SP_NORTE!Q69))</f>
        <v>1 BINÁRIO</v>
      </c>
      <c r="S63" s="145" t="str">
        <f>IF(SP_NORTE!U69="","*",SP_NORTE!U69)</f>
        <v xml:space="preserve">Douglas </v>
      </c>
      <c r="T63" s="145" t="str">
        <f>IF(SP_NORTE!V69="","*",SP_NORTE!V69)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IF(SP_NORTE!X70="","*",SP_NORTE!X70)</f>
        <v>*</v>
      </c>
      <c r="B64" s="146" t="str">
        <f>IF(SP_NORTE!W70="","*",SP_NORTE!W70)</f>
        <v>Oportunidade</v>
      </c>
      <c r="C64" s="146" t="str">
        <f>IF(SP_NORTE!Y70="","*",SP_NORTE!Y70)</f>
        <v>*</v>
      </c>
      <c r="D64" s="138" t="str">
        <f>IF(SP_NORTE!R70="","*",SP_NORTE!R70)</f>
        <v>SP NORTE</v>
      </c>
      <c r="E64" s="138" t="str">
        <f>IF(SP_NORTE!S70="","*",SP_NORTE!S70)</f>
        <v>ZEB-ZCZ</v>
      </c>
      <c r="F64" s="145">
        <f>IF(SP_NORTE!B70="","*",SP_NORTE!B70)</f>
        <v>46058</v>
      </c>
      <c r="G64" s="145" t="str">
        <f>IF(SP_NORTE!D70="","*",SP_NORTE!D70)</f>
        <v>E40</v>
      </c>
      <c r="H64" s="145" t="str">
        <f>IF(SP_NORTE!E70="","*",SP_NORTE!E70)</f>
        <v>DESLOCAMENTO</v>
      </c>
      <c r="I64" s="145" t="str">
        <f>IF(SP_NORTE!G70="","*",SP_NORTE!G70)</f>
        <v>ZSD2</v>
      </c>
      <c r="J64" s="145" t="str">
        <f>IF(SP_NORTE!H70="","*",SP_NORTE!H70)</f>
        <v>ZDP</v>
      </c>
      <c r="K64" s="138" t="str">
        <f>IF(SP_NORTE!L70="","*",SP_NORTE!L70)</f>
        <v>ZSD-ZDP</v>
      </c>
      <c r="L64" s="138" t="str">
        <f>IF(SP_NORTE!M70="","*",SP_NORTE!M70)</f>
        <v>ZSDZDP</v>
      </c>
      <c r="M64" s="139">
        <f>IF(SP_NORTE!I70="","*",SP_NORTE!I70)</f>
        <v>73</v>
      </c>
      <c r="N64" s="144">
        <f>IF(SP_NORTE!J70="","*",SP_NORTE!J70)</f>
        <v>115</v>
      </c>
      <c r="O64" s="144">
        <f>IF(SP_NORTE!K70="","*",SP_NORTE!K70)</f>
        <v>302</v>
      </c>
      <c r="P64" s="143">
        <f>IF(SP_NORTE!N70="","*",SP_NORTE!N70)</f>
        <v>0.375</v>
      </c>
      <c r="Q64" s="143">
        <f>IF(SP_NORTE!O70="","*",SP_NORTE!O70)</f>
        <v>4.1666666666666664E-2</v>
      </c>
      <c r="R64" s="145" t="str">
        <f>IF(SP_NORTE!P70="","*",CONCATENATE(SP_NORTE!P70," ",SP_NORTE!Q70))</f>
        <v>1 BINÁRIO</v>
      </c>
      <c r="S64" s="145" t="str">
        <f>IF(SP_NORTE!U70="","*",SP_NORTE!U70)</f>
        <v xml:space="preserve">stadler </v>
      </c>
      <c r="T64" s="145" t="str">
        <f>IF(SP_NORTE!V70="","*",SP_NORTE!V70)</f>
        <v xml:space="preserve">Deslocamento ZSD-ZDP, manobra ja foi realizada desfez o cobra cega e eot ja instalado 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IF(SP_NORTE!X71="","*",SP_NORTE!X71)</f>
        <v>*</v>
      </c>
      <c r="B65" s="146" t="str">
        <f>IF(SP_NORTE!W71="","*",SP_NORTE!W71)</f>
        <v>Oportunidade</v>
      </c>
      <c r="C65" s="146" t="str">
        <f>IF(SP_NORTE!Y71="","*",SP_NORTE!Y71)</f>
        <v>*</v>
      </c>
      <c r="D65" s="138" t="str">
        <f>IF(SP_NORTE!R71="","*",SP_NORTE!R71)</f>
        <v>SP NORTE</v>
      </c>
      <c r="E65" s="138" t="str">
        <f>IF(SP_NORTE!S71="","*",SP_NORTE!S71)</f>
        <v>ZEB-ZCZ</v>
      </c>
      <c r="F65" s="145">
        <f>IF(SP_NORTE!B71="","*",SP_NORTE!B71)</f>
        <v>46058</v>
      </c>
      <c r="G65" s="145" t="str">
        <f>IF(SP_NORTE!D71="","*",SP_NORTE!D71)</f>
        <v>PEDRO (TP-696)</v>
      </c>
      <c r="H65" s="145" t="str">
        <f>IF(SP_NORTE!E71="","*",SP_NORTE!E71)</f>
        <v>PDM - SOLDA</v>
      </c>
      <c r="I65" s="145" t="str">
        <f>IF(SP_NORTE!G71="","*",SP_NORTE!G71)</f>
        <v>-</v>
      </c>
      <c r="J65" s="145" t="str">
        <f>IF(SP_NORTE!H71="","*",SP_NORTE!H71)</f>
        <v>-</v>
      </c>
      <c r="K65" s="138" t="str">
        <f>IF(SP_NORTE!L71="","*",SP_NORTE!L71)</f>
        <v>ZCZ-ZZF</v>
      </c>
      <c r="L65" s="138" t="str">
        <f>IF(SP_NORTE!M71="","*",SP_NORTE!M71)</f>
        <v>101ZZF</v>
      </c>
      <c r="M65" s="139">
        <f>IF(SP_NORTE!I71="","*",SP_NORTE!I71)</f>
        <v>73</v>
      </c>
      <c r="N65" s="144">
        <f>IF(SP_NORTE!J71="","*",SP_NORTE!J71)</f>
        <v>102</v>
      </c>
      <c r="O65" s="144" t="str">
        <f>IF(SP_NORTE!K71="","*",SP_NORTE!K71)</f>
        <v>-</v>
      </c>
      <c r="P65" s="143">
        <f>IF(SP_NORTE!N71="","*",SP_NORTE!N71)</f>
        <v>0.375</v>
      </c>
      <c r="Q65" s="143">
        <f>IF(SP_NORTE!O71="","*",SP_NORTE!O71)</f>
        <v>6.25E-2</v>
      </c>
      <c r="R65" s="145" t="str">
        <f>IF(SP_NORTE!P71="","*",CONCATENATE(SP_NORTE!P71," ",SP_NORTE!Q71))</f>
        <v>1 Nº DE SOLDA</v>
      </c>
      <c r="S65" s="145" t="str">
        <f>IF(SP_NORTE!U71="","*",SP_NORTE!U71)</f>
        <v xml:space="preserve">Ronaldo </v>
      </c>
      <c r="T65" s="145" t="str">
        <f>IF(SP_NORTE!V71="","*",SP_NORTE!V71)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IF(SP_NORTE!X72="","*",SP_NORTE!X72)</f>
        <v>*</v>
      </c>
      <c r="B66" s="146" t="str">
        <f>IF(SP_NORTE!W72="","*",SP_NORTE!W72)</f>
        <v>Oportunidade</v>
      </c>
      <c r="C66" s="146" t="str">
        <f>IF(SP_NORTE!Y72="","*",SP_NORTE!Y72)</f>
        <v>*</v>
      </c>
      <c r="D66" s="138" t="str">
        <f>IF(SP_NORTE!R72="","*",SP_NORTE!R72)</f>
        <v>SP NORTE</v>
      </c>
      <c r="E66" s="138" t="str">
        <f>IF(SP_NORTE!S72="","*",SP_NORTE!S72)</f>
        <v>ZCZ-ZTI</v>
      </c>
      <c r="F66" s="145">
        <f>IF(SP_NORTE!B72="","*",SP_NORTE!B72)</f>
        <v>46058</v>
      </c>
      <c r="G66" s="145" t="str">
        <f>IF(SP_NORTE!D72="","*",SP_NORTE!D72)</f>
        <v>V40</v>
      </c>
      <c r="H66" s="145" t="str">
        <f>IF(SP_NORTE!E72="","*",SP_NORTE!E72)</f>
        <v>MODERNIZAÇÃO - SOCADORA</v>
      </c>
      <c r="I66" s="145" t="str">
        <f>IF(SP_NORTE!G72="","*",SP_NORTE!G72)</f>
        <v>ZDGK582</v>
      </c>
      <c r="J66" s="145" t="str">
        <f>IF(SP_NORTE!H72="","*",SP_NORTE!H72)</f>
        <v>ZDGK582</v>
      </c>
      <c r="K66" s="138" t="str">
        <f>IF(SP_NORTE!L72="","*",SP_NORTE!L72)</f>
        <v>ZDG-ZTN</v>
      </c>
      <c r="L66" s="138" t="str">
        <f>IF(SP_NORTE!M72="","*",SP_NORTE!M72)</f>
        <v>ZDGK58</v>
      </c>
      <c r="M66" s="139">
        <f>IF(SP_NORTE!I72="","*",SP_NORTE!I72)</f>
        <v>73</v>
      </c>
      <c r="N66" s="144">
        <f>IF(SP_NORTE!J72="","*",SP_NORTE!J72)</f>
        <v>55</v>
      </c>
      <c r="O66" s="144">
        <f>IF(SP_NORTE!K72="","*",SP_NORTE!K72)</f>
        <v>54.5</v>
      </c>
      <c r="P66" s="143">
        <f>IF(SP_NORTE!N72="","*",SP_NORTE!N72)</f>
        <v>0.33333333333333331</v>
      </c>
      <c r="Q66" s="143">
        <f>IF(SP_NORTE!O72="","*",SP_NORTE!O72)</f>
        <v>8.3333333333333329E-2</v>
      </c>
      <c r="R66" s="145" t="str">
        <f>IF(SP_NORTE!P72="","*",CONCATENATE(SP_NORTE!P72," ",SP_NORTE!Q72))</f>
        <v>500 M</v>
      </c>
      <c r="S66" s="145" t="str">
        <f>IF(SP_NORTE!U72="","*",SP_NORTE!U72)</f>
        <v>Luiz Granado</v>
      </c>
      <c r="T66" s="145" t="str">
        <f>IF(SP_NORTE!V72="","*",SP_NORTE!V72)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IF(SP_NORTE!X73="","*",SP_NORTE!X73)</f>
        <v>*</v>
      </c>
      <c r="B67" s="146" t="str">
        <f>IF(SP_NORTE!W73="","*",SP_NORTE!W73)</f>
        <v>Oportunidade</v>
      </c>
      <c r="C67" s="146" t="str">
        <f>IF(SP_NORTE!Y73="","*",SP_NORTE!Y73)</f>
        <v>*</v>
      </c>
      <c r="D67" s="138" t="str">
        <f>IF(SP_NORTE!R73="","*",SP_NORTE!R73)</f>
        <v>SP NORTE</v>
      </c>
      <c r="E67" s="138" t="str">
        <f>IF(SP_NORTE!S73="","*",SP_NORTE!S73)</f>
        <v>ZCZ-ZTI</v>
      </c>
      <c r="F67" s="145">
        <f>IF(SP_NORTE!B73="","*",SP_NORTE!B73)</f>
        <v>46058</v>
      </c>
      <c r="G67" s="145" t="str">
        <f>IF(SP_NORTE!D73="","*",SP_NORTE!D73)</f>
        <v>W92</v>
      </c>
      <c r="H67" s="145" t="str">
        <f>IF(SP_NORTE!E73="","*",SP_NORTE!E73)</f>
        <v>PDM - DESCARGA - DORMENTE</v>
      </c>
      <c r="I67" s="145" t="str">
        <f>IF(SP_NORTE!G73="","*",SP_NORTE!G73)</f>
        <v>ZAR2</v>
      </c>
      <c r="J67" s="145" t="str">
        <f>IF(SP_NORTE!H73="","*",SP_NORTE!H73)</f>
        <v>ZAR2</v>
      </c>
      <c r="K67" s="138" t="str">
        <f>IF(SP_NORTE!L73="","*",SP_NORTE!L73)</f>
        <v>ZZR-ZDZ</v>
      </c>
      <c r="L67" s="138" t="str">
        <f>IF(SP_NORTE!M73="","*",SP_NORTE!M73)</f>
        <v>K14K18</v>
      </c>
      <c r="M67" s="139">
        <f>IF(SP_NORTE!I73="","*",SP_NORTE!I73)</f>
        <v>73</v>
      </c>
      <c r="N67" s="144">
        <f>IF(SP_NORTE!J73="","*",SP_NORTE!J73)</f>
        <v>16</v>
      </c>
      <c r="O67" s="144">
        <f>IF(SP_NORTE!K73="","*",SP_NORTE!K73)</f>
        <v>18</v>
      </c>
      <c r="P67" s="143">
        <f>IF(SP_NORTE!N73="","*",SP_NORTE!N73)</f>
        <v>0.375</v>
      </c>
      <c r="Q67" s="143">
        <f>IF(SP_NORTE!O73="","*",SP_NORTE!O73)</f>
        <v>0.125</v>
      </c>
      <c r="R67" s="145" t="str">
        <f>IF(SP_NORTE!P73="","*",CONCATENATE(SP_NORTE!P73," ",SP_NORTE!Q73))</f>
        <v>1000 Nº DE DORMENTES</v>
      </c>
      <c r="S67" s="145" t="str">
        <f>IF(SP_NORTE!U73="","*",SP_NORTE!U73)</f>
        <v>Gabriel</v>
      </c>
      <c r="T67" s="145" t="str">
        <f>IF(SP_NORTE!V73="","*",SP_NORTE!V73)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IF(SP_NORTE!X74="","*",SP_NORTE!X74)</f>
        <v>*</v>
      </c>
      <c r="B68" s="146" t="str">
        <f>IF(SP_NORTE!W74="","*",SP_NORTE!W74)</f>
        <v>Oportunidade</v>
      </c>
      <c r="C68" s="146" t="str">
        <f>IF(SP_NORTE!Y74="","*",SP_NORTE!Y74)</f>
        <v>*</v>
      </c>
      <c r="D68" s="138" t="str">
        <f>IF(SP_NORTE!R74="","*",SP_NORTE!R74)</f>
        <v>SP NORTE</v>
      </c>
      <c r="E68" s="138" t="str">
        <f>IF(SP_NORTE!S74="","*",SP_NORTE!S74)</f>
        <v>ZCZ-ZTI</v>
      </c>
      <c r="F68" s="145">
        <f>IF(SP_NORTE!B74="","*",SP_NORTE!B74)</f>
        <v>46058</v>
      </c>
      <c r="G68" s="145" t="str">
        <f>IF(SP_NORTE!D74="","*",SP_NORTE!D74)</f>
        <v>ANTÔNIO (TP-713)</v>
      </c>
      <c r="H68" s="145" t="str">
        <f>IF(SP_NORTE!E74="","*",SP_NORTE!E74)</f>
        <v>PDM - SOLDA</v>
      </c>
      <c r="I68" s="145" t="str">
        <f>IF(SP_NORTE!G74="","*",SP_NORTE!G74)</f>
        <v>-</v>
      </c>
      <c r="J68" s="145" t="str">
        <f>IF(SP_NORTE!H74="","*",SP_NORTE!H74)</f>
        <v>-</v>
      </c>
      <c r="K68" s="138" t="str">
        <f>IF(SP_NORTE!L74="","*",SP_NORTE!L74)</f>
        <v>ZZR-ZDZ</v>
      </c>
      <c r="L68" s="138" t="str">
        <f>IF(SP_NORTE!M74="","*",SP_NORTE!M74)</f>
        <v>K14K18</v>
      </c>
      <c r="M68" s="139">
        <f>IF(SP_NORTE!I74="","*",SP_NORTE!I74)</f>
        <v>73</v>
      </c>
      <c r="N68" s="144">
        <f>IF(SP_NORTE!J74="","*",SP_NORTE!J74)</f>
        <v>16.8</v>
      </c>
      <c r="O68" s="144" t="str">
        <f>IF(SP_NORTE!K74="","*",SP_NORTE!K74)</f>
        <v>-</v>
      </c>
      <c r="P68" s="143">
        <f>IF(SP_NORTE!N74="","*",SP_NORTE!N74)</f>
        <v>0.375</v>
      </c>
      <c r="Q68" s="143">
        <f>IF(SP_NORTE!O74="","*",SP_NORTE!O74)</f>
        <v>6.25E-2</v>
      </c>
      <c r="R68" s="145" t="str">
        <f>IF(SP_NORTE!P74="","*",CONCATENATE(SP_NORTE!P74," ",SP_NORTE!Q74))</f>
        <v>1 Nº DE SOLDA</v>
      </c>
      <c r="S68" s="145" t="str">
        <f>IF(SP_NORTE!U74="","*",SP_NORTE!U74)</f>
        <v>Carlos Eduardo</v>
      </c>
      <c r="T68" s="145" t="str">
        <f>IF(SP_NORTE!V74="","*",SP_NORTE!V74)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IF(SP_NORTE!X75="","*",SP_NORTE!X75)</f>
        <v>*</v>
      </c>
      <c r="B69" s="146" t="str">
        <f>IF(SP_NORTE!W75="","*",SP_NORTE!W75)</f>
        <v>Oportunidade</v>
      </c>
      <c r="C69" s="146" t="str">
        <f>IF(SP_NORTE!Y75="","*",SP_NORTE!Y75)</f>
        <v>*</v>
      </c>
      <c r="D69" s="138" t="str">
        <f>IF(SP_NORTE!R75="","*",SP_NORTE!R75)</f>
        <v>SP NORTE</v>
      </c>
      <c r="E69" s="138" t="str">
        <f>IF(SP_NORTE!S75="","*",SP_NORTE!S75)</f>
        <v>ZCZ-ZTI</v>
      </c>
      <c r="F69" s="145" t="str">
        <f>IF(SP_NORTE!B75="","*",SP_NORTE!B75)</f>
        <v>*</v>
      </c>
      <c r="G69" s="145" t="str">
        <f>IF(SP_NORTE!D75="","*",SP_NORTE!D75)</f>
        <v>W99</v>
      </c>
      <c r="H69" s="145" t="str">
        <f>IF(SP_NORTE!E75="","*",SP_NORTE!E75)</f>
        <v>DESLOCAMENTO</v>
      </c>
      <c r="I69" s="145" t="str">
        <f>IF(SP_NORTE!G75="","*",SP_NORTE!G75)</f>
        <v>ZTO2</v>
      </c>
      <c r="J69" s="145" t="str">
        <f>IF(SP_NORTE!H75="","*",SP_NORTE!H75)</f>
        <v>ZMA</v>
      </c>
      <c r="K69" s="138" t="str">
        <f>IF(SP_NORTE!L75="","*",SP_NORTE!L75)</f>
        <v>ZTO-ZMA</v>
      </c>
      <c r="L69" s="138" t="str">
        <f>IF(SP_NORTE!M75="","*",SP_NORTE!M75)</f>
        <v>ZTOZMA</v>
      </c>
      <c r="M69" s="139">
        <f>IF(SP_NORTE!I75="","*",SP_NORTE!I75)</f>
        <v>73</v>
      </c>
      <c r="N69" s="144">
        <f>IF(SP_NORTE!J75="","*",SP_NORTE!J75)</f>
        <v>7</v>
      </c>
      <c r="O69" s="144">
        <f>IF(SP_NORTE!K75="","*",SP_NORTE!K75)</f>
        <v>42</v>
      </c>
      <c r="P69" s="143">
        <f>IF(SP_NORTE!N75="","*",SP_NORTE!N75)</f>
        <v>0.375</v>
      </c>
      <c r="Q69" s="143">
        <f>IF(SP_NORTE!O75="","*",SP_NORTE!O75)</f>
        <v>4.1666666666666664E-2</v>
      </c>
      <c r="R69" s="145" t="str">
        <f>IF(SP_NORTE!P75="","*",CONCATENATE(SP_NORTE!P75," ",SP_NORTE!Q75))</f>
        <v>1 BINÁRIO</v>
      </c>
      <c r="S69" s="145" t="str">
        <f>IF(SP_NORTE!U75="","*",SP_NORTE!U75)</f>
        <v>Luiz Granado</v>
      </c>
      <c r="T69" s="145" t="str">
        <f>IF(SP_NORTE!V75="","*",SP_NORTE!V75)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IF(SP_NORTE!X76="","*",SP_NORTE!X76)</f>
        <v>*</v>
      </c>
      <c r="B70" s="146" t="str">
        <f>IF(SP_NORTE!W76="","*",SP_NORTE!W76)</f>
        <v>Oportunidade</v>
      </c>
      <c r="C70" s="146" t="str">
        <f>IF(SP_NORTE!Y76="","*",SP_NORTE!Y76)</f>
        <v>*</v>
      </c>
      <c r="D70" s="138" t="str">
        <f>IF(SP_NORTE!R76="","*",SP_NORTE!R76)</f>
        <v>SP NORTE</v>
      </c>
      <c r="E70" s="138" t="str">
        <f>IF(SP_NORTE!S76="","*",SP_NORTE!S76)</f>
        <v>ZCZ-ZTI</v>
      </c>
      <c r="F70" s="145">
        <f>IF(SP_NORTE!B76="","*",SP_NORTE!B76)</f>
        <v>46058</v>
      </c>
      <c r="G70" s="145" t="str">
        <f>IF(SP_NORTE!D76="","*",SP_NORTE!D76)</f>
        <v>W97</v>
      </c>
      <c r="H70" s="145" t="str">
        <f>IF(SP_NORTE!E76="","*",SP_NORTE!E76)</f>
        <v>DESLOCAMENTO</v>
      </c>
      <c r="I70" s="145" t="str">
        <f>IF(SP_NORTE!G76="","*",SP_NORTE!G76)</f>
        <v>ZTO2</v>
      </c>
      <c r="J70" s="145" t="str">
        <f>IF(SP_NORTE!H76="","*",SP_NORTE!H76)</f>
        <v>ZEM</v>
      </c>
      <c r="K70" s="138" t="str">
        <f>IF(SP_NORTE!L76="","*",SP_NORTE!L76)</f>
        <v>ZTO-ZEM</v>
      </c>
      <c r="L70" s="138" t="str">
        <f>IF(SP_NORTE!M76="","*",SP_NORTE!M76)</f>
        <v>ZTOZEM</v>
      </c>
      <c r="M70" s="139">
        <f>IF(SP_NORTE!I76="","*",SP_NORTE!I76)</f>
        <v>73</v>
      </c>
      <c r="N70" s="144">
        <f>IF(SP_NORTE!J76="","*",SP_NORTE!J76)</f>
        <v>7</v>
      </c>
      <c r="O70" s="144" t="str">
        <f>IF(SP_NORTE!K76="","*",SP_NORTE!K76)</f>
        <v>-</v>
      </c>
      <c r="P70" s="143">
        <f>IF(SP_NORTE!N76="","*",SP_NORTE!N76)</f>
        <v>0.375</v>
      </c>
      <c r="Q70" s="143">
        <f>IF(SP_NORTE!O76="","*",SP_NORTE!O76)</f>
        <v>4.1666666666666664E-2</v>
      </c>
      <c r="R70" s="145" t="str">
        <f>IF(SP_NORTE!P76="","*",CONCATENATE(SP_NORTE!P76," ",SP_NORTE!Q76))</f>
        <v>1 BINÁRIO</v>
      </c>
      <c r="S70" s="145" t="str">
        <f>IF(SP_NORTE!U76="","*",SP_NORTE!U76)</f>
        <v>Guilherme</v>
      </c>
      <c r="T70" s="145" t="str">
        <f>IF(SP_NORTE!V76="","*",SP_NORTE!V76)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IF(SP_NORTE!X77="","*",SP_NORTE!X77)</f>
        <v>*</v>
      </c>
      <c r="B71" s="146" t="str">
        <f>IF(SP_NORTE!W77="","*",SP_NORTE!W77)</f>
        <v>Oportunidade</v>
      </c>
      <c r="C71" s="146" t="str">
        <f>IF(SP_NORTE!Y77="","*",SP_NORTE!Y77)</f>
        <v>*</v>
      </c>
      <c r="D71" s="138" t="str">
        <f>IF(SP_NORTE!R77="","*",SP_NORTE!R77)</f>
        <v>SP NORTE</v>
      </c>
      <c r="E71" s="138" t="str">
        <f>IF(SP_NORTE!S77="","*",SP_NORTE!S77)</f>
        <v>ZRX-ZTI</v>
      </c>
      <c r="F71" s="145">
        <f>IF(SP_NORTE!B77="","*",SP_NORTE!B77)</f>
        <v>46058</v>
      </c>
      <c r="G71" s="145" t="str">
        <f>IF(SP_NORTE!D77="","*",SP_NORTE!D77)</f>
        <v>V83</v>
      </c>
      <c r="H71" s="145" t="str">
        <f>IF(SP_NORTE!E77="","*",SP_NORTE!E77)</f>
        <v>MECANIZAÇÃO - SOCADORA</v>
      </c>
      <c r="I71" s="145" t="str">
        <f>IF(SP_NORTE!G77="","*",SP_NORTE!G77)</f>
        <v>ZIQ2</v>
      </c>
      <c r="J71" s="145" t="str">
        <f>IF(SP_NORTE!H77="","*",SP_NORTE!H77)</f>
        <v>ZIQ</v>
      </c>
      <c r="K71" s="138" t="str">
        <f>IF(SP_NORTE!L77="","*",SP_NORTE!L77)</f>
        <v>ZRQ-ZQX</v>
      </c>
      <c r="L71" s="138" t="str">
        <f>IF(SP_NORTE!M77="","*",SP_NORTE!M77)</f>
        <v>139ZQX1</v>
      </c>
      <c r="M71" s="139">
        <f>IF(SP_NORTE!I77="","*",SP_NORTE!I77)</f>
        <v>70</v>
      </c>
      <c r="N71" s="144">
        <f>IF(SP_NORTE!J77="","*",SP_NORTE!J77)</f>
        <v>139.30000000000001</v>
      </c>
      <c r="O71" s="144">
        <f>IF(SP_NORTE!K77="","*",SP_NORTE!K77)</f>
        <v>139</v>
      </c>
      <c r="P71" s="143">
        <f>IF(SP_NORTE!N77="","*",SP_NORTE!N77)</f>
        <v>0.35416666666666669</v>
      </c>
      <c r="Q71" s="143">
        <f>IF(SP_NORTE!O77="","*",SP_NORTE!O77)</f>
        <v>8.3333333333333329E-2</v>
      </c>
      <c r="R71" s="145" t="str">
        <f>IF(SP_NORTE!P77="","*",CONCATENATE(SP_NORTE!P77," ",SP_NORTE!Q77))</f>
        <v>600 M</v>
      </c>
      <c r="S71" s="145" t="str">
        <f>IF(SP_NORTE!U77="","*",SP_NORTE!U77)</f>
        <v>Antonioni</v>
      </c>
      <c r="T71" s="145" t="str">
        <f>IF(SP_NORTE!V77="","*",SP_NORTE!V77)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IF(SP_NORTE!X80="","*",SP_NORTE!X80)</f>
        <v>*</v>
      </c>
      <c r="B72" s="146" t="str">
        <f>IF(SP_NORTE!W80="","*",SP_NORTE!W80)</f>
        <v>Contrato</v>
      </c>
      <c r="C72" s="146" t="str">
        <f>IF(SP_NORTE!Y80="","*",SP_NORTE!Y80)</f>
        <v>*</v>
      </c>
      <c r="D72" s="138" t="str">
        <f>IF(SP_NORTE!R80="","*",SP_NORTE!R80)</f>
        <v>SP NORTE</v>
      </c>
      <c r="E72" s="138" t="str">
        <f>IF(SP_NORTE!S80="","*",SP_NORTE!S80)</f>
        <v>TMI-ZEB</v>
      </c>
      <c r="F72" s="145">
        <f>IF(SP_NORTE!B80="","*",SP_NORTE!B80)</f>
        <v>46059</v>
      </c>
      <c r="G72" s="145" t="str">
        <f>IF(SP_NORTE!D80="","*",SP_NORTE!D80)</f>
        <v>V87</v>
      </c>
      <c r="H72" s="145" t="str">
        <f>IF(SP_NORTE!E80="","*",SP_NORTE!E80)</f>
        <v>MECANIZAÇÃO - SOCADORA</v>
      </c>
      <c r="I72" s="145" t="str">
        <f>IF(SP_NORTE!G80="","*",SP_NORTE!G80)</f>
        <v>ZDP2</v>
      </c>
      <c r="J72" s="145" t="str">
        <f>IF(SP_NORTE!H80="","*",SP_NORTE!H80)</f>
        <v>ZDP</v>
      </c>
      <c r="K72" s="138" t="str">
        <f>IF(SP_NORTE!L80="","*",SP_NORTE!L80)</f>
        <v>ZZM-ZCF</v>
      </c>
      <c r="L72" s="138" t="str">
        <f>IF(SP_NORTE!M80="","*",SP_NORTE!M80)</f>
        <v>293ZCF1</v>
      </c>
      <c r="M72" s="139">
        <f>IF(SP_NORTE!I80="","*",SP_NORTE!I80)</f>
        <v>73</v>
      </c>
      <c r="N72" s="144">
        <f>IF(SP_NORTE!J80="","*",SP_NORTE!J80)</f>
        <v>293.8</v>
      </c>
      <c r="O72" s="144">
        <f>IF(SP_NORTE!K80="","*",SP_NORTE!K80)</f>
        <v>291</v>
      </c>
      <c r="P72" s="143">
        <f>IF(SP_NORTE!N80="","*",SP_NORTE!N80)</f>
        <v>0.34722222222222221</v>
      </c>
      <c r="Q72" s="143">
        <f>IF(SP_NORTE!O80="","*",SP_NORTE!O80)</f>
        <v>0.25</v>
      </c>
      <c r="R72" s="145" t="str">
        <f>IF(SP_NORTE!P80="","*",CONCATENATE(SP_NORTE!P80," ",SP_NORTE!Q80))</f>
        <v>2400 M</v>
      </c>
      <c r="S72" s="145" t="str">
        <f>IF(SP_NORTE!U80="","*",SP_NORTE!U80)</f>
        <v>Antonioni</v>
      </c>
      <c r="T72" s="145" t="str">
        <f>IF(SP_NORTE!V80="","*",SP_NORTE!V80)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IF(SP_NORTE!X81="","*",SP_NORTE!X81)</f>
        <v>*</v>
      </c>
      <c r="B73" s="146" t="str">
        <f>IF(SP_NORTE!W81="","*",SP_NORTE!W81)</f>
        <v>Oportunidade</v>
      </c>
      <c r="C73" s="146" t="str">
        <f>IF(SP_NORTE!Y81="","*",SP_NORTE!Y81)</f>
        <v>*</v>
      </c>
      <c r="D73" s="138" t="str">
        <f>IF(SP_NORTE!R81="","*",SP_NORTE!R81)</f>
        <v>SP NORTE</v>
      </c>
      <c r="E73" s="138" t="str">
        <f>IF(SP_NORTE!S81="","*",SP_NORTE!S81)</f>
        <v>TMI-ZEB</v>
      </c>
      <c r="F73" s="145">
        <f>IF(SP_NORTE!B81="","*",SP_NORTE!B81)</f>
        <v>46059</v>
      </c>
      <c r="G73" s="145" t="str">
        <f>IF(SP_NORTE!D81="","*",SP_NORTE!D81)</f>
        <v>JOVÂNIO (TP-850)</v>
      </c>
      <c r="H73" s="145" t="str">
        <f>IF(SP_NORTE!E81="","*",SP_NORTE!E81)</f>
        <v>PDM - SOLDA</v>
      </c>
      <c r="I73" s="145" t="str">
        <f>IF(SP_NORTE!G81="","*",SP_NORTE!G81)</f>
        <v>-</v>
      </c>
      <c r="J73" s="145" t="str">
        <f>IF(SP_NORTE!H81="","*",SP_NORTE!H81)</f>
        <v>-</v>
      </c>
      <c r="K73" s="138" t="str">
        <f>IF(SP_NORTE!L81="","*",SP_NORTE!L81)</f>
        <v>ZEC-ZKY</v>
      </c>
      <c r="L73" s="138" t="str">
        <f>IF(SP_NORTE!M81="","*",SP_NORTE!M81)</f>
        <v>ZEC267</v>
      </c>
      <c r="M73" s="139">
        <f>IF(SP_NORTE!I81="","*",SP_NORTE!I81)</f>
        <v>73</v>
      </c>
      <c r="N73" s="144">
        <f>IF(SP_NORTE!J81="","*",SP_NORTE!J81)</f>
        <v>265.7</v>
      </c>
      <c r="O73" s="144" t="str">
        <f>IF(SP_NORTE!K81="","*",SP_NORTE!K81)</f>
        <v>-</v>
      </c>
      <c r="P73" s="143">
        <f>IF(SP_NORTE!N81="","*",SP_NORTE!N81)</f>
        <v>0.375</v>
      </c>
      <c r="Q73" s="143">
        <f>IF(SP_NORTE!O81="","*",SP_NORTE!O81)</f>
        <v>6.25E-2</v>
      </c>
      <c r="R73" s="145" t="str">
        <f>IF(SP_NORTE!P81="","*",CONCATENATE(SP_NORTE!P81," ",SP_NORTE!Q81))</f>
        <v>1 Nº DE SOLDA</v>
      </c>
      <c r="S73" s="145" t="str">
        <f>IF(SP_NORTE!U81="","*",SP_NORTE!U81)</f>
        <v>*</v>
      </c>
      <c r="T73" s="145" t="str">
        <f>IF(SP_NORTE!V81="","*",SP_NORTE!V81)</f>
        <v>*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Contrato</v>
      </c>
      <c r="C74" s="146" t="str">
        <f>IF(SP_NORTE!Y82="","*",SP_NORTE!Y82)</f>
        <v>*</v>
      </c>
      <c r="D74" s="138" t="str">
        <f>IF(SP_NORTE!R82="","*",SP_NORTE!R82)</f>
        <v>SP NORTE</v>
      </c>
      <c r="E74" s="138" t="str">
        <f>IF(SP_NORTE!S82="","*",SP_NORTE!S82)</f>
        <v>ZEB-ZCZ</v>
      </c>
      <c r="F74" s="145">
        <f>IF(SP_NORTE!B82="","*",SP_NORTE!B82)</f>
        <v>46059</v>
      </c>
      <c r="G74" s="145" t="str">
        <f>IF(SP_NORTE!D82="","*",SP_NORTE!D82)</f>
        <v>V88</v>
      </c>
      <c r="H74" s="145" t="str">
        <f>IF(SP_NORTE!E82="","*",SP_NORTE!E82)</f>
        <v>MECANIZAÇÃO - SOCADORA</v>
      </c>
      <c r="I74" s="145" t="str">
        <f>IF(SP_NORTE!G82="","*",SP_NORTE!G82)</f>
        <v>ZPN2</v>
      </c>
      <c r="J74" s="145" t="str">
        <f>IF(SP_NORTE!H82="","*",SP_NORTE!H82)</f>
        <v>ZPN</v>
      </c>
      <c r="K74" s="138" t="str">
        <f>IF(SP_NORTE!L82="","*",SP_NORTE!L82)</f>
        <v>ZCV-ZCT</v>
      </c>
      <c r="L74" s="138" t="str">
        <f>IF(SP_NORTE!M82="","*",SP_NORTE!M82)</f>
        <v>152ZCT</v>
      </c>
      <c r="M74" s="139">
        <f>IF(SP_NORTE!I82="","*",SP_NORTE!I82)</f>
        <v>73</v>
      </c>
      <c r="N74" s="144">
        <f>IF(SP_NORTE!J82="","*",SP_NORTE!J82)</f>
        <v>153.80000000000001</v>
      </c>
      <c r="O74" s="144">
        <f>IF(SP_NORTE!K82="","*",SP_NORTE!K82)</f>
        <v>152</v>
      </c>
      <c r="P74" s="143">
        <f>IF(SP_NORTE!N82="","*",SP_NORTE!N82)</f>
        <v>0.34722222222222221</v>
      </c>
      <c r="Q74" s="143">
        <f>IF(SP_NORTE!O82="","*",SP_NORTE!O82)</f>
        <v>0.125</v>
      </c>
      <c r="R74" s="145" t="str">
        <f>IF(SP_NORTE!P82="","*",CONCATENATE(SP_NORTE!P82," ",SP_NORTE!Q82))</f>
        <v>1200 M</v>
      </c>
      <c r="S74" s="145" t="str">
        <f>IF(SP_NORTE!U82="","*",SP_NORTE!U82)</f>
        <v>*</v>
      </c>
      <c r="T74" s="145" t="str">
        <f>IF(SP_NORTE!V82="","*",SP_NORTE!V82)</f>
        <v>*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IF(SP_NORTE!X83="","*",SP_NORTE!X83)</f>
        <v>*</v>
      </c>
      <c r="B75" s="146" t="str">
        <f>IF(SP_NORTE!W83="","*",SP_NORTE!W83)</f>
        <v>Oportunidade</v>
      </c>
      <c r="C75" s="146" t="str">
        <f>IF(SP_NORTE!Y83="","*",SP_NORTE!Y83)</f>
        <v>*</v>
      </c>
      <c r="D75" s="138" t="str">
        <f>IF(SP_NORTE!R83="","*",SP_NORTE!R83)</f>
        <v>SP NORTE</v>
      </c>
      <c r="E75" s="138" t="str">
        <f>IF(SP_NORTE!S83="","*",SP_NORTE!S83)</f>
        <v>TMI-ZEB</v>
      </c>
      <c r="F75" s="145">
        <f>IF(SP_NORTE!B83="","*",SP_NORTE!B83)</f>
        <v>46059</v>
      </c>
      <c r="G75" s="145" t="str">
        <f>IF(SP_NORTE!D83="","*",SP_NORTE!D83)</f>
        <v>W48</v>
      </c>
      <c r="H75" s="145" t="str">
        <f>IF(SP_NORTE!E83="","*",SP_NORTE!E83)</f>
        <v>DESLOCAMENTO</v>
      </c>
      <c r="I75" s="145" t="str">
        <f>IF(SP_NORTE!G83="","*",SP_NORTE!G83)</f>
        <v>ZEC2</v>
      </c>
      <c r="J75" s="145" t="str">
        <f>IF(SP_NORTE!H83="","*",SP_NORTE!H83)</f>
        <v>ZJA</v>
      </c>
      <c r="K75" s="138" t="str">
        <f>IF(SP_NORTE!L83="","*",SP_NORTE!L83)</f>
        <v>ZEC-ZJA</v>
      </c>
      <c r="L75" s="138" t="str">
        <f>IF(SP_NORTE!M83="","*",SP_NORTE!M83)</f>
        <v>ZECZJA</v>
      </c>
      <c r="M75" s="139">
        <f>IF(SP_NORTE!I83="","*",SP_NORTE!I83)</f>
        <v>73</v>
      </c>
      <c r="N75" s="144">
        <f>IF(SP_NORTE!J83="","*",SP_NORTE!J83)</f>
        <v>262</v>
      </c>
      <c r="O75" s="144">
        <f>IF(SP_NORTE!K83="","*",SP_NORTE!K83)</f>
        <v>372</v>
      </c>
      <c r="P75" s="143">
        <f>IF(SP_NORTE!N83="","*",SP_NORTE!N83)</f>
        <v>0.35416666666666669</v>
      </c>
      <c r="Q75" s="143">
        <f>IF(SP_NORTE!O83="","*",SP_NORTE!O83)</f>
        <v>4.1666666666666664E-2</v>
      </c>
      <c r="R75" s="145" t="str">
        <f>IF(SP_NORTE!P83="","*",CONCATENATE(SP_NORTE!P83," ",SP_NORTE!Q83))</f>
        <v>1 BINÁRIO</v>
      </c>
      <c r="S75" s="145" t="str">
        <f>IF(SP_NORTE!U83="","*",SP_NORTE!U83)</f>
        <v xml:space="preserve">Douglas </v>
      </c>
      <c r="T75" s="145" t="str">
        <f>IF(SP_NORTE!V83="","*",SP_NORTE!V83)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Oportunidade</v>
      </c>
      <c r="C76" s="146" t="str">
        <f>IF(SP_NORTE!Y84="","*",SP_NORTE!Y84)</f>
        <v>*</v>
      </c>
      <c r="D76" s="138" t="str">
        <f>IF(SP_NORTE!R84="","*",SP_NORTE!R84)</f>
        <v>SP NORTE</v>
      </c>
      <c r="E76" s="138" t="str">
        <f>IF(SP_NORTE!S84="","*",SP_NORTE!S84)</f>
        <v>ZEB-ZCZ</v>
      </c>
      <c r="F76" s="145">
        <f>IF(SP_NORTE!B84="","*",SP_NORTE!B84)</f>
        <v>46059</v>
      </c>
      <c r="G76" s="145" t="str">
        <f>IF(SP_NORTE!D84="","*",SP_NORTE!D84)</f>
        <v>E40</v>
      </c>
      <c r="H76" s="145" t="str">
        <f>IF(SP_NORTE!E84="","*",SP_NORTE!E84)</f>
        <v>DESLOCAMENTO</v>
      </c>
      <c r="I76" s="145" t="str">
        <f>IF(SP_NORTE!G84="","*",SP_NORTE!G84)</f>
        <v>ZSD2</v>
      </c>
      <c r="J76" s="145" t="str">
        <f>IF(SP_NORTE!H84="","*",SP_NORTE!H84)</f>
        <v>ZDP</v>
      </c>
      <c r="K76" s="138" t="str">
        <f>IF(SP_NORTE!L84="","*",SP_NORTE!L84)</f>
        <v>ZSD-ZDP</v>
      </c>
      <c r="L76" s="138" t="str">
        <f>IF(SP_NORTE!M84="","*",SP_NORTE!M84)</f>
        <v>ZSDZDP</v>
      </c>
      <c r="M76" s="139">
        <f>IF(SP_NORTE!I84="","*",SP_NORTE!I84)</f>
        <v>73</v>
      </c>
      <c r="N76" s="144">
        <f>IF(SP_NORTE!J84="","*",SP_NORTE!J84)</f>
        <v>115</v>
      </c>
      <c r="O76" s="144">
        <f>IF(SP_NORTE!K84="","*",SP_NORTE!K84)</f>
        <v>302</v>
      </c>
      <c r="P76" s="143">
        <f>IF(SP_NORTE!N84="","*",SP_NORTE!N84)</f>
        <v>0.375</v>
      </c>
      <c r="Q76" s="143">
        <f>IF(SP_NORTE!O84="","*",SP_NORTE!O84)</f>
        <v>4.1666666666666664E-2</v>
      </c>
      <c r="R76" s="145" t="str">
        <f>IF(SP_NORTE!P84="","*",CONCATENATE(SP_NORTE!P84," ",SP_NORTE!Q84))</f>
        <v>1 BINÁRIO</v>
      </c>
      <c r="S76" s="145" t="str">
        <f>IF(SP_NORTE!U84="","*",SP_NORTE!U84)</f>
        <v xml:space="preserve">stadler </v>
      </c>
      <c r="T76" s="145" t="str">
        <f>IF(SP_NORTE!V84="","*",SP_NORTE!V84)</f>
        <v xml:space="preserve">Deslocamento ZSD-ZDP, manobra ja foi realizada desfez o cobra cega e eot ja instalado </v>
      </c>
      <c r="U76" s="136">
        <f ca="1">_xlfn.XLOOKUP(G76&amp;$U$2,BS_CONTROLE[CHAVE],BS_CONTROLE[Quantidade_11],"-")</f>
        <v>1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Oportunidade</v>
      </c>
      <c r="C77" s="146" t="str">
        <f>IF(SP_NORTE!Y85="","*",SP_NORTE!Y85)</f>
        <v>*</v>
      </c>
      <c r="D77" s="138" t="str">
        <f>IF(SP_NORTE!R85="","*",SP_NORTE!R85)</f>
        <v>SP NORTE</v>
      </c>
      <c r="E77" s="138" t="str">
        <f>IF(SP_NORTE!S85="","*",SP_NORTE!S85)</f>
        <v>ZEB-ZCZ</v>
      </c>
      <c r="F77" s="145" t="str">
        <f>IF(SP_NORTE!B85="","*",SP_NORTE!B85)</f>
        <v>*</v>
      </c>
      <c r="G77" s="145" t="str">
        <f>IF(SP_NORTE!D85="","*",SP_NORTE!D85)</f>
        <v>PEDRO (TP-696)</v>
      </c>
      <c r="H77" s="145" t="str">
        <f>IF(SP_NORTE!E85="","*",SP_NORTE!E85)</f>
        <v>PDM - SOLDA</v>
      </c>
      <c r="I77" s="145" t="str">
        <f>IF(SP_NORTE!G85="","*",SP_NORTE!G85)</f>
        <v>-</v>
      </c>
      <c r="J77" s="145" t="str">
        <f>IF(SP_NORTE!H85="","*",SP_NORTE!H85)</f>
        <v>-</v>
      </c>
      <c r="K77" s="138" t="str">
        <f>IF(SP_NORTE!L85="","*",SP_NORTE!L85)</f>
        <v>ZCZ-ZZF</v>
      </c>
      <c r="L77" s="138" t="str">
        <f>IF(SP_NORTE!M85="","*",SP_NORTE!M85)</f>
        <v>101ZZF</v>
      </c>
      <c r="M77" s="139">
        <f>IF(SP_NORTE!I85="","*",SP_NORTE!I85)</f>
        <v>73</v>
      </c>
      <c r="N77" s="144">
        <f>IF(SP_NORTE!J85="","*",SP_NORTE!J85)</f>
        <v>102</v>
      </c>
      <c r="O77" s="144" t="str">
        <f>IF(SP_NORTE!K85="","*",SP_NORTE!K85)</f>
        <v>-</v>
      </c>
      <c r="P77" s="143">
        <f>IF(SP_NORTE!N85="","*",SP_NORTE!N85)</f>
        <v>0.375</v>
      </c>
      <c r="Q77" s="143">
        <f>IF(SP_NORTE!O85="","*",SP_NORTE!O85)</f>
        <v>6.25E-2</v>
      </c>
      <c r="R77" s="145" t="str">
        <f>IF(SP_NORTE!P85="","*",CONCATENATE(SP_NORTE!P85," ",SP_NORTE!Q85))</f>
        <v>1 Nº DE SOLDA</v>
      </c>
      <c r="S77" s="145" t="str">
        <f>IF(SP_NORTE!U85="","*",SP_NORTE!U85)</f>
        <v xml:space="preserve">Ronaldo </v>
      </c>
      <c r="T77" s="145" t="str">
        <f>IF(SP_NORTE!V85="","*",SP_NORTE!V85)</f>
        <v>execução de solda - Condicionado à temperatura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Contrato</v>
      </c>
      <c r="C78" s="146" t="str">
        <f>IF(SP_NORTE!Y86="","*",SP_NORTE!Y86)</f>
        <v>*</v>
      </c>
      <c r="D78" s="138" t="str">
        <f>IF(SP_NORTE!R86="","*",SP_NORTE!R86)</f>
        <v>SP NORTE</v>
      </c>
      <c r="E78" s="138" t="str">
        <f>IF(SP_NORTE!S86="","*",SP_NORTE!S86)</f>
        <v>ZCZ-ZTI</v>
      </c>
      <c r="F78" s="145">
        <f>IF(SP_NORTE!B86="","*",SP_NORTE!B86)</f>
        <v>46059</v>
      </c>
      <c r="G78" s="145" t="str">
        <f>IF(SP_NORTE!D86="","*",SP_NORTE!D86)</f>
        <v>V40</v>
      </c>
      <c r="H78" s="145" t="str">
        <f>IF(SP_NORTE!E86="","*",SP_NORTE!E86)</f>
        <v>MODERNIZAÇÃO - SOCADORA</v>
      </c>
      <c r="I78" s="145" t="str">
        <f>IF(SP_NORTE!G86="","*",SP_NORTE!G86)</f>
        <v>ZDGK582</v>
      </c>
      <c r="J78" s="145" t="str">
        <f>IF(SP_NORTE!H86="","*",SP_NORTE!H86)</f>
        <v>ZDGK582</v>
      </c>
      <c r="K78" s="138" t="str">
        <f>IF(SP_NORTE!L86="","*",SP_NORTE!L86)</f>
        <v>ZDG-ZTN</v>
      </c>
      <c r="L78" s="138" t="str">
        <f>IF(SP_NORTE!M86="","*",SP_NORTE!M86)</f>
        <v>ZDGK58</v>
      </c>
      <c r="M78" s="139">
        <f>IF(SP_NORTE!I86="","*",SP_NORTE!I86)</f>
        <v>73</v>
      </c>
      <c r="N78" s="144">
        <f>IF(SP_NORTE!J86="","*",SP_NORTE!J86)</f>
        <v>55</v>
      </c>
      <c r="O78" s="144">
        <f>IF(SP_NORTE!K86="","*",SP_NORTE!K86)</f>
        <v>54.5</v>
      </c>
      <c r="P78" s="143">
        <f>IF(SP_NORTE!N86="","*",SP_NORTE!N86)</f>
        <v>0.33333333333333331</v>
      </c>
      <c r="Q78" s="143">
        <f>IF(SP_NORTE!O86="","*",SP_NORTE!O86)</f>
        <v>8.3333333333333329E-2</v>
      </c>
      <c r="R78" s="145" t="str">
        <f>IF(SP_NORTE!P86="","*",CONCATENATE(SP_NORTE!P86," ",SP_NORTE!Q86))</f>
        <v>500 M</v>
      </c>
      <c r="S78" s="145" t="str">
        <f>IF(SP_NORTE!U86="","*",SP_NORTE!U86)</f>
        <v>Luiz Granado</v>
      </c>
      <c r="T78" s="145" t="str">
        <f>IF(SP_NORTE!V86="","*",SP_NORTE!V86)</f>
        <v xml:space="preserve">Mecanização Socadora 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Oportunidade</v>
      </c>
      <c r="C79" s="146" t="str">
        <f>IF(SP_NORTE!Y87="","*",SP_NORTE!Y87)</f>
        <v>*</v>
      </c>
      <c r="D79" s="138" t="str">
        <f>IF(SP_NORTE!R87="","*",SP_NORTE!R87)</f>
        <v>SP NORTE</v>
      </c>
      <c r="E79" s="138" t="str">
        <f>IF(SP_NORTE!S87="","*",SP_NORTE!S87)</f>
        <v>ZCZ-ZTI</v>
      </c>
      <c r="F79" s="145">
        <f>IF(SP_NORTE!B87="","*",SP_NORTE!B87)</f>
        <v>46059</v>
      </c>
      <c r="G79" s="145" t="str">
        <f>IF(SP_NORTE!D87="","*",SP_NORTE!D87)</f>
        <v>W92</v>
      </c>
      <c r="H79" s="145" t="str">
        <f>IF(SP_NORTE!E87="","*",SP_NORTE!E87)</f>
        <v>PDM - DESCARGA - DORMENTE</v>
      </c>
      <c r="I79" s="145" t="str">
        <f>IF(SP_NORTE!G87="","*",SP_NORTE!G87)</f>
        <v>ZAR2</v>
      </c>
      <c r="J79" s="145" t="str">
        <f>IF(SP_NORTE!H87="","*",SP_NORTE!H87)</f>
        <v>ZAR2</v>
      </c>
      <c r="K79" s="138" t="str">
        <f>IF(SP_NORTE!L87="","*",SP_NORTE!L87)</f>
        <v>ZZR-ZDZ</v>
      </c>
      <c r="L79" s="138" t="str">
        <f>IF(SP_NORTE!M87="","*",SP_NORTE!M87)</f>
        <v>K14K18</v>
      </c>
      <c r="M79" s="139">
        <f>IF(SP_NORTE!I87="","*",SP_NORTE!I87)</f>
        <v>73</v>
      </c>
      <c r="N79" s="144">
        <f>IF(SP_NORTE!J87="","*",SP_NORTE!J87)</f>
        <v>16</v>
      </c>
      <c r="O79" s="144">
        <f>IF(SP_NORTE!K87="","*",SP_NORTE!K87)</f>
        <v>18</v>
      </c>
      <c r="P79" s="143">
        <f>IF(SP_NORTE!N87="","*",SP_NORTE!N87)</f>
        <v>0.375</v>
      </c>
      <c r="Q79" s="143">
        <f>IF(SP_NORTE!O87="","*",SP_NORTE!O87)</f>
        <v>0.125</v>
      </c>
      <c r="R79" s="145" t="str">
        <f>IF(SP_NORTE!P87="","*",CONCATENATE(SP_NORTE!P87," ",SP_NORTE!Q87))</f>
        <v>1000 Nº DE DORMENTES</v>
      </c>
      <c r="S79" s="145" t="str">
        <f>IF(SP_NORTE!U87="","*",SP_NORTE!U87)</f>
        <v>Gabriel</v>
      </c>
      <c r="T79" s="145" t="str">
        <f>IF(SP_NORTE!V87="","*",SP_NORTE!V87)</f>
        <v>Descarga de dormentes km 16+000 ao km 16+000 em K14K18 600 dor. 01h30 + descarga no km 34+000 400 dor. K30K36 01:30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Oportunidade</v>
      </c>
      <c r="C80" s="146" t="str">
        <f>IF(SP_NORTE!Y88="","*",SP_NORTE!Y88)</f>
        <v>*</v>
      </c>
      <c r="D80" s="138" t="str">
        <f>IF(SP_NORTE!R88="","*",SP_NORTE!R88)</f>
        <v>SP NORTE</v>
      </c>
      <c r="E80" s="138" t="str">
        <f>IF(SP_NORTE!S88="","*",SP_NORTE!S88)</f>
        <v>ZCZ-ZTI</v>
      </c>
      <c r="F80" s="145">
        <f>IF(SP_NORTE!B88="","*",SP_NORTE!B88)</f>
        <v>46059</v>
      </c>
      <c r="G80" s="145" t="str">
        <f>IF(SP_NORTE!D88="","*",SP_NORTE!D88)</f>
        <v>ANTÔNIO (TP-713)</v>
      </c>
      <c r="H80" s="145" t="str">
        <f>IF(SP_NORTE!E88="","*",SP_NORTE!E88)</f>
        <v>PDM - SOLDA</v>
      </c>
      <c r="I80" s="145" t="str">
        <f>IF(SP_NORTE!G88="","*",SP_NORTE!G88)</f>
        <v>-</v>
      </c>
      <c r="J80" s="145" t="str">
        <f>IF(SP_NORTE!H88="","*",SP_NORTE!H88)</f>
        <v>-</v>
      </c>
      <c r="K80" s="138" t="str">
        <f>IF(SP_NORTE!L88="","*",SP_NORTE!L88)</f>
        <v>ZZR-ZDZ</v>
      </c>
      <c r="L80" s="138" t="str">
        <f>IF(SP_NORTE!M88="","*",SP_NORTE!M88)</f>
        <v>K14K18</v>
      </c>
      <c r="M80" s="139">
        <f>IF(SP_NORTE!I88="","*",SP_NORTE!I88)</f>
        <v>73</v>
      </c>
      <c r="N80" s="144">
        <f>IF(SP_NORTE!J88="","*",SP_NORTE!J88)</f>
        <v>16.8</v>
      </c>
      <c r="O80" s="144" t="str">
        <f>IF(SP_NORTE!K88="","*",SP_NORTE!K88)</f>
        <v>-</v>
      </c>
      <c r="P80" s="143">
        <f>IF(SP_NORTE!N88="","*",SP_NORTE!N88)</f>
        <v>0.375</v>
      </c>
      <c r="Q80" s="143">
        <f>IF(SP_NORTE!O88="","*",SP_NORTE!O88)</f>
        <v>6.25E-2</v>
      </c>
      <c r="R80" s="145" t="str">
        <f>IF(SP_NORTE!P88="","*",CONCATENATE(SP_NORTE!P88," ",SP_NORTE!Q88))</f>
        <v>1 Nº DE SOLDA</v>
      </c>
      <c r="S80" s="145" t="str">
        <f>IF(SP_NORTE!U88="","*",SP_NORTE!U88)</f>
        <v>Carlos Eduardo</v>
      </c>
      <c r="T80" s="145" t="str">
        <f>IF(SP_NORTE!V88="","*",SP_NORTE!V88)</f>
        <v>execução de solda - Condicionado à temperatura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IF(SP_NORTE!X90="","*",SP_NORTE!X90)</f>
        <v>*</v>
      </c>
      <c r="B81" s="146" t="str">
        <f>IF(SP_NORTE!W90="","*",SP_NORTE!W90)</f>
        <v>Oportunidade</v>
      </c>
      <c r="C81" s="146" t="str">
        <f>IF(SP_NORTE!Y90="","*",SP_NORTE!Y90)</f>
        <v>*</v>
      </c>
      <c r="D81" s="138" t="str">
        <f>IF(SP_NORTE!R90="","*",SP_NORTE!R90)</f>
        <v>SP NORTE</v>
      </c>
      <c r="E81" s="138" t="str">
        <f>IF(SP_NORTE!S90="","*",SP_NORTE!S90)</f>
        <v>ZRX-ZTI</v>
      </c>
      <c r="F81" s="145">
        <f>IF(SP_NORTE!B90="","*",SP_NORTE!B90)</f>
        <v>46059</v>
      </c>
      <c r="G81" s="145" t="str">
        <f>IF(SP_NORTE!D90="","*",SP_NORTE!D90)</f>
        <v>V83</v>
      </c>
      <c r="H81" s="145" t="str">
        <f>IF(SP_NORTE!E90="","*",SP_NORTE!E90)</f>
        <v>MECANIZAÇÃO - SOCADORA</v>
      </c>
      <c r="I81" s="145" t="str">
        <f>IF(SP_NORTE!G90="","*",SP_NORTE!G90)</f>
        <v>ZIQ2</v>
      </c>
      <c r="J81" s="145" t="str">
        <f>IF(SP_NORTE!H90="","*",SP_NORTE!H90)</f>
        <v>ZIQ</v>
      </c>
      <c r="K81" s="138" t="str">
        <f>IF(SP_NORTE!L90="","*",SP_NORTE!L90)</f>
        <v>ZRQ-ZQX</v>
      </c>
      <c r="L81" s="138" t="str">
        <f>IF(SP_NORTE!M90="","*",SP_NORTE!M90)</f>
        <v>139ZQX1</v>
      </c>
      <c r="M81" s="139">
        <f>IF(SP_NORTE!I90="","*",SP_NORTE!I90)</f>
        <v>70</v>
      </c>
      <c r="N81" s="144">
        <f>IF(SP_NORTE!J90="","*",SP_NORTE!J90)</f>
        <v>139.19999999999999</v>
      </c>
      <c r="O81" s="144">
        <f>IF(SP_NORTE!K90="","*",SP_NORTE!K90)</f>
        <v>135</v>
      </c>
      <c r="P81" s="143">
        <f>IF(SP_NORTE!N90="","*",SP_NORTE!N90)</f>
        <v>0.35416666666666669</v>
      </c>
      <c r="Q81" s="143">
        <f>IF(SP_NORTE!O90="","*",SP_NORTE!O90)</f>
        <v>8.3333333333333329E-2</v>
      </c>
      <c r="R81" s="145" t="str">
        <f>IF(SP_NORTE!P90="","*",CONCATENATE(SP_NORTE!P90," ",SP_NORTE!Q90))</f>
        <v>300 M</v>
      </c>
      <c r="S81" s="145" t="str">
        <f>IF(SP_NORTE!U90="","*",SP_NORTE!U90)</f>
        <v>Antonioni</v>
      </c>
      <c r="T81" s="145" t="str">
        <f>IF(SP_NORTE!V90="","*",SP_NORTE!V90)</f>
        <v xml:space="preserve">Socadora Mecanizada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IF(SP_NORTE!X91="","*",SP_NORTE!X91)</f>
        <v>*</v>
      </c>
      <c r="B82" s="146" t="str">
        <f>IF(SP_NORTE!W91="","*",SP_NORTE!W91)</f>
        <v>*</v>
      </c>
      <c r="C82" s="146" t="str">
        <f>IF(SP_NORTE!Y91="","*",SP_NORTE!Y91)</f>
        <v>*</v>
      </c>
      <c r="D82" s="138" t="str">
        <f>IF(SP_NORTE!R91="","*",SP_NORTE!R91)</f>
        <v>-</v>
      </c>
      <c r="E82" s="138" t="str">
        <f>IF(SP_NORTE!S91="","*",SP_NORTE!S91)</f>
        <v>-</v>
      </c>
      <c r="F82" s="145" t="str">
        <f>IF(SP_NORTE!B91="","*",SP_NORTE!B91)</f>
        <v>*</v>
      </c>
      <c r="G82" s="145" t="str">
        <f>IF(SP_NORTE!D91="","*",SP_NORTE!D91)</f>
        <v>*</v>
      </c>
      <c r="H82" s="145" t="str">
        <f>IF(SP_NORTE!E91="","*",SP_NORTE!E91)</f>
        <v>*</v>
      </c>
      <c r="I82" s="145" t="str">
        <f>IF(SP_NORTE!G91="","*",SP_NORTE!G91)</f>
        <v>*</v>
      </c>
      <c r="J82" s="145" t="str">
        <f>IF(SP_NORTE!H91="","*",SP_NORTE!H91)</f>
        <v>*</v>
      </c>
      <c r="K82" s="138" t="str">
        <f>IF(SP_NORTE!L91="","*",SP_NORTE!L91)</f>
        <v>-</v>
      </c>
      <c r="L82" s="138" t="str">
        <f>IF(SP_NORTE!M91="","*",SP_NORTE!M91)</f>
        <v>-</v>
      </c>
      <c r="M82" s="139" t="str">
        <f>IF(SP_NORTE!I91="","*",SP_NORTE!I91)</f>
        <v>*</v>
      </c>
      <c r="N82" s="144" t="str">
        <f>IF(SP_NORTE!J91="","*",SP_NORTE!J91)</f>
        <v>*</v>
      </c>
      <c r="O82" s="144" t="str">
        <f>IF(SP_NORTE!K91="","*",SP_NORTE!K91)</f>
        <v>*</v>
      </c>
      <c r="P82" s="143" t="str">
        <f>IF(SP_NORTE!N91="","*",SP_NORTE!N91)</f>
        <v>*</v>
      </c>
      <c r="Q82" s="143" t="str">
        <f>IF(SP_NORTE!O91="","*",SP_NORTE!O91)</f>
        <v>*</v>
      </c>
      <c r="R82" s="145" t="str">
        <f>IF(SP_NORTE!P91="","*",CONCATENATE(SP_NORTE!P91," ",SP_NORTE!Q91))</f>
        <v>*</v>
      </c>
      <c r="S82" s="145" t="str">
        <f>IF(SP_NORTE!U91="","*",SP_NORTE!U91)</f>
        <v>*</v>
      </c>
      <c r="T82" s="145" t="str">
        <f>IF(SP_NORTE!V91="","*",SP_NORTE!V91)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IF(SP_NORTE!X92="","*",SP_NORTE!X92)</f>
        <v>*</v>
      </c>
      <c r="B83" s="146" t="str">
        <f>IF(SP_NORTE!W92="","*",SP_NORTE!W92)</f>
        <v>*</v>
      </c>
      <c r="C83" s="146" t="str">
        <f>IF(SP_NORTE!Y92="","*",SP_NORTE!Y92)</f>
        <v>*</v>
      </c>
      <c r="D83" s="138" t="str">
        <f>IF(SP_NORTE!R92="","*",SP_NORTE!R92)</f>
        <v>-</v>
      </c>
      <c r="E83" s="138" t="str">
        <f>IF(SP_NORTE!S92="","*",SP_NORTE!S92)</f>
        <v>-</v>
      </c>
      <c r="F83" s="145" t="str">
        <f>IF(SP_NORTE!B92="","*",SP_NORTE!B92)</f>
        <v>*</v>
      </c>
      <c r="G83" s="145" t="str">
        <f>IF(SP_NORTE!D92="","*",SP_NORTE!D92)</f>
        <v>*</v>
      </c>
      <c r="H83" s="145" t="str">
        <f>IF(SP_NORTE!E92="","*",SP_NORTE!E92)</f>
        <v>*</v>
      </c>
      <c r="I83" s="145" t="str">
        <f>IF(SP_NORTE!G92="","*",SP_NORTE!G92)</f>
        <v>*</v>
      </c>
      <c r="J83" s="145" t="str">
        <f>IF(SP_NORTE!H92="","*",SP_NORTE!H92)</f>
        <v>*</v>
      </c>
      <c r="K83" s="138" t="str">
        <f>IF(SP_NORTE!L92="","*",SP_NORTE!L92)</f>
        <v>-</v>
      </c>
      <c r="L83" s="138" t="str">
        <f>IF(SP_NORTE!M92="","*",SP_NORTE!M92)</f>
        <v>-</v>
      </c>
      <c r="M83" s="139" t="str">
        <f>IF(SP_NORTE!I92="","*",SP_NORTE!I92)</f>
        <v>*</v>
      </c>
      <c r="N83" s="144" t="str">
        <f>IF(SP_NORTE!J92="","*",SP_NORTE!J92)</f>
        <v>*</v>
      </c>
      <c r="O83" s="144" t="str">
        <f>IF(SP_NORTE!K92="","*",SP_NORTE!K92)</f>
        <v>*</v>
      </c>
      <c r="P83" s="143" t="str">
        <f>IF(SP_NORTE!N92="","*",SP_NORTE!N92)</f>
        <v>*</v>
      </c>
      <c r="Q83" s="143" t="str">
        <f>IF(SP_NORTE!O92="","*",SP_NORTE!O92)</f>
        <v>*</v>
      </c>
      <c r="R83" s="145" t="str">
        <f>IF(SP_NORTE!P92="","*",CONCATENATE(SP_NORTE!P92," ",SP_NORTE!Q92))</f>
        <v>*</v>
      </c>
      <c r="S83" s="145" t="str">
        <f>IF(SP_NORTE!U92="","*",SP_NORTE!U92)</f>
        <v>*</v>
      </c>
      <c r="T83" s="145" t="str">
        <f>IF(SP_NORTE!V92="","*",SP_NORTE!V92)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IF(SP_NORTE!X93="","*",SP_NORTE!X93)</f>
        <v>*</v>
      </c>
      <c r="B84" s="146" t="str">
        <f>IF(SP_NORTE!W93="","*",SP_NORTE!W93)</f>
        <v>*</v>
      </c>
      <c r="C84" s="146" t="str">
        <f>IF(SP_NORTE!Y93="","*",SP_NORTE!Y93)</f>
        <v>*</v>
      </c>
      <c r="D84" s="138" t="str">
        <f>IF(SP_NORTE!R93="","*",SP_NORTE!R93)</f>
        <v>-</v>
      </c>
      <c r="E84" s="138" t="str">
        <f>IF(SP_NORTE!S93="","*",SP_NORTE!S93)</f>
        <v>-</v>
      </c>
      <c r="F84" s="145" t="str">
        <f>IF(SP_NORTE!B93="","*",SP_NORTE!B93)</f>
        <v>*</v>
      </c>
      <c r="G84" s="145" t="str">
        <f>IF(SP_NORTE!D93="","*",SP_NORTE!D93)</f>
        <v>*</v>
      </c>
      <c r="H84" s="145" t="str">
        <f>IF(SP_NORTE!E93="","*",SP_NORTE!E93)</f>
        <v>*</v>
      </c>
      <c r="I84" s="145" t="str">
        <f>IF(SP_NORTE!G93="","*",SP_NORTE!G93)</f>
        <v>*</v>
      </c>
      <c r="J84" s="145" t="str">
        <f>IF(SP_NORTE!H93="","*",SP_NORTE!H93)</f>
        <v>*</v>
      </c>
      <c r="K84" s="138" t="str">
        <f>IF(SP_NORTE!L93="","*",SP_NORTE!L93)</f>
        <v>-</v>
      </c>
      <c r="L84" s="138" t="str">
        <f>IF(SP_NORTE!M93="","*",SP_NORTE!M93)</f>
        <v>-</v>
      </c>
      <c r="M84" s="139" t="str">
        <f>IF(SP_NORTE!I93="","*",SP_NORTE!I93)</f>
        <v>*</v>
      </c>
      <c r="N84" s="144" t="str">
        <f>IF(SP_NORTE!J93="","*",SP_NORTE!J93)</f>
        <v>*</v>
      </c>
      <c r="O84" s="144" t="str">
        <f>IF(SP_NORTE!K93="","*",SP_NORTE!K93)</f>
        <v>*</v>
      </c>
      <c r="P84" s="143" t="str">
        <f>IF(SP_NORTE!N93="","*",SP_NORTE!N93)</f>
        <v>*</v>
      </c>
      <c r="Q84" s="143" t="str">
        <f>IF(SP_NORTE!O93="","*",SP_NORTE!O93)</f>
        <v>*</v>
      </c>
      <c r="R84" s="145" t="str">
        <f>IF(SP_NORTE!P93="","*",CONCATENATE(SP_NORTE!P93," ",SP_NORTE!Q93))</f>
        <v>*</v>
      </c>
      <c r="S84" s="145" t="str">
        <f>IF(SP_NORTE!U93="","*",SP_NORTE!U93)</f>
        <v>*</v>
      </c>
      <c r="T84" s="145" t="str">
        <f>IF(SP_NORTE!V93="","*",SP_NORTE!V93)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IF(SP_NORTE!X94="","*",SP_NORTE!X94)</f>
        <v>*</v>
      </c>
      <c r="B85" s="146" t="str">
        <f>IF(SP_NORTE!W94="","*",SP_NORTE!W94)</f>
        <v>*</v>
      </c>
      <c r="C85" s="146" t="str">
        <f>IF(SP_NORTE!Y94="","*",SP_NORTE!Y94)</f>
        <v>*</v>
      </c>
      <c r="D85" s="138" t="str">
        <f>IF(SP_NORTE!R94="","*",SP_NORTE!R94)</f>
        <v>-</v>
      </c>
      <c r="E85" s="138" t="str">
        <f>IF(SP_NORTE!S94="","*",SP_NORTE!S94)</f>
        <v>-</v>
      </c>
      <c r="F85" s="145" t="str">
        <f>IF(SP_NORTE!B94="","*",SP_NORTE!B94)</f>
        <v>*</v>
      </c>
      <c r="G85" s="145" t="str">
        <f>IF(SP_NORTE!D94="","*",SP_NORTE!D94)</f>
        <v>*</v>
      </c>
      <c r="H85" s="145" t="str">
        <f>IF(SP_NORTE!E94="","*",SP_NORTE!E94)</f>
        <v>*</v>
      </c>
      <c r="I85" s="145" t="str">
        <f>IF(SP_NORTE!G94="","*",SP_NORTE!G94)</f>
        <v>*</v>
      </c>
      <c r="J85" s="145" t="str">
        <f>IF(SP_NORTE!H94="","*",SP_NORTE!H94)</f>
        <v>*</v>
      </c>
      <c r="K85" s="138" t="str">
        <f>IF(SP_NORTE!L94="","*",SP_NORTE!L94)</f>
        <v>-</v>
      </c>
      <c r="L85" s="138" t="str">
        <f>IF(SP_NORTE!M94="","*",SP_NORTE!M94)</f>
        <v>-</v>
      </c>
      <c r="M85" s="139" t="str">
        <f>IF(SP_NORTE!I94="","*",SP_NORTE!I94)</f>
        <v>*</v>
      </c>
      <c r="N85" s="144" t="str">
        <f>IF(SP_NORTE!J94="","*",SP_NORTE!J94)</f>
        <v>*</v>
      </c>
      <c r="O85" s="144" t="str">
        <f>IF(SP_NORTE!K94="","*",SP_NORTE!K94)</f>
        <v>*</v>
      </c>
      <c r="P85" s="143" t="str">
        <f>IF(SP_NORTE!N94="","*",SP_NORTE!N94)</f>
        <v>*</v>
      </c>
      <c r="Q85" s="143" t="str">
        <f>IF(SP_NORTE!O94="","*",SP_NORTE!O94)</f>
        <v>*</v>
      </c>
      <c r="R85" s="145" t="str">
        <f>IF(SP_NORTE!P94="","*",CONCATENATE(SP_NORTE!P94," ",SP_NORTE!Q94))</f>
        <v>*</v>
      </c>
      <c r="S85" s="145" t="str">
        <f>IF(SP_NORTE!U94="","*",SP_NORTE!U94)</f>
        <v>*</v>
      </c>
      <c r="T85" s="145" t="str">
        <f>IF(SP_NORTE!V94="","*",SP_NORTE!V94)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IF(SP_NORTE!X95="","*",SP_NORTE!X95)</f>
        <v>*</v>
      </c>
      <c r="B86" s="146" t="str">
        <f>IF(SP_NORTE!W95="","*",SP_NORTE!W95)</f>
        <v>*</v>
      </c>
      <c r="C86" s="146" t="str">
        <f>IF(SP_NORTE!Y95="","*",SP_NORTE!Y95)</f>
        <v>*</v>
      </c>
      <c r="D86" s="138" t="str">
        <f>IF(SP_NORTE!R95="","*",SP_NORTE!R95)</f>
        <v>-</v>
      </c>
      <c r="E86" s="138" t="str">
        <f>IF(SP_NORTE!S95="","*",SP_NORTE!S95)</f>
        <v>-</v>
      </c>
      <c r="F86" s="145" t="str">
        <f>IF(SP_NORTE!B95="","*",SP_NORTE!B95)</f>
        <v>*</v>
      </c>
      <c r="G86" s="145" t="str">
        <f>IF(SP_NORTE!D95="","*",SP_NORTE!D95)</f>
        <v>*</v>
      </c>
      <c r="H86" s="145" t="str">
        <f>IF(SP_NORTE!E95="","*",SP_NORTE!E95)</f>
        <v>*</v>
      </c>
      <c r="I86" s="145" t="str">
        <f>IF(SP_NORTE!G95="","*",SP_NORTE!G95)</f>
        <v>*</v>
      </c>
      <c r="J86" s="145" t="str">
        <f>IF(SP_NORTE!H95="","*",SP_NORTE!H95)</f>
        <v>*</v>
      </c>
      <c r="K86" s="138" t="str">
        <f>IF(SP_NORTE!L95="","*",SP_NORTE!L95)</f>
        <v>-</v>
      </c>
      <c r="L86" s="138" t="str">
        <f>IF(SP_NORTE!M95="","*",SP_NORTE!M95)</f>
        <v>-</v>
      </c>
      <c r="M86" s="139" t="str">
        <f>IF(SP_NORTE!I95="","*",SP_NORTE!I95)</f>
        <v>*</v>
      </c>
      <c r="N86" s="144" t="str">
        <f>IF(SP_NORTE!J95="","*",SP_NORTE!J95)</f>
        <v>*</v>
      </c>
      <c r="O86" s="144" t="str">
        <f>IF(SP_NORTE!K95="","*",SP_NORTE!K95)</f>
        <v>*</v>
      </c>
      <c r="P86" s="143" t="str">
        <f>IF(SP_NORTE!N95="","*",SP_NORTE!N95)</f>
        <v>*</v>
      </c>
      <c r="Q86" s="143" t="str">
        <f>IF(SP_NORTE!O95="","*",SP_NORTE!O95)</f>
        <v>*</v>
      </c>
      <c r="R86" s="145" t="str">
        <f>IF(SP_NORTE!P95="","*",CONCATENATE(SP_NORTE!P95," ",SP_NORTE!Q95))</f>
        <v>*</v>
      </c>
      <c r="S86" s="145" t="str">
        <f>IF(SP_NORTE!U95="","*",SP_NORTE!U95)</f>
        <v>*</v>
      </c>
      <c r="T86" s="145" t="str">
        <f>IF(SP_NORTE!V95="","*",SP_NORTE!V95)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IF(SP_NORTE!X96="","*",SP_NORTE!X96)</f>
        <v>*</v>
      </c>
      <c r="B87" s="146" t="str">
        <f>IF(SP_NORTE!W96="","*",SP_NORTE!W96)</f>
        <v>*</v>
      </c>
      <c r="C87" s="146" t="str">
        <f>IF(SP_NORTE!Y96="","*",SP_NORTE!Y96)</f>
        <v>*</v>
      </c>
      <c r="D87" s="138" t="str">
        <f>IF(SP_NORTE!R96="","*",SP_NORTE!R96)</f>
        <v>-</v>
      </c>
      <c r="E87" s="138" t="str">
        <f>IF(SP_NORTE!S96="","*",SP_NORTE!S96)</f>
        <v>-</v>
      </c>
      <c r="F87" s="145" t="str">
        <f>IF(SP_NORTE!B96="","*",SP_NORTE!B96)</f>
        <v>*</v>
      </c>
      <c r="G87" s="145" t="str">
        <f>IF(SP_NORTE!D96="","*",SP_NORTE!D96)</f>
        <v>*</v>
      </c>
      <c r="H87" s="145" t="str">
        <f>IF(SP_NORTE!E96="","*",SP_NORTE!E96)</f>
        <v>*</v>
      </c>
      <c r="I87" s="145" t="str">
        <f>IF(SP_NORTE!G96="","*",SP_NORTE!G96)</f>
        <v>*</v>
      </c>
      <c r="J87" s="145" t="str">
        <f>IF(SP_NORTE!H96="","*",SP_NORTE!H96)</f>
        <v>*</v>
      </c>
      <c r="K87" s="138" t="str">
        <f>IF(SP_NORTE!L96="","*",SP_NORTE!L96)</f>
        <v>-</v>
      </c>
      <c r="L87" s="138" t="str">
        <f>IF(SP_NORTE!M96="","*",SP_NORTE!M96)</f>
        <v>-</v>
      </c>
      <c r="M87" s="139" t="str">
        <f>IF(SP_NORTE!I96="","*",SP_NORTE!I96)</f>
        <v>*</v>
      </c>
      <c r="N87" s="144" t="str">
        <f>IF(SP_NORTE!J96="","*",SP_NORTE!J96)</f>
        <v>*</v>
      </c>
      <c r="O87" s="144" t="str">
        <f>IF(SP_NORTE!K96="","*",SP_NORTE!K96)</f>
        <v>*</v>
      </c>
      <c r="P87" s="143" t="str">
        <f>IF(SP_NORTE!N96="","*",SP_NORTE!N96)</f>
        <v>*</v>
      </c>
      <c r="Q87" s="143" t="str">
        <f>IF(SP_NORTE!O96="","*",SP_NORTE!O96)</f>
        <v>*</v>
      </c>
      <c r="R87" s="145" t="str">
        <f>IF(SP_NORTE!P96="","*",CONCATENATE(SP_NORTE!P96," ",SP_NORTE!Q96))</f>
        <v>*</v>
      </c>
      <c r="S87" s="145" t="str">
        <f>IF(SP_NORTE!U96="","*",SP_NORTE!U96)</f>
        <v>*</v>
      </c>
      <c r="T87" s="145" t="str">
        <f>IF(SP_NORTE!V96="","*",SP_NORTE!V96)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IF(SP_NORTE!X97="","*",SP_NORTE!X97)</f>
        <v>*</v>
      </c>
      <c r="B88" s="146" t="str">
        <f>IF(SP_NORTE!W97="","*",SP_NORTE!W97)</f>
        <v>*</v>
      </c>
      <c r="C88" s="146" t="str">
        <f>IF(SP_NORTE!Y97="","*",SP_NORTE!Y97)</f>
        <v>*</v>
      </c>
      <c r="D88" s="138" t="str">
        <f>IF(SP_NORTE!R97="","*",SP_NORTE!R97)</f>
        <v>-</v>
      </c>
      <c r="E88" s="138" t="str">
        <f>IF(SP_NORTE!S97="","*",SP_NORTE!S97)</f>
        <v>-</v>
      </c>
      <c r="F88" s="145" t="str">
        <f>IF(SP_NORTE!B97="","*",SP_NORTE!B97)</f>
        <v>*</v>
      </c>
      <c r="G88" s="145" t="str">
        <f>IF(SP_NORTE!D97="","*",SP_NORTE!D97)</f>
        <v>*</v>
      </c>
      <c r="H88" s="145" t="str">
        <f>IF(SP_NORTE!E97="","*",SP_NORTE!E97)</f>
        <v>*</v>
      </c>
      <c r="I88" s="145" t="str">
        <f>IF(SP_NORTE!G97="","*",SP_NORTE!G97)</f>
        <v>*</v>
      </c>
      <c r="J88" s="145" t="str">
        <f>IF(SP_NORTE!H97="","*",SP_NORTE!H97)</f>
        <v>*</v>
      </c>
      <c r="K88" s="138" t="str">
        <f>IF(SP_NORTE!L97="","*",SP_NORTE!L97)</f>
        <v>-</v>
      </c>
      <c r="L88" s="138" t="str">
        <f>IF(SP_NORTE!M97="","*",SP_NORTE!M97)</f>
        <v>-</v>
      </c>
      <c r="M88" s="139" t="str">
        <f>IF(SP_NORTE!I97="","*",SP_NORTE!I97)</f>
        <v>*</v>
      </c>
      <c r="N88" s="144" t="str">
        <f>IF(SP_NORTE!J97="","*",SP_NORTE!J97)</f>
        <v>*</v>
      </c>
      <c r="O88" s="144" t="str">
        <f>IF(SP_NORTE!K97="","*",SP_NORTE!K97)</f>
        <v>*</v>
      </c>
      <c r="P88" s="143" t="str">
        <f>IF(SP_NORTE!N97="","*",SP_NORTE!N97)</f>
        <v>*</v>
      </c>
      <c r="Q88" s="143" t="str">
        <f>IF(SP_NORTE!O97="","*",SP_NORTE!O97)</f>
        <v>*</v>
      </c>
      <c r="R88" s="145" t="str">
        <f>IF(SP_NORTE!P97="","*",CONCATENATE(SP_NORTE!P97," ",SP_NORTE!Q97))</f>
        <v>*</v>
      </c>
      <c r="S88" s="145" t="str">
        <f>IF(SP_NORTE!U97="","*",SP_NORTE!U97)</f>
        <v>*</v>
      </c>
      <c r="T88" s="145" t="str">
        <f>IF(SP_NORTE!V97="","*",SP_NORTE!V97)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IF(SP_NORTE!X98="","*",SP_NORTE!X98)</f>
        <v>*</v>
      </c>
      <c r="B89" s="146" t="str">
        <f>IF(SP_NORTE!W98="","*",SP_NORTE!W98)</f>
        <v>*</v>
      </c>
      <c r="C89" s="146" t="str">
        <f>IF(SP_NORTE!Y98="","*",SP_NORTE!Y98)</f>
        <v>*</v>
      </c>
      <c r="D89" s="138" t="str">
        <f>IF(SP_NORTE!R98="","*",SP_NORTE!R98)</f>
        <v>-</v>
      </c>
      <c r="E89" s="138" t="str">
        <f>IF(SP_NORTE!S98="","*",SP_NORTE!S98)</f>
        <v>-</v>
      </c>
      <c r="F89" s="145" t="str">
        <f>IF(SP_NORTE!B98="","*",SP_NORTE!B98)</f>
        <v>*</v>
      </c>
      <c r="G89" s="145" t="str">
        <f>IF(SP_NORTE!D98="","*",SP_NORTE!D98)</f>
        <v>*</v>
      </c>
      <c r="H89" s="145" t="str">
        <f>IF(SP_NORTE!E98="","*",SP_NORTE!E98)</f>
        <v>*</v>
      </c>
      <c r="I89" s="145" t="str">
        <f>IF(SP_NORTE!G98="","*",SP_NORTE!G98)</f>
        <v>*</v>
      </c>
      <c r="J89" s="145" t="str">
        <f>IF(SP_NORTE!H98="","*",SP_NORTE!H98)</f>
        <v>*</v>
      </c>
      <c r="K89" s="138" t="str">
        <f>IF(SP_NORTE!L98="","*",SP_NORTE!L98)</f>
        <v>-</v>
      </c>
      <c r="L89" s="138" t="str">
        <f>IF(SP_NORTE!M98="","*",SP_NORTE!M98)</f>
        <v>-</v>
      </c>
      <c r="M89" s="139" t="str">
        <f>IF(SP_NORTE!I98="","*",SP_NORTE!I98)</f>
        <v>*</v>
      </c>
      <c r="N89" s="144" t="str">
        <f>IF(SP_NORTE!J98="","*",SP_NORTE!J98)</f>
        <v>*</v>
      </c>
      <c r="O89" s="144" t="str">
        <f>IF(SP_NORTE!K98="","*",SP_NORTE!K98)</f>
        <v>*</v>
      </c>
      <c r="P89" s="143" t="str">
        <f>IF(SP_NORTE!N98="","*",SP_NORTE!N98)</f>
        <v>*</v>
      </c>
      <c r="Q89" s="143" t="str">
        <f>IF(SP_NORTE!O98="","*",SP_NORTE!O98)</f>
        <v>*</v>
      </c>
      <c r="R89" s="145" t="str">
        <f>IF(SP_NORTE!P98="","*",CONCATENATE(SP_NORTE!P98," ",SP_NORTE!Q98))</f>
        <v>*</v>
      </c>
      <c r="S89" s="145" t="str">
        <f>IF(SP_NORTE!U98="","*",SP_NORTE!U98)</f>
        <v>*</v>
      </c>
      <c r="T89" s="145" t="str">
        <f>IF(SP_NORTE!V98="","*",SP_NORTE!V98)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IF(SP_NORTE!X99="","*",SP_NORTE!X99)</f>
        <v>*</v>
      </c>
      <c r="B90" s="146" t="str">
        <f>IF(SP_NORTE!W99="","*",SP_NORTE!W99)</f>
        <v>*</v>
      </c>
      <c r="C90" s="146" t="str">
        <f>IF(SP_NORTE!Y99="","*",SP_NORTE!Y99)</f>
        <v>*</v>
      </c>
      <c r="D90" s="138" t="str">
        <f>IF(SP_NORTE!R99="","*",SP_NORTE!R99)</f>
        <v>-</v>
      </c>
      <c r="E90" s="138" t="str">
        <f>IF(SP_NORTE!S99="","*",SP_NORTE!S99)</f>
        <v>-</v>
      </c>
      <c r="F90" s="145" t="str">
        <f>IF(SP_NORTE!B99="","*",SP_NORTE!B99)</f>
        <v>*</v>
      </c>
      <c r="G90" s="145" t="str">
        <f>IF(SP_NORTE!D99="","*",SP_NORTE!D99)</f>
        <v>*</v>
      </c>
      <c r="H90" s="145" t="str">
        <f>IF(SP_NORTE!E99="","*",SP_NORTE!E99)</f>
        <v>*</v>
      </c>
      <c r="I90" s="145" t="str">
        <f>IF(SP_NORTE!G99="","*",SP_NORTE!G99)</f>
        <v>*</v>
      </c>
      <c r="J90" s="145" t="str">
        <f>IF(SP_NORTE!H99="","*",SP_NORTE!H99)</f>
        <v>*</v>
      </c>
      <c r="K90" s="138" t="str">
        <f>IF(SP_NORTE!L99="","*",SP_NORTE!L99)</f>
        <v>-</v>
      </c>
      <c r="L90" s="138" t="str">
        <f>IF(SP_NORTE!M99="","*",SP_NORTE!M99)</f>
        <v>-</v>
      </c>
      <c r="M90" s="139" t="str">
        <f>IF(SP_NORTE!I99="","*",SP_NORTE!I99)</f>
        <v>*</v>
      </c>
      <c r="N90" s="144" t="str">
        <f>IF(SP_NORTE!J99="","*",SP_NORTE!J99)</f>
        <v>*</v>
      </c>
      <c r="O90" s="144" t="str">
        <f>IF(SP_NORTE!K99="","*",SP_NORTE!K99)</f>
        <v>*</v>
      </c>
      <c r="P90" s="143" t="str">
        <f>IF(SP_NORTE!N99="","*",SP_NORTE!N99)</f>
        <v>*</v>
      </c>
      <c r="Q90" s="143" t="str">
        <f>IF(SP_NORTE!O99="","*",SP_NORTE!O99)</f>
        <v>*</v>
      </c>
      <c r="R90" s="145" t="str">
        <f>IF(SP_NORTE!P99="","*",CONCATENATE(SP_NORTE!P99," ",SP_NORTE!Q99))</f>
        <v>*</v>
      </c>
      <c r="S90" s="145" t="str">
        <f>IF(SP_NORTE!U99="","*",SP_NORTE!U99)</f>
        <v>*</v>
      </c>
      <c r="T90" s="145" t="str">
        <f>IF(SP_NORTE!V99="","*",SP_NORTE!V99)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IF(SP_NORTE!X100="","*",SP_NORTE!X100)</f>
        <v>*</v>
      </c>
      <c r="B91" s="146" t="str">
        <f>IF(SP_NORTE!W100="","*",SP_NORTE!W100)</f>
        <v>*</v>
      </c>
      <c r="C91" s="146" t="str">
        <f>IF(SP_NORTE!Y100="","*",SP_NORTE!Y100)</f>
        <v>*</v>
      </c>
      <c r="D91" s="138" t="str">
        <f>IF(SP_NORTE!R100="","*",SP_NORTE!R100)</f>
        <v>-</v>
      </c>
      <c r="E91" s="138" t="str">
        <f>IF(SP_NORTE!S100="","*",SP_NORTE!S100)</f>
        <v>-</v>
      </c>
      <c r="F91" s="145" t="str">
        <f>IF(SP_NORTE!B100="","*",SP_NORTE!B100)</f>
        <v>*</v>
      </c>
      <c r="G91" s="145" t="str">
        <f>IF(SP_NORTE!D100="","*",SP_NORTE!D100)</f>
        <v>*</v>
      </c>
      <c r="H91" s="145" t="str">
        <f>IF(SP_NORTE!E100="","*",SP_NORTE!E100)</f>
        <v>*</v>
      </c>
      <c r="I91" s="145" t="str">
        <f>IF(SP_NORTE!G100="","*",SP_NORTE!G100)</f>
        <v>*</v>
      </c>
      <c r="J91" s="145" t="str">
        <f>IF(SP_NORTE!H100="","*",SP_NORTE!H100)</f>
        <v>*</v>
      </c>
      <c r="K91" s="138" t="str">
        <f>IF(SP_NORTE!L100="","*",SP_NORTE!L100)</f>
        <v>-</v>
      </c>
      <c r="L91" s="138" t="str">
        <f>IF(SP_NORTE!M100="","*",SP_NORTE!M100)</f>
        <v>-</v>
      </c>
      <c r="M91" s="139" t="str">
        <f>IF(SP_NORTE!I100="","*",SP_NORTE!I100)</f>
        <v>*</v>
      </c>
      <c r="N91" s="144" t="str">
        <f>IF(SP_NORTE!J100="","*",SP_NORTE!J100)</f>
        <v>*</v>
      </c>
      <c r="O91" s="144" t="str">
        <f>IF(SP_NORTE!K100="","*",SP_NORTE!K100)</f>
        <v>*</v>
      </c>
      <c r="P91" s="143" t="str">
        <f>IF(SP_NORTE!N100="","*",SP_NORTE!N100)</f>
        <v>*</v>
      </c>
      <c r="Q91" s="143" t="str">
        <f>IF(SP_NORTE!O100="","*",SP_NORTE!O100)</f>
        <v>*</v>
      </c>
      <c r="R91" s="145" t="str">
        <f>IF(SP_NORTE!P100="","*",CONCATENATE(SP_NORTE!P100," ",SP_NORTE!Q100))</f>
        <v>*</v>
      </c>
      <c r="S91" s="145" t="str">
        <f>IF(SP_NORTE!U100="","*",SP_NORTE!U100)</f>
        <v>*</v>
      </c>
      <c r="T91" s="145" t="str">
        <f>IF(SP_NORTE!V100="","*",SP_NORTE!V100)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IF(SP_NORTE!X101="","*",SP_NORTE!X101)</f>
        <v>*</v>
      </c>
      <c r="B92" s="146" t="str">
        <f>IF(SP_NORTE!W101="","*",SP_NORTE!W101)</f>
        <v>*</v>
      </c>
      <c r="C92" s="146" t="str">
        <f>IF(SP_NORTE!Y101="","*",SP_NORTE!Y101)</f>
        <v>*</v>
      </c>
      <c r="D92" s="138" t="str">
        <f>IF(SP_NORTE!R101="","*",SP_NORTE!R101)</f>
        <v>-</v>
      </c>
      <c r="E92" s="138" t="str">
        <f>IF(SP_NORTE!S101="","*",SP_NORTE!S101)</f>
        <v>-</v>
      </c>
      <c r="F92" s="145" t="str">
        <f>IF(SP_NORTE!B101="","*",SP_NORTE!B101)</f>
        <v>*</v>
      </c>
      <c r="G92" s="145" t="str">
        <f>IF(SP_NORTE!D101="","*",SP_NORTE!D101)</f>
        <v>*</v>
      </c>
      <c r="H92" s="145" t="str">
        <f>IF(SP_NORTE!E101="","*",SP_NORTE!E101)</f>
        <v>*</v>
      </c>
      <c r="I92" s="145" t="str">
        <f>IF(SP_NORTE!G101="","*",SP_NORTE!G101)</f>
        <v>*</v>
      </c>
      <c r="J92" s="145" t="str">
        <f>IF(SP_NORTE!H101="","*",SP_NORTE!H101)</f>
        <v>*</v>
      </c>
      <c r="K92" s="138" t="str">
        <f>IF(SP_NORTE!L101="","*",SP_NORTE!L101)</f>
        <v>-</v>
      </c>
      <c r="L92" s="138" t="str">
        <f>IF(SP_NORTE!M101="","*",SP_NORTE!M101)</f>
        <v>-</v>
      </c>
      <c r="M92" s="139" t="str">
        <f>IF(SP_NORTE!I101="","*",SP_NORTE!I101)</f>
        <v>*</v>
      </c>
      <c r="N92" s="144" t="str">
        <f>IF(SP_NORTE!J101="","*",SP_NORTE!J101)</f>
        <v>*</v>
      </c>
      <c r="O92" s="144" t="str">
        <f>IF(SP_NORTE!K101="","*",SP_NORTE!K101)</f>
        <v>*</v>
      </c>
      <c r="P92" s="143" t="str">
        <f>IF(SP_NORTE!N101="","*",SP_NORTE!N101)</f>
        <v>*</v>
      </c>
      <c r="Q92" s="143" t="str">
        <f>IF(SP_NORTE!O101="","*",SP_NORTE!O101)</f>
        <v>*</v>
      </c>
      <c r="R92" s="145" t="str">
        <f>IF(SP_NORTE!P101="","*",CONCATENATE(SP_NORTE!P101," ",SP_NORTE!Q101))</f>
        <v>*</v>
      </c>
      <c r="S92" s="145" t="str">
        <f>IF(SP_NORTE!U101="","*",SP_NORTE!U101)</f>
        <v>*</v>
      </c>
      <c r="T92" s="145" t="str">
        <f>IF(SP_NORTE!V101="","*",SP_NORTE!V101)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IF(SP_NORTE!X102="","*",SP_NORTE!X102)</f>
        <v>*</v>
      </c>
      <c r="B93" s="146" t="str">
        <f>IF(SP_NORTE!W102="","*",SP_NORTE!W102)</f>
        <v>*</v>
      </c>
      <c r="C93" s="146" t="str">
        <f>IF(SP_NORTE!Y102="","*",SP_NORTE!Y102)</f>
        <v>*</v>
      </c>
      <c r="D93" s="138" t="str">
        <f>IF(SP_NORTE!R102="","*",SP_NORTE!R102)</f>
        <v>-</v>
      </c>
      <c r="E93" s="138" t="str">
        <f>IF(SP_NORTE!S102="","*",SP_NORTE!S102)</f>
        <v>-</v>
      </c>
      <c r="F93" s="145" t="str">
        <f>IF(SP_NORTE!B102="","*",SP_NORTE!B102)</f>
        <v>*</v>
      </c>
      <c r="G93" s="145" t="str">
        <f>IF(SP_NORTE!D102="","*",SP_NORTE!D102)</f>
        <v>*</v>
      </c>
      <c r="H93" s="145" t="str">
        <f>IF(SP_NORTE!E102="","*",SP_NORTE!E102)</f>
        <v>*</v>
      </c>
      <c r="I93" s="145" t="str">
        <f>IF(SP_NORTE!G102="","*",SP_NORTE!G102)</f>
        <v>*</v>
      </c>
      <c r="J93" s="145" t="str">
        <f>IF(SP_NORTE!H102="","*",SP_NORTE!H102)</f>
        <v>*</v>
      </c>
      <c r="K93" s="138" t="str">
        <f>IF(SP_NORTE!L102="","*",SP_NORTE!L102)</f>
        <v>-</v>
      </c>
      <c r="L93" s="138" t="str">
        <f>IF(SP_NORTE!M102="","*",SP_NORTE!M102)</f>
        <v>-</v>
      </c>
      <c r="M93" s="139" t="str">
        <f>IF(SP_NORTE!I102="","*",SP_NORTE!I102)</f>
        <v>*</v>
      </c>
      <c r="N93" s="144" t="str">
        <f>IF(SP_NORTE!J102="","*",SP_NORTE!J102)</f>
        <v>*</v>
      </c>
      <c r="O93" s="144" t="str">
        <f>IF(SP_NORTE!K102="","*",SP_NORTE!K102)</f>
        <v>*</v>
      </c>
      <c r="P93" s="143" t="str">
        <f>IF(SP_NORTE!N102="","*",SP_NORTE!N102)</f>
        <v>*</v>
      </c>
      <c r="Q93" s="143" t="str">
        <f>IF(SP_NORTE!O102="","*",SP_NORTE!O102)</f>
        <v>*</v>
      </c>
      <c r="R93" s="145" t="str">
        <f>IF(SP_NORTE!P102="","*",CONCATENATE(SP_NORTE!P102," ",SP_NORTE!Q102))</f>
        <v>*</v>
      </c>
      <c r="S93" s="145" t="str">
        <f>IF(SP_NORTE!U102="","*",SP_NORTE!U102)</f>
        <v>*</v>
      </c>
      <c r="T93" s="145" t="str">
        <f>IF(SP_NORTE!V102="","*",SP_NORTE!V102)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IF(SP_NORTE!X103="","*",SP_NORTE!X103)</f>
        <v>*</v>
      </c>
      <c r="B94" s="146" t="str">
        <f>IF(SP_NORTE!W103="","*",SP_NORTE!W103)</f>
        <v>*</v>
      </c>
      <c r="C94" s="146" t="str">
        <f>IF(SP_NORTE!Y103="","*",SP_NORTE!Y103)</f>
        <v>*</v>
      </c>
      <c r="D94" s="138" t="str">
        <f>IF(SP_NORTE!R103="","*",SP_NORTE!R103)</f>
        <v>-</v>
      </c>
      <c r="E94" s="138" t="str">
        <f>IF(SP_NORTE!S103="","*",SP_NORTE!S103)</f>
        <v>-</v>
      </c>
      <c r="F94" s="145" t="str">
        <f>IF(SP_NORTE!B103="","*",SP_NORTE!B103)</f>
        <v>*</v>
      </c>
      <c r="G94" s="145" t="str">
        <f>IF(SP_NORTE!D103="","*",SP_NORTE!D103)</f>
        <v>*</v>
      </c>
      <c r="H94" s="145" t="str">
        <f>IF(SP_NORTE!E103="","*",SP_NORTE!E103)</f>
        <v>*</v>
      </c>
      <c r="I94" s="145" t="str">
        <f>IF(SP_NORTE!G103="","*",SP_NORTE!G103)</f>
        <v>*</v>
      </c>
      <c r="J94" s="145" t="str">
        <f>IF(SP_NORTE!H103="","*",SP_NORTE!H103)</f>
        <v>*</v>
      </c>
      <c r="K94" s="138" t="str">
        <f>IF(SP_NORTE!L103="","*",SP_NORTE!L103)</f>
        <v>-</v>
      </c>
      <c r="L94" s="138" t="str">
        <f>IF(SP_NORTE!M103="","*",SP_NORTE!M103)</f>
        <v>-</v>
      </c>
      <c r="M94" s="139" t="str">
        <f>IF(SP_NORTE!I103="","*",SP_NORTE!I103)</f>
        <v>*</v>
      </c>
      <c r="N94" s="144" t="str">
        <f>IF(SP_NORTE!J103="","*",SP_NORTE!J103)</f>
        <v>*</v>
      </c>
      <c r="O94" s="144" t="str">
        <f>IF(SP_NORTE!K103="","*",SP_NORTE!K103)</f>
        <v>*</v>
      </c>
      <c r="P94" s="143" t="str">
        <f>IF(SP_NORTE!N103="","*",SP_NORTE!N103)</f>
        <v>*</v>
      </c>
      <c r="Q94" s="143" t="str">
        <f>IF(SP_NORTE!O103="","*",SP_NORTE!O103)</f>
        <v>*</v>
      </c>
      <c r="R94" s="145" t="str">
        <f>IF(SP_NORTE!P103="","*",CONCATENATE(SP_NORTE!P103," ",SP_NORTE!Q103))</f>
        <v>*</v>
      </c>
      <c r="S94" s="145" t="str">
        <f>IF(SP_NORTE!U103="","*",SP_NORTE!U103)</f>
        <v>*</v>
      </c>
      <c r="T94" s="145" t="str">
        <f>IF(SP_NORTE!V103="","*",SP_NORTE!V103)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IF(SP_NORTE!X104="","*",SP_NORTE!X104)</f>
        <v>*</v>
      </c>
      <c r="B95" s="146" t="str">
        <f>IF(SP_NORTE!W104="","*",SP_NORTE!W104)</f>
        <v>*</v>
      </c>
      <c r="C95" s="146" t="str">
        <f>IF(SP_NORTE!Y104="","*",SP_NORTE!Y104)</f>
        <v>*</v>
      </c>
      <c r="D95" s="138" t="str">
        <f>IF(SP_NORTE!R104="","*",SP_NORTE!R104)</f>
        <v>-</v>
      </c>
      <c r="E95" s="138" t="str">
        <f>IF(SP_NORTE!S104="","*",SP_NORTE!S104)</f>
        <v>-</v>
      </c>
      <c r="F95" s="145" t="str">
        <f>IF(SP_NORTE!B104="","*",SP_NORTE!B104)</f>
        <v>*</v>
      </c>
      <c r="G95" s="145" t="str">
        <f>IF(SP_NORTE!D104="","*",SP_NORTE!D104)</f>
        <v>*</v>
      </c>
      <c r="H95" s="145" t="str">
        <f>IF(SP_NORTE!E104="","*",SP_NORTE!E104)</f>
        <v>*</v>
      </c>
      <c r="I95" s="145" t="str">
        <f>IF(SP_NORTE!G104="","*",SP_NORTE!G104)</f>
        <v>*</v>
      </c>
      <c r="J95" s="145" t="str">
        <f>IF(SP_NORTE!H104="","*",SP_NORTE!H104)</f>
        <v>*</v>
      </c>
      <c r="K95" s="138" t="str">
        <f>IF(SP_NORTE!L104="","*",SP_NORTE!L104)</f>
        <v>-</v>
      </c>
      <c r="L95" s="138" t="str">
        <f>IF(SP_NORTE!M104="","*",SP_NORTE!M104)</f>
        <v>-</v>
      </c>
      <c r="M95" s="139" t="str">
        <f>IF(SP_NORTE!I104="","*",SP_NORTE!I104)</f>
        <v>*</v>
      </c>
      <c r="N95" s="144" t="str">
        <f>IF(SP_NORTE!J104="","*",SP_NORTE!J104)</f>
        <v>*</v>
      </c>
      <c r="O95" s="144" t="str">
        <f>IF(SP_NORTE!K104="","*",SP_NORTE!K104)</f>
        <v>*</v>
      </c>
      <c r="P95" s="143" t="str">
        <f>IF(SP_NORTE!N104="","*",SP_NORTE!N104)</f>
        <v>*</v>
      </c>
      <c r="Q95" s="143" t="str">
        <f>IF(SP_NORTE!O104="","*",SP_NORTE!O104)</f>
        <v>*</v>
      </c>
      <c r="R95" s="145" t="str">
        <f>IF(SP_NORTE!P104="","*",CONCATENATE(SP_NORTE!P104," ",SP_NORTE!Q104))</f>
        <v>*</v>
      </c>
      <c r="S95" s="145" t="str">
        <f>IF(SP_NORTE!U104="","*",SP_NORTE!U104)</f>
        <v>*</v>
      </c>
      <c r="T95" s="145" t="str">
        <f>IF(SP_NORTE!V104="","*",SP_NORTE!V104)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IF(SP_NORTE!X105="","*",SP_NORTE!X105)</f>
        <v>*</v>
      </c>
      <c r="B96" s="146" t="str">
        <f>IF(SP_NORTE!W105="","*",SP_NORTE!W105)</f>
        <v>*</v>
      </c>
      <c r="C96" s="146" t="str">
        <f>IF(SP_NORTE!Y105="","*",SP_NORTE!Y105)</f>
        <v>*</v>
      </c>
      <c r="D96" s="138" t="str">
        <f>IF(SP_NORTE!R105="","*",SP_NORTE!R105)</f>
        <v>-</v>
      </c>
      <c r="E96" s="138" t="str">
        <f>IF(SP_NORTE!S105="","*",SP_NORTE!S105)</f>
        <v>-</v>
      </c>
      <c r="F96" s="145" t="str">
        <f>IF(SP_NORTE!B105="","*",SP_NORTE!B105)</f>
        <v>*</v>
      </c>
      <c r="G96" s="145" t="str">
        <f>IF(SP_NORTE!D105="","*",SP_NORTE!D105)</f>
        <v>*</v>
      </c>
      <c r="H96" s="145" t="str">
        <f>IF(SP_NORTE!E105="","*",SP_NORTE!E105)</f>
        <v>*</v>
      </c>
      <c r="I96" s="145" t="str">
        <f>IF(SP_NORTE!G105="","*",SP_NORTE!G105)</f>
        <v>*</v>
      </c>
      <c r="J96" s="145" t="str">
        <f>IF(SP_NORTE!H105="","*",SP_NORTE!H105)</f>
        <v>*</v>
      </c>
      <c r="K96" s="138" t="str">
        <f>IF(SP_NORTE!L105="","*",SP_NORTE!L105)</f>
        <v>-</v>
      </c>
      <c r="L96" s="138" t="str">
        <f>IF(SP_NORTE!M105="","*",SP_NORTE!M105)</f>
        <v>-</v>
      </c>
      <c r="M96" s="139" t="str">
        <f>IF(SP_NORTE!I105="","*",SP_NORTE!I105)</f>
        <v>*</v>
      </c>
      <c r="N96" s="144" t="str">
        <f>IF(SP_NORTE!J105="","*",SP_NORTE!J105)</f>
        <v>*</v>
      </c>
      <c r="O96" s="144" t="str">
        <f>IF(SP_NORTE!K105="","*",SP_NORTE!K105)</f>
        <v>*</v>
      </c>
      <c r="P96" s="143" t="str">
        <f>IF(SP_NORTE!N105="","*",SP_NORTE!N105)</f>
        <v>*</v>
      </c>
      <c r="Q96" s="143" t="str">
        <f>IF(SP_NORTE!O105="","*",SP_NORTE!O105)</f>
        <v>*</v>
      </c>
      <c r="R96" s="145" t="str">
        <f>IF(SP_NORTE!P105="","*",CONCATENATE(SP_NORTE!P105," ",SP_NORTE!Q105))</f>
        <v>*</v>
      </c>
      <c r="S96" s="145" t="str">
        <f>IF(SP_NORTE!U105="","*",SP_NORTE!U105)</f>
        <v>*</v>
      </c>
      <c r="T96" s="145" t="str">
        <f>IF(SP_NORTE!V105="","*",SP_NORTE!V105)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IF(SP_NORTE!X106="","*",SP_NORTE!X106)</f>
        <v>*</v>
      </c>
      <c r="B97" s="146" t="str">
        <f>IF(SP_NORTE!W106="","*",SP_NORTE!W106)</f>
        <v>*</v>
      </c>
      <c r="C97" s="146" t="str">
        <f>IF(SP_NORTE!Y106="","*",SP_NORTE!Y106)</f>
        <v>*</v>
      </c>
      <c r="D97" s="138" t="str">
        <f>IF(SP_NORTE!R106="","*",SP_NORTE!R106)</f>
        <v>-</v>
      </c>
      <c r="E97" s="138" t="str">
        <f>IF(SP_NORTE!S106="","*",SP_NORTE!S106)</f>
        <v>-</v>
      </c>
      <c r="F97" s="145" t="str">
        <f>IF(SP_NORTE!B106="","*",SP_NORTE!B106)</f>
        <v>*</v>
      </c>
      <c r="G97" s="145" t="str">
        <f>IF(SP_NORTE!D106="","*",SP_NORTE!D106)</f>
        <v>*</v>
      </c>
      <c r="H97" s="145" t="str">
        <f>IF(SP_NORTE!E106="","*",SP_NORTE!E106)</f>
        <v>*</v>
      </c>
      <c r="I97" s="145" t="str">
        <f>IF(SP_NORTE!G106="","*",SP_NORTE!G106)</f>
        <v>*</v>
      </c>
      <c r="J97" s="145" t="str">
        <f>IF(SP_NORTE!H106="","*",SP_NORTE!H106)</f>
        <v>*</v>
      </c>
      <c r="K97" s="138" t="str">
        <f>IF(SP_NORTE!L106="","*",SP_NORTE!L106)</f>
        <v>-</v>
      </c>
      <c r="L97" s="138" t="str">
        <f>IF(SP_NORTE!M106="","*",SP_NORTE!M106)</f>
        <v>-</v>
      </c>
      <c r="M97" s="139" t="str">
        <f>IF(SP_NORTE!I106="","*",SP_NORTE!I106)</f>
        <v>*</v>
      </c>
      <c r="N97" s="144" t="str">
        <f>IF(SP_NORTE!J106="","*",SP_NORTE!J106)</f>
        <v>*</v>
      </c>
      <c r="O97" s="144" t="str">
        <f>IF(SP_NORTE!K106="","*",SP_NORTE!K106)</f>
        <v>*</v>
      </c>
      <c r="P97" s="143" t="str">
        <f>IF(SP_NORTE!N106="","*",SP_NORTE!N106)</f>
        <v>*</v>
      </c>
      <c r="Q97" s="143" t="str">
        <f>IF(SP_NORTE!O106="","*",SP_NORTE!O106)</f>
        <v>*</v>
      </c>
      <c r="R97" s="145" t="str">
        <f>IF(SP_NORTE!P106="","*",CONCATENATE(SP_NORTE!P106," ",SP_NORTE!Q106))</f>
        <v>*</v>
      </c>
      <c r="S97" s="145" t="str">
        <f>IF(SP_NORTE!U106="","*",SP_NORTE!U106)</f>
        <v>*</v>
      </c>
      <c r="T97" s="145" t="str">
        <f>IF(SP_NORTE!V106="","*",SP_NORTE!V106)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IF(SP_NORTE!X107="","*",SP_NORTE!X107)</f>
        <v>*</v>
      </c>
      <c r="B98" s="146" t="str">
        <f>IF(SP_NORTE!W107="","*",SP_NORTE!W107)</f>
        <v>*</v>
      </c>
      <c r="C98" s="146" t="str">
        <f>IF(SP_NORTE!Y107="","*",SP_NORTE!Y107)</f>
        <v>*</v>
      </c>
      <c r="D98" s="138" t="str">
        <f>IF(SP_NORTE!R107="","*",SP_NORTE!R107)</f>
        <v>-</v>
      </c>
      <c r="E98" s="138" t="str">
        <f>IF(SP_NORTE!S107="","*",SP_NORTE!S107)</f>
        <v>-</v>
      </c>
      <c r="F98" s="145" t="str">
        <f>IF(SP_NORTE!B107="","*",SP_NORTE!B107)</f>
        <v>*</v>
      </c>
      <c r="G98" s="145" t="str">
        <f>IF(SP_NORTE!D107="","*",SP_NORTE!D107)</f>
        <v>*</v>
      </c>
      <c r="H98" s="145" t="str">
        <f>IF(SP_NORTE!E107="","*",SP_NORTE!E107)</f>
        <v>*</v>
      </c>
      <c r="I98" s="145" t="str">
        <f>IF(SP_NORTE!G107="","*",SP_NORTE!G107)</f>
        <v>*</v>
      </c>
      <c r="J98" s="145" t="str">
        <f>IF(SP_NORTE!H107="","*",SP_NORTE!H107)</f>
        <v>*</v>
      </c>
      <c r="K98" s="138" t="str">
        <f>IF(SP_NORTE!L107="","*",SP_NORTE!L107)</f>
        <v>-</v>
      </c>
      <c r="L98" s="138" t="str">
        <f>IF(SP_NORTE!M107="","*",SP_NORTE!M107)</f>
        <v>-</v>
      </c>
      <c r="M98" s="139" t="str">
        <f>IF(SP_NORTE!I107="","*",SP_NORTE!I107)</f>
        <v>*</v>
      </c>
      <c r="N98" s="144" t="str">
        <f>IF(SP_NORTE!J107="","*",SP_NORTE!J107)</f>
        <v>*</v>
      </c>
      <c r="O98" s="144" t="str">
        <f>IF(SP_NORTE!K107="","*",SP_NORTE!K107)</f>
        <v>*</v>
      </c>
      <c r="P98" s="143" t="str">
        <f>IF(SP_NORTE!N107="","*",SP_NORTE!N107)</f>
        <v>*</v>
      </c>
      <c r="Q98" s="143" t="str">
        <f>IF(SP_NORTE!O107="","*",SP_NORTE!O107)</f>
        <v>*</v>
      </c>
      <c r="R98" s="145" t="str">
        <f>IF(SP_NORTE!P107="","*",CONCATENATE(SP_NORTE!P107," ",SP_NORTE!Q107))</f>
        <v>*</v>
      </c>
      <c r="S98" s="145" t="str">
        <f>IF(SP_NORTE!U107="","*",SP_NORTE!U107)</f>
        <v>*</v>
      </c>
      <c r="T98" s="145" t="str">
        <f>IF(SP_NORTE!V107="","*",SP_NORTE!V107)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IF(SP_NORTE!X108="","*",SP_NORTE!X108)</f>
        <v>*</v>
      </c>
      <c r="B99" s="146" t="str">
        <f>IF(SP_NORTE!W108="","*",SP_NORTE!W108)</f>
        <v>*</v>
      </c>
      <c r="C99" s="146" t="str">
        <f>IF(SP_NORTE!Y108="","*",SP_NORTE!Y108)</f>
        <v>*</v>
      </c>
      <c r="D99" s="138" t="str">
        <f>IF(SP_NORTE!R108="","*",SP_NORTE!R108)</f>
        <v>-</v>
      </c>
      <c r="E99" s="138" t="str">
        <f>IF(SP_NORTE!S108="","*",SP_NORTE!S108)</f>
        <v>-</v>
      </c>
      <c r="F99" s="145" t="str">
        <f>IF(SP_NORTE!B108="","*",SP_NORTE!B108)</f>
        <v>*</v>
      </c>
      <c r="G99" s="145" t="str">
        <f>IF(SP_NORTE!D108="","*",SP_NORTE!D108)</f>
        <v>*</v>
      </c>
      <c r="H99" s="145" t="str">
        <f>IF(SP_NORTE!E108="","*",SP_NORTE!E108)</f>
        <v>*</v>
      </c>
      <c r="I99" s="145" t="str">
        <f>IF(SP_NORTE!G108="","*",SP_NORTE!G108)</f>
        <v>*</v>
      </c>
      <c r="J99" s="145" t="str">
        <f>IF(SP_NORTE!H108="","*",SP_NORTE!H108)</f>
        <v>*</v>
      </c>
      <c r="K99" s="138" t="str">
        <f>IF(SP_NORTE!L108="","*",SP_NORTE!L108)</f>
        <v>-</v>
      </c>
      <c r="L99" s="138" t="str">
        <f>IF(SP_NORTE!M108="","*",SP_NORTE!M108)</f>
        <v>-</v>
      </c>
      <c r="M99" s="139" t="str">
        <f>IF(SP_NORTE!I108="","*",SP_NORTE!I108)</f>
        <v>*</v>
      </c>
      <c r="N99" s="144" t="str">
        <f>IF(SP_NORTE!J108="","*",SP_NORTE!J108)</f>
        <v>*</v>
      </c>
      <c r="O99" s="144" t="str">
        <f>IF(SP_NORTE!K108="","*",SP_NORTE!K108)</f>
        <v>*</v>
      </c>
      <c r="P99" s="143" t="str">
        <f>IF(SP_NORTE!N108="","*",SP_NORTE!N108)</f>
        <v>*</v>
      </c>
      <c r="Q99" s="143" t="str">
        <f>IF(SP_NORTE!O108="","*",SP_NORTE!O108)</f>
        <v>*</v>
      </c>
      <c r="R99" s="145" t="str">
        <f>IF(SP_NORTE!P108="","*",CONCATENATE(SP_NORTE!P108," ",SP_NORTE!Q108))</f>
        <v>*</v>
      </c>
      <c r="S99" s="145" t="str">
        <f>IF(SP_NORTE!U108="","*",SP_NORTE!U108)</f>
        <v>*</v>
      </c>
      <c r="T99" s="145" t="str">
        <f>IF(SP_NORTE!V108="","*",SP_NORTE!V108)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IF(SP_NORTE!X109="","*",SP_NORTE!X109)</f>
        <v>*</v>
      </c>
      <c r="B100" s="146" t="str">
        <f>IF(SP_NORTE!W109="","*",SP_NORTE!W109)</f>
        <v>*</v>
      </c>
      <c r="C100" s="146" t="str">
        <f>IF(SP_NORTE!Y109="","*",SP_NORTE!Y109)</f>
        <v>*</v>
      </c>
      <c r="D100" s="138" t="str">
        <f>IF(SP_NORTE!R109="","*",SP_NORTE!R109)</f>
        <v>-</v>
      </c>
      <c r="E100" s="138" t="str">
        <f>IF(SP_NORTE!S109="","*",SP_NORTE!S109)</f>
        <v>-</v>
      </c>
      <c r="F100" s="145" t="str">
        <f>IF(SP_NORTE!B109="","*",SP_NORTE!B109)</f>
        <v>*</v>
      </c>
      <c r="G100" s="145" t="str">
        <f>IF(SP_NORTE!D109="","*",SP_NORTE!D109)</f>
        <v>*</v>
      </c>
      <c r="H100" s="145" t="str">
        <f>IF(SP_NORTE!E109="","*",SP_NORTE!E109)</f>
        <v>*</v>
      </c>
      <c r="I100" s="145" t="str">
        <f>IF(SP_NORTE!G109="","*",SP_NORTE!G109)</f>
        <v>*</v>
      </c>
      <c r="J100" s="145" t="str">
        <f>IF(SP_NORTE!H109="","*",SP_NORTE!H109)</f>
        <v>*</v>
      </c>
      <c r="K100" s="138" t="str">
        <f>IF(SP_NORTE!L109="","*",SP_NORTE!L109)</f>
        <v>-</v>
      </c>
      <c r="L100" s="138" t="str">
        <f>IF(SP_NORTE!M109="","*",SP_NORTE!M109)</f>
        <v>-</v>
      </c>
      <c r="M100" s="139" t="str">
        <f>IF(SP_NORTE!I109="","*",SP_NORTE!I109)</f>
        <v>*</v>
      </c>
      <c r="N100" s="144" t="str">
        <f>IF(SP_NORTE!J109="","*",SP_NORTE!J109)</f>
        <v>*</v>
      </c>
      <c r="O100" s="144" t="str">
        <f>IF(SP_NORTE!K109="","*",SP_NORTE!K109)</f>
        <v>*</v>
      </c>
      <c r="P100" s="143" t="str">
        <f>IF(SP_NORTE!N109="","*",SP_NORTE!N109)</f>
        <v>*</v>
      </c>
      <c r="Q100" s="143" t="str">
        <f>IF(SP_NORTE!O109="","*",SP_NORTE!O109)</f>
        <v>*</v>
      </c>
      <c r="R100" s="145" t="str">
        <f>IF(SP_NORTE!P109="","*",CONCATENATE(SP_NORTE!P109," ",SP_NORTE!Q109))</f>
        <v>*</v>
      </c>
      <c r="S100" s="145" t="str">
        <f>IF(SP_NORTE!U109="","*",SP_NORTE!U109)</f>
        <v>*</v>
      </c>
      <c r="T100" s="145" t="str">
        <f>IF(SP_NORTE!V109="","*",SP_NORTE!V109)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*</v>
      </c>
      <c r="C101" s="146" t="str">
        <f>IF(SP_NORTE!Y110="","*",SP_NORTE!Y110)</f>
        <v>*</v>
      </c>
      <c r="D101" s="138" t="str">
        <f>IF(SP_NORTE!R110="","*",SP_NORTE!R110)</f>
        <v>-</v>
      </c>
      <c r="E101" s="138" t="str">
        <f>IF(SP_NORTE!S110="","*",SP_NORTE!S110)</f>
        <v>-</v>
      </c>
      <c r="F101" s="145" t="str">
        <f>IF(SP_NORTE!B110="","*",SP_NORTE!B110)</f>
        <v>*</v>
      </c>
      <c r="G101" s="145" t="str">
        <f>IF(SP_NORTE!D110="","*",SP_NORTE!D110)</f>
        <v>*</v>
      </c>
      <c r="H101" s="145" t="str">
        <f>IF(SP_NORTE!E110="","*",SP_NORTE!E110)</f>
        <v>*</v>
      </c>
      <c r="I101" s="145" t="str">
        <f>IF(SP_NORTE!G110="","*",SP_NORTE!G110)</f>
        <v>*</v>
      </c>
      <c r="J101" s="145" t="str">
        <f>IF(SP_NORTE!H110="","*",SP_NORTE!H110)</f>
        <v>*</v>
      </c>
      <c r="K101" s="138" t="str">
        <f>IF(SP_NORTE!L110="","*",SP_NORTE!L110)</f>
        <v>-</v>
      </c>
      <c r="L101" s="138" t="str">
        <f>IF(SP_NORTE!M110="","*",SP_NORTE!M110)</f>
        <v>-</v>
      </c>
      <c r="M101" s="139" t="str">
        <f>IF(SP_NORTE!I110="","*",SP_NORTE!I110)</f>
        <v>*</v>
      </c>
      <c r="N101" s="144" t="str">
        <f>IF(SP_NORTE!J110="","*",SP_NORTE!J110)</f>
        <v>*</v>
      </c>
      <c r="O101" s="144" t="str">
        <f>IF(SP_NORTE!K110="","*",SP_NORTE!K110)</f>
        <v>*</v>
      </c>
      <c r="P101" s="143" t="str">
        <f>IF(SP_NORTE!N110="","*",SP_NORTE!N110)</f>
        <v>*</v>
      </c>
      <c r="Q101" s="143" t="str">
        <f>IF(SP_NORTE!O110="","*",SP_NORTE!O110)</f>
        <v>*</v>
      </c>
      <c r="R101" s="145" t="str">
        <f>IF(SP_NORTE!P110="","*",CONCATENATE(SP_NORTE!P110," ",SP_NORTE!Q110))</f>
        <v>*</v>
      </c>
      <c r="S101" s="145" t="str">
        <f>IF(SP_NORTE!U110="","*",SP_NORTE!U110)</f>
        <v>*</v>
      </c>
      <c r="T101" s="145" t="str">
        <f>IF(SP_NORTE!V110="","*",SP_NORTE!V110)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0.25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0.125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 t="str">
        <f>IF(SP_NORTE!B85="","*",SP_NORTE!B85)</f>
        <v>*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8.3333333333333329E-2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IF(SP_NORTE!B87="","*",SP_NORTE!B87)</f>
        <v>46059</v>
      </c>
      <c r="B70" s="83" t="str">
        <f>IF(SP_NORTE!W87="","*",SP_NORTE!W87)</f>
        <v>Oportunidade</v>
      </c>
      <c r="C70" s="83" t="str">
        <f>IF(SP_NORTE!R87="","*",SP_NORTE!R87)</f>
        <v>SP NORTE</v>
      </c>
      <c r="D70" s="83" t="str">
        <f>IF(SP_NORTE!S87="","*",SP_NORTE!S87)</f>
        <v>ZCZ-ZTI</v>
      </c>
      <c r="E70" s="83" t="str">
        <f>IF(SP_NORTE!D87="","*",SP_NORTE!D87)</f>
        <v>W92</v>
      </c>
      <c r="F70" s="83" t="str">
        <f>IF(SP_NORTE!G87="","*",SP_NORTE!G87)</f>
        <v>ZAR2</v>
      </c>
      <c r="G70" s="83" t="str">
        <f>IF(SP_NORTE!L87="","*",SP_NORTE!L87)</f>
        <v>ZZR-ZDZ</v>
      </c>
      <c r="H70" s="116">
        <f>IF(SP_NORTE!J87="","*",SP_NORTE!J87)</f>
        <v>16</v>
      </c>
      <c r="I70" s="113">
        <f>IF(SP_NORTE!N87="","*",SP_NORTE!N87)</f>
        <v>0.375</v>
      </c>
      <c r="J70" s="113">
        <f>IF(SP_NORTE!O87="","*",SP_NORTE!O87)</f>
        <v>0.125</v>
      </c>
      <c r="K70" s="83" t="str">
        <f>IF(SP_NORTE!AJ87="","*",SP_NORTE!AJ87)</f>
        <v>ZAR2</v>
      </c>
      <c r="L70" s="83" t="str">
        <f>IF(SP_NORTE!AL87="","*",SP_NORTE!AL87)</f>
        <v>ZZR-ZDZ</v>
      </c>
      <c r="M70" s="83">
        <f>IF(SP_NORTE!AO87="","*",SP_NORTE!AO87)</f>
        <v>16</v>
      </c>
      <c r="N70" s="83" t="str">
        <f>IF(SP_NORTE!AL87="","*",SP_NORTE!AL87)</f>
        <v>ZZR-ZDZ</v>
      </c>
      <c r="O70" s="110" t="str">
        <f>IF(SP_NORTE!BG87="","*",SP_NORTE!BG87)</f>
        <v>*</v>
      </c>
      <c r="P70" s="147" t="str">
        <f>IF($A$2=1,IF(SP_NORTE!BI87="","*",SP_NORTE!BI87),IF(SP_NORTE!BJ87="","*",SP_NORTE!BJ87))</f>
        <v>*</v>
      </c>
    </row>
    <row r="71" spans="1:16">
      <c r="A71" s="82">
        <f>IF(SP_NORTE!B88="","*",SP_NORTE!B88)</f>
        <v>46059</v>
      </c>
      <c r="B71" s="83" t="str">
        <f>IF(SP_NORTE!W88="","*",SP_NORTE!W88)</f>
        <v>Oportunidade</v>
      </c>
      <c r="C71" s="83" t="str">
        <f>IF(SP_NORTE!R88="","*",SP_NORTE!R88)</f>
        <v>SP NORTE</v>
      </c>
      <c r="D71" s="83" t="str">
        <f>IF(SP_NORTE!S88="","*",SP_NORTE!S88)</f>
        <v>ZCZ-ZTI</v>
      </c>
      <c r="E71" s="83" t="str">
        <f>IF(SP_NORTE!D88="","*",SP_NORTE!D88)</f>
        <v>ANTÔNIO (TP-713)</v>
      </c>
      <c r="F71" s="83" t="str">
        <f>IF(SP_NORTE!G88="","*",SP_NORTE!G88)</f>
        <v>-</v>
      </c>
      <c r="G71" s="83" t="str">
        <f>IF(SP_NORTE!L88="","*",SP_NORTE!L88)</f>
        <v>ZZR-ZDZ</v>
      </c>
      <c r="H71" s="116">
        <f>IF(SP_NORTE!J88="","*",SP_NORTE!J88)</f>
        <v>16.8</v>
      </c>
      <c r="I71" s="113">
        <f>IF(SP_NORTE!N88="","*",SP_NORTE!N88)</f>
        <v>0.375</v>
      </c>
      <c r="J71" s="113">
        <f>IF(SP_NORTE!O88="","*",SP_NORTE!O88)</f>
        <v>6.25E-2</v>
      </c>
      <c r="K71" s="83" t="str">
        <f>IF(SP_NORTE!AJ88="","*",SP_NORTE!AJ88)</f>
        <v>-</v>
      </c>
      <c r="L71" s="83" t="str">
        <f>IF(SP_NORTE!AL88="","*",SP_NORTE!AL88)</f>
        <v>ZZR-ZDZ</v>
      </c>
      <c r="M71" s="83">
        <f>IF(SP_NORTE!AO88="","*",SP_NORTE!AO88)</f>
        <v>16.8</v>
      </c>
      <c r="N71" s="83" t="str">
        <f>IF(SP_NORTE!AL88="","*",SP_NORTE!AL88)</f>
        <v>ZZR-ZDZ</v>
      </c>
      <c r="O71" s="110" t="str">
        <f>IF(SP_NORTE!BG88="","*",SP_NORTE!BG88)</f>
        <v>*</v>
      </c>
      <c r="P71" s="147" t="str">
        <f>IF($A$2=1,IF(SP_NORTE!BI88="","*",SP_NORTE!BI88),IF(SP_NORTE!BJ88="","*",SP_NORTE!BJ88))</f>
        <v>*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2026-02-04T15:49:58Z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