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357" documentId="120_S{118792C3-22EF-5104-A093-F22BFE3913F3}" xr6:coauthVersionLast="47" xr6:coauthVersionMax="47" xr10:uidLastSave="{E8ED5CF0-93A0-49A7-B04C-B2D29C30616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1" l="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N294" i="1" a="1"/>
  <c r="N294" i="1" s="1"/>
  <c r="L291" i="11" s="1"/>
  <c r="M294" i="1" a="1"/>
  <c r="M294" i="1" s="1"/>
  <c r="K291" i="11" s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<sst xmlns="http://schemas.openxmlformats.org/spreadsheetml/2006/main" count="10558" uniqueCount="1785">
  <si>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</si>
  <si>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</si>
  <si>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</si>
  <si>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</si>
  <si>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</si>
  <si>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</si>
  <si>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</si>
  <si>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</si>
  <si>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</si>
  <si>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</si>
  <si>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</si>
  <si>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</si>
  <si>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</si>
  <si>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</si>
  <si>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</si>
  <si>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</si>
  <si>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</si>
  <si>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</si>
  <si>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</si>
  <si>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</si>
  <si>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</si>
  <si>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</si>
  <si>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</si>
  <si>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</si>
  <si>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</si>
  <si>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</si>
  <si>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</si>
  <si>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</si>
  <si>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</si>
  <si>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</si>
  <si>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</si>
  <si>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</si>
  <si>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</si>
  <si>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</si>
  <si>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</si>
  <si>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</si>
  <si>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</si>
  <si>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</si>
  <si>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</si>
  <si>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</si>
  <si>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</si>
  <si>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</si>
  <si>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</si>
  <si>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</si>
  <si>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</si>
  <si>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</si>
  <si>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</si>
  <si>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</si>
  <si>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</si>
  <si>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</si>
  <si>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</si>
  <si>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</si>
  <si>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</si>
  <si>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</si>
  <si>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</si>
  <si>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</si>
  <si>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</si>
  <si>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</si>
  <si>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</si>
  <si>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</si>
  <si>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</si>
  <si>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</si>
  <si>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</si>
  <si>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</si>
  <si>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</si>
  <si>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</si>
  <si>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</si>
  <si>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</si>
  <si>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</si>
  <si>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</si>
  <si>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</si>
  <si>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</si>
  <si>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</si>
  <si>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</si>
  <si>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</si>
  <si>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</si>
  <si>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</si>
  <si>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</si>
  <si>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</si>
  <si>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</si>
  <si>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</si>
  <si>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</si>
  <si>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</si>
  <si>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</si>
  <si>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</si>
  <si>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</si>
  <si>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</si>
  <si>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</si>
  <si>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</si>
  <si>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</si>
  <si>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</si>
  <si>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</si>
  <si>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</si>
  <si>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</si>
  <si>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</si>
  <si>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</si>
  <si>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</si>
  <si>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</si>
  <si>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</si>
  <si>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</si>
  <si>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</si>
  <si>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</si>
  <si>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</si>
  <si>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</si>
  <si>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</si>
  <si>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</si>
  <si>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</si>
  <si>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</si>
  <si>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</si>
  <si>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</si>
  <si>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</si>
  <si>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</si>
  <si>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</si>
  <si>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</si>
  <si>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</si>
  <si>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</si>
  <si>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</si>
  <si>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</si>
  <si>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</si>
  <si>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</si>
  <si>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</si>
  <si>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</si>
  <si>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</si>
  <si>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</si>
  <si>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</si>
  <si>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</si>
  <si>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</si>
  <si>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</si>
  <si>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</si>
  <si>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</si>
  <si>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</si>
  <si>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</si>
  <si>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</si>
  <si>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</si>
  <si>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</si>
  <si>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</si>
  <si>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</si>
  <si>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</si>
  <si>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</si>
  <si>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</si>
  <si>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</si>
  <si>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</si>
  <si>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</si>
  <si>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</si>
  <si>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</si>
  <si>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</si>
  <si>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</si>
  <si>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</si>
  <si>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</si>
  <si>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</si>
  <si>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</si>
  <si>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</si>
  <si>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</si>
  <si>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</si>
  <si>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</si>
  <si>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</si>
  <si>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</si>
  <si>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</si>
  <si>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</si>
  <si>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</si>
  <si>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</si>
  <si>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</si>
  <si>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</si>
  <si>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</si>
  <si>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</si>
  <si>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</si>
  <si>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</si>
  <si>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</si>
  <si>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</si>
  <si>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</si>
  <si>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</si>
  <si>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</si>
  <si>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</si>
  <si>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</si>
  <si>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</si>
  <si>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</si>
  <si>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</si>
  <si>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</si>
  <si>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</si>
  <si>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</si>
  <si>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</si>
  <si>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</si>
  <si>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</si>
  <si>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</si>
  <si>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</si>
  <si>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</si>
  <si>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</si>
  <si>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</si>
  <si>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</si>
  <si>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</si>
  <si>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</si>
  <si>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</si>
  <si>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</si>
  <si>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</si>
  <si>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</si>
  <si>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</si>
  <si>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</si>
  <si>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</si>
  <si>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</si>
  <si>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</si>
  <si>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</si>
  <si>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</si>
  <si>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</si>
  <si>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</si>
  <si>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</si>
  <si>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</si>
  <si>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</si>
  <si>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</si>
  <si>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</si>
  <si>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</si>
  <si>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</si>
  <si>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</si>
  <si>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</si>
  <si>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</si>
  <si>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</si>
  <si>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</si>
  <si>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</si>
  <si>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</si>
  <si>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</si>
  <si>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</si>
  <si>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</si>
  <si>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</si>
  <si>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</si>
  <si>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</si>
  <si>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</si>
  <si>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</si>
  <si>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</si>
  <si>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</si>
  <si>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</si>
  <si>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</si>
  <si>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</si>
  <si>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</si>
  <si>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</si>
  <si>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</si>
  <si>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</si>
  <si>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</si>
  <si>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</si>
  <si>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</si>
  <si>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</si>
  <si>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</si>
  <si>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</si>
  <si>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</si>
  <si>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</si>
  <si>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</si>
  <si>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</si>
  <si>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</si>
  <si>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</si>
  <si>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</si>
  <si>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</si>
  <si>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</si>
  <si>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</si>
  <si>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</si>
  <si>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</si>
  <si>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</si>
  <si>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</si>
  <si>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</si>
  <si>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</si>
  <si>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</si>
  <si>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</si>
  <si>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</si>
  <si>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</si>
  <si>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</si>
  <si>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</si>
  <si>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</si>
  <si>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</si>
  <si>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</si>
  <si>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</si>
  <si>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</si>
  <si>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</si>
  <si>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</si>
  <si>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</si>
  <si>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</si>
  <si>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</si>
  <si>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</si>
  <si>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</si>
  <si>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</si>
  <si>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</si>
  <si>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</si>
  <si>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</si>
  <si>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</si>
  <si>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</si>
  <si>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</si>
  <si>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</si>
  <si>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</si>
  <si>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</si>
  <si>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</si>
  <si>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</si>
  <si>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</si>
  <si>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</si>
  <si>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</si>
  <si>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</si>
  <si>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</si>
  <si>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</si>
  <si>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</si>
  <si>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</si>
  <si>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</si>
  <si>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</si>
  <si>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</si>
  <si>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</si>
  <si>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</si>
  <si>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</si>
  <si>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</si>
  <si>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</si>
  <si>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</si>
  <si>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</si>
  <si>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</si>
  <si>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</si>
  <si>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</si>
  <si>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</si>
  <si>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</si>
  <si>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</si>
  <si>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</si>
  <si>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</si>
  <si>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</si>
  <si>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</si>
  <si>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</si>
  <si>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</si>
  <si>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</si>
  <si>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</si>
  <si>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</si>
  <si>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</si>
  <si>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</si>
  <si>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</si>
  <si>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</si>
  <si>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</si>
  <si>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</si>
  <si>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</si>
  <si>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</si>
  <si>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</si>
  <si>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</si>
  <si>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</si>
  <si>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</si>
  <si>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</si>
  <si>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</si>
  <si>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</si>
  <si>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</si>
  <si>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</si>
  <si>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</si>
  <si>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</si>
  <si>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</si>
  <si>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</si>
  <si>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</si>
  <si>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</si>
  <si>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</si>
  <si>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</si>
  <si>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</si>
  <si>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</si>
  <si>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</si>
  <si>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</si>
  <si>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</si>
  <si>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</si>
  <si>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</si>
  <si>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</si>
  <si>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</si>
  <si>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</si>
  <si>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</si>
  <si>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</si>
  <si>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</si>
  <si>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</si>
  <si>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</si>
  <si>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</si>
  <si>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</si>
  <si>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</si>
  <si>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</si>
  <si>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</si>
  <si>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</si>
  <si>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</si>
  <si>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</si>
  <si>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</si>
  <si>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</si>
  <si>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</si>
  <si>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</si>
  <si>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</si>
  <si>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</si>
  <si>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</si>
  <si>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</si>
  <si>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</si>
  <si>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</si>
  <si>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</si>
  <si>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</si>
  <si>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</si>
  <si>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</si>
  <si>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</si>
  <si>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</si>
  <si>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</si>
  <si>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</si>
  <si>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</si>
  <si>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</si>
  <si>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</si>
  <si>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</si>
  <si>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</si>
  <si>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</si>
  <si>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</si>
  <si>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</si>
  <si>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</si>
  <si>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</si>
  <si>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</si>
  <si>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</si>
  <si>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</si>
  <si>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</si>
  <si>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</si>
  <si>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</si>
  <si>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</si>
  <si>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</si>
  <si>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</si>
  <si>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</si>
  <si>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</si>
  <si>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</si>
  <si>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</si>
  <si>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</si>
  <si>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</si>
  <si>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</si>
  <si>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</si>
  <si>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</si>
  <si>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</si>
  <si>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</si>
  <si>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</si>
  <si>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</si>
  <si>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</si>
  <si>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</si>
  <si>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</si>
  <si>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</si>
  <si>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</si>
  <si>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</si>
  <si>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</si>
  <si>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</si>
  <si>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</si>
  <si>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</si>
  <si>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</si>
  <si>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</si>
  <si>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</si>
  <si>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</si>
  <si>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</si>
  <si>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</si>
  <si>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</si>
  <si>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</si>
  <si>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</si>
  <si>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</si>
  <si>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</si>
  <si>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</si>
  <si>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</si>
  <si>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</si>
  <si>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</si>
  <si>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</si>
  <si>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</si>
  <si>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</si>
  <si>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</si>
  <si>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</si>
  <si>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</si>
  <si>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</si>
  <si>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</si>
  <si>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</si>
  <si>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</si>
  <si>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</si>
  <si>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</si>
  <si>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</si>
  <si>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</si>
  <si>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</si>
  <si>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</si>
  <si>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</si>
  <si>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</si>
  <si>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</si>
  <si>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</si>
  <si>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</si>
  <si>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</si>
  <si>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</si>
  <si>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</si>
  <si>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</si>
  <si>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</si>
  <si>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</si>
  <si>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</si>
  <si>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</si>
  <si>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</si>
  <si>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</si>
  <si>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</si>
  <si>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</si>
  <si>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</si>
  <si>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</si>
  <si>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</si>
  <si>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</si>
  <si>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</si>
  <si>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</si>
  <si>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</si>
  <si>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</si>
  <si>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</si>
  <si>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</si>
  <si>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</si>
  <si>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</si>
  <si>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</si>
  <si>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</si>
  <si>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</si>
  <si>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</si>
  <si>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</si>
  <si>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</si>
  <si>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</si>
  <si>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</si>
  <si>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</si>
  <si>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</si>
  <si>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</si>
  <si>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</si>
  <si>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</si>
  <si>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</si>
  <si>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</si>
  <si>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</si>
  <si>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</si>
  <si>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</si>
  <si>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</si>
  <si>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</si>
  <si>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</si>
  <si>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</si>
  <si>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</si>
  <si>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</si>
  <si>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</si>
  <si>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</si>
  <si>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</si>
  <si>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</si>
  <si>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</si>
  <si>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</si>
  <si>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</si>
  <si>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</si>
  <si>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</si>
  <si>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</si>
  <si>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</si>
  <si>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</si>
  <si>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</si>
  <si>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</si>
  <si>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</si>
  <si>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</si>
  <si>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</si>
  <si>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</si>
  <si>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</si>
  <si>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</si>
  <si>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</si>
  <si>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</si>
  <si>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</si>
  <si>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</si>
  <si>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</si>
  <si>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</si>
  <si>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</si>
  <si>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</si>
  <si>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</si>
  <si>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</si>
  <si>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</si>
  <si>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</si>
  <si>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</si>
  <si>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</si>
  <si>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</si>
  <si>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</si>
  <si>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</si>
  <si>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</si>
  <si>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</si>
  <si>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</si>
  <si>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</si>
  <si>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</si>
  <si>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</si>
  <si>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</si>
  <si>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</si>
  <si>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</si>
  <si>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</si>
  <si>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</si>
  <si>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</si>
  <si>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</si>
  <si>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</si>
  <si>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</si>
  <si>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</si>
  <si>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</si>
  <si>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</si>
  <si>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</si>
  <si>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</si>
  <si>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</si>
  <si>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</si>
  <si>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</si>
  <si>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</si>
  <si>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</si>
  <si>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</si>
  <si>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</si>
  <si>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</si>
  <si>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</si>
  <si>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</si>
  <si>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</si>
  <si>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</si>
  <si>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</si>
  <si>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</si>
  <si>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</si>
  <si>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</si>
  <si>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</si>
  <si>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</si>
  <si>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</si>
  <si>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</si>
  <si>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</si>
  <si>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</si>
  <si>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</si>
  <si>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</si>
  <si>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</si>
  <si>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</si>
  <si>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</si>
  <si>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</si>
  <si>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</si>
  <si>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</si>
  <si>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</si>
  <si>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</si>
  <si>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</si>
  <si>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</si>
  <si>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</si>
  <si>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</si>
  <si>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</si>
  <si>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</si>
  <si>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</si>
  <si>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</si>
  <si>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</si>
  <si>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</si>
  <si>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</si>
  <si>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</si>
  <si>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</si>
  <si>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</si>
  <si>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</si>
  <si>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</si>
  <si>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</si>
  <si>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</si>
  <si>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</si>
  <si>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</si>
  <si>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</si>
  <si>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</si>
  <si>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</si>
  <si>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</si>
  <si>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</si>
  <si>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</si>
  <si>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</si>
  <si>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</si>
  <si>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</si>
  <si>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</si>
  <si>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</si>
  <si>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</si>
  <si>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</si>
  <si>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</si>
  <si>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</si>
  <si>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</si>
  <si>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</si>
  <si>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</si>
  <si>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</si>
  <si>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</si>
  <si>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</si>
  <si>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</si>
  <si>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</si>
  <si>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</si>
  <si>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</si>
  <si>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</si>
  <si>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</si>
  <si>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</si>
  <si>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</si>
  <si>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</si>
  <si>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</si>
  <si>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</si>
  <si>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</si>
  <si>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</si>
  <si>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</si>
  <si>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</si>
  <si>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</si>
  <si>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</si>
  <si>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</si>
  <si>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</si>
  <si>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</si>
  <si>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</si>
  <si>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</si>
  <si>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</si>
  <si>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</si>
  <si>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</si>
  <si>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</si>
  <si>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</si>
  <si>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</si>
  <si>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</si>
  <si>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</si>
  <si>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</si>
  <si>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</si>
  <si>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</si>
  <si>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</si>
  <si>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</si>
  <si>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</si>
  <si>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</si>
  <si>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</si>
  <si>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</si>
  <si>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</si>
  <si>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</si>
  <si>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</si>
  <si>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</si>
  <si>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</si>
  <si>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</si>
  <si>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</si>
  <si>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</si>
  <si>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</si>
  <si>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</si>
  <si>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</si>
  <si>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</si>
  <si>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</si>
  <si>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</si>
  <si>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</si>
  <si>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</si>
  <si>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</si>
  <si>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</si>
  <si>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</si>
  <si>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</si>
  <si>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</si>
  <si>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</si>
  <si>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</si>
  <si>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</si>
  <si>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</si>
  <si>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</si>
  <si>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</si>
  <si>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</si>
  <si>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</si>
  <si>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</si>
  <si>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</si>
  <si>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</si>
  <si>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</si>
  <si>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</si>
  <si>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</si>
  <si>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</si>
  <si>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</si>
  <si>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</si>
  <si>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</si>
  <si>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</si>
  <si>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</si>
  <si>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</si>
  <si>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</si>
  <si>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</si>
  <si>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</si>
  <si>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</si>
  <si>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</si>
  <si>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</si>
  <si>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</si>
  <si>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</si>
  <si>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</si>
  <si>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</si>
  <si>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</si>
  <si>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</si>
  <si>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</si>
  <si>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</si>
  <si>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</si>
  <si>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</si>
  <si>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</si>
  <si>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</si>
  <si>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</si>
  <si>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</si>
  <si>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</si>
  <si>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</si>
  <si>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</si>
  <si>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</si>
  <si>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</si>
  <si>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</si>
  <si>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</si>
  <si>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</si>
  <si>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</si>
  <si>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</si>
  <si>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</si>
  <si>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</si>
  <si>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</si>
  <si>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</si>
  <si>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</si>
  <si>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</si>
  <si>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</si>
  <si>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</si>
  <si>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</si>
  <si>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</si>
  <si>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</si>
  <si>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</si>
  <si>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</si>
  <si>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</si>
  <si>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</si>
  <si>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</si>
  <si>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</si>
  <si>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</si>
  <si>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</si>
  <si>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</si>
  <si>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</si>
  <si>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</si>
  <si>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</si>
  <si>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</si>
  <si>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</si>
  <si>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</si>
  <si>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</si>
  <si>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</si>
  <si>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</si>
  <si>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</si>
  <si>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</si>
  <si>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</si>
  <si>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</si>
  <si>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</si>
  <si>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</si>
  <si>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</si>
  <si>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</si>
  <si>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</si>
  <si>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</si>
  <si>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</si>
  <si>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</si>
  <si>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</si>
  <si>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</si>
  <si>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</si>
  <si>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</si>
  <si>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</si>
  <si>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</si>
  <si>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</si>
  <si>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</si>
  <si>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</si>
  <si>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</si>
  <si>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</si>
  <si>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</si>
  <si>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</si>
  <si>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</si>
  <si>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</si>
  <si>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</si>
  <si>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</si>
  <si>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</si>
  <si>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</si>
  <si>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</si>
  <si>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</si>
  <si>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</si>
  <si>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</si>
  <si>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</si>
  <si>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</si>
  <si>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</si>
  <si>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</si>
  <si>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</si>
  <si>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</si>
  <si>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</si>
  <si>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</si>
  <si>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</si>
  <si>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</si>
  <si>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</si>
  <si>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</si>
  <si>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</si>
  <si>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</si>
  <si>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</si>
  <si>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</si>
  <si>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</si>
  <si>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</si>
  <si>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</si>
  <si>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</si>
  <si>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</si>
  <si>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</si>
  <si>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</si>
  <si>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</si>
  <si>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</si>
  <si>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</si>
  <si>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</si>
  <si>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</si>
  <si>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</si>
  <si>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</si>
  <si>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</si>
  <si>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</si>
  <si>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</si>
  <si>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</si>
  <si>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</si>
  <si>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</si>
  <si>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</si>
  <si>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</si>
  <si>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</si>
  <si>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</si>
  <si>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</si>
  <si>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</si>
  <si>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</si>
  <si>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</si>
  <si>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</si>
  <si>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</si>
  <si>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</si>
  <si>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</si>
  <si>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</si>
  <si>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</si>
  <si>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</si>
  <si>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</si>
  <si>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</si>
  <si>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</si>
  <si>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</si>
  <si>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</si>
  <si>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</si>
  <si>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</si>
  <si>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</si>
  <si>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</si>
  <si>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</si>
  <si>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</si>
  <si>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</si>
  <si>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</si>
  <si>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</si>
  <si>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</si>
  <si>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</si>
  <si>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</si>
  <si>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</si>
  <si>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</si>
  <si>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</si>
  <si>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</si>
  <si>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</si>
  <si>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</si>
  <si>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</si>
  <si>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</si>
  <si>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</si>
  <si>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</si>
  <si>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</si>
  <si>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</si>
  <si>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</si>
  <si>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</si>
  <si>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</si>
  <si>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</si>
  <si>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</si>
  <si>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</si>
  <si>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</si>
  <si>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</si>
  <si>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</si>
  <si>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</si>
  <si>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</si>
  <si>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</si>
  <si>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</si>
  <si>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</si>
  <si>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</si>
  <si>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</si>
  <si>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</si>
  <si>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</si>
  <si>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</si>
  <si>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</si>
  <si>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</si>
  <si>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</si>
  <si>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</si>
  <si>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</si>
  <si>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</si>
  <si>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</si>
  <si>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</si>
  <si>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</si>
  <si>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</si>
  <si>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</si>
  <si>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</si>
  <si>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</si>
  <si>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</si>
  <si>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</si>
  <si>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</si>
  <si>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</si>
  <si>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</si>
  <si>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</si>
  <si>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</si>
  <si>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</si>
  <si>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</si>
  <si>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</si>
  <si>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</si>
  <si>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</si>
  <si>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</si>
  <si>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</si>
  <si>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</si>
  <si>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</si>
  <si>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</si>
  <si>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</si>
  <si>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</si>
  <si>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</si>
  <si>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</si>
  <si>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</si>
  <si>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</si>
  <si>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</si>
  <si>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</si>
  <si>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</si>
  <si>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</si>
  <si>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</si>
  <si>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</si>
  <si>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</si>
  <si>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</si>
  <si>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</si>
  <si>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</si>
  <si>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</si>
  <si>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</si>
  <si>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</si>
  <si>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</si>
  <si>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</si>
  <si>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</si>
  <si>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</si>
  <si>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</si>
  <si>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</si>
  <si>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</si>
  <si>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</si>
  <si>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</si>
  <si>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</si>
  <si>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</si>
  <si>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</si>
  <si>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</si>
  <si>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</si>
  <si>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</si>
  <si>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</si>
  <si>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</si>
  <si>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</si>
  <si>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</si>
  <si>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</si>
  <si>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</si>
  <si>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</si>
  <si>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</si>
  <si>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</si>
  <si>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</si>
  <si>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</si>
  <si>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</si>
  <si>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</si>
  <si>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</si>
  <si>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</si>
  <si>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</si>
  <si>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</si>
  <si>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</si>
  <si>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</si>
  <si>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</si>
  <si>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</si>
  <si>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</si>
  <si>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</si>
  <si>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</si>
  <si>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</si>
  <si>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</si>
  <si>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</si>
  <si>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</si>
  <si>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</si>
  <si>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</si>
  <si>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</si>
  <si>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</si>
  <si>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</si>
  <si>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</si>
  <si>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</si>
  <si>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</si>
  <si>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</si>
  <si>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</si>
  <si>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</si>
  <si>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</si>
  <si>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</si>
  <si>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</si>
  <si>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</si>
  <si>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</si>
  <si>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</si>
  <si>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</si>
  <si>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</si>
  <si>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</si>
  <si>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</si>
  <si>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</si>
  <si>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</si>
  <si>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</si>
  <si>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</si>
  <si>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</si>
  <si>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</si>
  <si>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</si>
  <si>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</si>
  <si>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</si>
  <si>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</si>
  <si>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</si>
  <si>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</si>
  <si>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</si>
  <si>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</si>
  <si>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</si>
  <si>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</si>
  <si>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</si>
  <si>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</si>
  <si>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</si>
  <si>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</si>
  <si>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</si>
  <si>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</si>
  <si>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</si>
  <si>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</si>
  <si>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</si>
  <si>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</si>
  <si>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</si>
  <si>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</si>
  <si>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</si>
  <si>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</si>
  <si>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</si>
  <si>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</si>
  <si>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</si>
  <si>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</si>
  <si>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</si>
  <si>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</si>
  <si>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</si>
  <si>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</si>
  <si>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</si>
  <si>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</si>
  <si>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</si>
  <si>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</si>
  <si>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</si>
  <si>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</si>
  <si>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</si>
  <si>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</si>
  <si>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</si>
  <si>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</si>
  <si>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</si>
  <si>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</si>
  <si>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</si>
  <si>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</si>
  <si>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</si>
  <si>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</si>
  <si>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</si>
  <si>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</si>
  <si>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</si>
  <si>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</si>
  <si>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</si>
  <si>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</si>
  <si>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</si>
  <si>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</si>
  <si>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</si>
  <si>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</si>
  <si>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</si>
  <si>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</si>
  <si>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</si>
  <si>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</si>
  <si>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</si>
  <si>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</si>
  <si>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</si>
  <si>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</si>
  <si>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</si>
  <si>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</si>
  <si>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</si>
  <si>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</si>
  <si>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</si>
  <si>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</si>
  <si>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</si>
  <si>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</si>
  <si>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</si>
  <si>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</si>
  <si>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</si>
  <si>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</si>
  <si>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</si>
  <si>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</si>
  <si>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</si>
  <si>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</si>
  <si>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</si>
  <si>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</si>
  <si>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</si>
  <si>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</si>
  <si>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</si>
  <si>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</si>
  <si>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</si>
  <si>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</si>
  <si>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</si>
  <si>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</si>
  <si>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</si>
  <si>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</si>
  <si>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</si>
  <si>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</si>
  <si>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</si>
  <si>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</si>
  <si>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</si>
  <si>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</si>
  <si>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</si>
  <si>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</si>
  <si>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</si>
  <si>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</si>
  <si>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</si>
  <si>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</si>
  <si>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</si>
  <si>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</si>
  <si>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</si>
  <si>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</si>
  <si>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</si>
  <si>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</si>
  <si>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</si>
  <si>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</si>
  <si>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</si>
  <si>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</si>
  <si>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</si>
  <si>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</si>
  <si>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</si>
  <si>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</si>
  <si>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</si>
  <si>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</si>
  <si>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</si>
  <si>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</si>
  <si>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</si>
  <si>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</si>
  <si>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</si>
  <si>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</si>
  <si>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</si>
  <si>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</si>
  <si>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</si>
  <si>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</si>
  <si>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</si>
  <si>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</si>
  <si>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</si>
  <si>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</si>
  <si>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</si>
  <si>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</si>
  <si>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</si>
  <si>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</si>
  <si>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</si>
  <si>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</si>
  <si>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</si>
  <si>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</si>
  <si>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</si>
  <si>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</si>
  <si>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</si>
  <si>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</si>
  <si>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</si>
  <si>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</si>
  <si>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</si>
  <si>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</si>
  <si>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</si>
  <si>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</si>
  <si>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</si>
  <si>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</si>
  <si>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</si>
  <si>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</si>
  <si>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</si>
  <si>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</si>
  <si>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</si>
  <si>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</si>
  <si>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</si>
  <si>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</si>
  <si>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</si>
  <si>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</si>
  <si>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</si>
  <si>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</si>
  <si>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</si>
  <si>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</si>
  <si>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</si>
  <si>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</si>
  <si>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</si>
  <si>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</si>
  <si>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</si>
  <si>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</si>
  <si>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</si>
  <si>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</si>
  <si>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</si>
  <si>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</si>
  <si>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</si>
  <si>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</si>
  <si>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</si>
  <si>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</si>
  <si>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</si>
  <si>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</si>
  <si>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</si>
  <si>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</si>
  <si>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</si>
  <si>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</si>
  <si>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</si>
  <si>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</si>
  <si>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</si>
  <si>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</si>
  <si>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</si>
  <si>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</si>
  <si>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</si>
  <si>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</si>
  <si>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</si>
  <si>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</si>
  <si>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</si>
  <si>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</si>
  <si>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</si>
  <si>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</si>
  <si>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</si>
  <si>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</si>
  <si>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</si>
  <si>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</si>
  <si>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</si>
  <si>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</si>
  <si>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</si>
  <si>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</si>
  <si>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</si>
  <si>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</si>
  <si>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</si>
  <si>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</si>
  <si>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</si>
  <si>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</si>
  <si>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</si>
  <si>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</si>
  <si>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</si>
  <si>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</si>
  <si>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</si>
  <si>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</si>
  <si>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</si>
  <si>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</si>
  <si>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</si>
  <si>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</si>
  <si>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</si>
  <si>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</si>
  <si>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</si>
  <si>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</si>
  <si>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</si>
  <si>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</si>
  <si>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</si>
  <si>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</si>
  <si>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</si>
  <si>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</si>
  <si>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</si>
  <si>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</si>
  <si>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</si>
  <si>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</si>
  <si>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</si>
  <si>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</si>
  <si>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</si>
  <si>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</si>
  <si>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</si>
  <si>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</si>
  <si>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</si>
  <si>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</si>
  <si>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</si>
  <si>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</si>
  <si>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</si>
  <si>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</si>
  <si>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</si>
  <si>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</si>
  <si>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</si>
  <si>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</si>
  <si>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</si>
  <si>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</si>
  <si>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</si>
  <si>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</si>
  <si>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</si>
  <si>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</si>
  <si>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</si>
  <si>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</si>
  <si>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</si>
  <si>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</si>
  <si>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</si>
  <si>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</si>
  <si>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</si>
  <si>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</si>
  <si>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</si>
  <si>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</si>
  <si>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</si>
  <si>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</si>
  <si>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</si>
  <si>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</si>
  <si>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</si>
  <si>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</si>
  <si>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</si>
  <si>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</si>
  <si>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</si>
  <si>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</si>
  <si>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</si>
  <si>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</si>
  <si>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</si>
  <si>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</si>
  <si>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</si>
  <si>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</si>
  <si>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</si>
  <si>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</si>
  <si>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</si>
  <si>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</si>
  <si>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</si>
  <si>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</si>
  <si>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</si>
  <si>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</si>
  <si>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</si>
  <si>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</si>
  <si>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</si>
  <si>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</si>
  <si>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</si>
  <si>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</si>
  <si>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</si>
  <si>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</si>
  <si>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</si>
  <si>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</si>
  <si>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</si>
  <si>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</si>
  <si>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</si>
  <si>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</si>
  <si>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</si>
  <si>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</si>
  <si>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</si>
  <si>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</si>
  <si>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</si>
  <si>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</si>
  <si>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</si>
  <si>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</si>
  <si>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</si>
  <si>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</si>
  <si>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</si>
  <si>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</si>
  <si>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</si>
  <si>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</si>
  <si>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</si>
  <si>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</si>
  <si>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</si>
  <si>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</si>
  <si>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</si>
  <si>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</si>
  <si>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</si>
  <si>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</si>
  <si>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</si>
  <si>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</si>
  <si>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</si>
  <si>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</si>
  <si>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</si>
  <si>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</si>
  <si>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</si>
  <si>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</si>
  <si>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</si>
  <si>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</si>
  <si>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</si>
  <si>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</si>
  <si>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</si>
  <si>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</si>
  <si>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</si>
  <si>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</si>
  <si>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</si>
  <si>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</si>
  <si>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</si>
  <si>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</si>
  <si>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</si>
  <si>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</si>
  <si>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</si>
  <si>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</si>
  <si>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</si>
  <si>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</si>
  <si>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</si>
  <si>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</si>
  <si>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</si>
  <si>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</si>
  <si>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</si>
  <si>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</si>
  <si>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</si>
  <si>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</si>
  <si>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</si>
  <si>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</si>
  <si>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</si>
  <si>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</si>
  <si>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</si>
  <si>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</si>
  <si>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</si>
  <si>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</si>
  <si>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</si>
  <si>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</si>
  <si>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</si>
  <si>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</si>
  <si>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</si>
  <si>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</si>
  <si>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</si>
  <si>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</si>
  <si>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</si>
  <si>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</si>
  <si>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</si>
  <si>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</si>
  <si>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</si>
  <si>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</si>
  <si>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</si>
  <si>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</si>
  <si>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</si>
  <si>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</si>
  <si>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</si>
  <si>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</si>
  <si>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</si>
  <si>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</si>
  <si>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</si>
  <si>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</si>
  <si>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</si>
  <si>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</si>
  <si>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</si>
  <si>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</si>
  <si>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</si>
  <si>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</si>
  <si>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</si>
  <si>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</si>
  <si>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</si>
  <si>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</si>
  <si>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</si>
  <si>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</si>
  <si>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</si>
  <si>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</si>
  <si>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</si>
  <si>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</si>
  <si>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</si>
  <si>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</si>
  <si>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</si>
  <si>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</si>
  <si>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</si>
  <si>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</si>
  <si>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</si>
  <si>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</si>
  <si>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</si>
  <si>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</si>
  <si>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</si>
  <si>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</si>
  <si>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</si>
  <si>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</si>
  <si>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</si>
  <si>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</si>
  <si>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</si>
  <si>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</si>
  <si>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</si>
  <si>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</si>
  <si>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</si>
  <si>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</si>
  <si>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</si>
  <si>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</si>
  <si>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</si>
  <si>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</si>
  <si>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</si>
  <si>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</si>
  <si>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</si>
  <si>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</si>
  <si>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</si>
  <si>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</si>
  <si>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</si>
  <si>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</si>
  <si>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</si>
  <si>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</si>
  <si>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</si>
  <si>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</si>
  <si>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</si>
  <si>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</si>
  <si>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</si>
  <si>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</si>
  <si>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</si>
  <si>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</si>
  <si>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</si>
  <si>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</si>
  <si>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</si>
  <si>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</si>
  <si>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</si>
  <si>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</si>
  <si>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</si>
  <si>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</si>
  <si>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</si>
  <si>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</si>
  <si>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</si>
  <si>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</si>
  <si>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</si>
  <si>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</si>
  <si>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</si>
  <si>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</si>
  <si>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</si>
  <si>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</si>
  <si>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</si>
  <si>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</si>
  <si>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</si>
  <si>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</si>
  <si>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</si>
  <si>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</si>
  <si>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</si>
  <si>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</si>
  <si>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</si>
  <si>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</si>
  <si>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</si>
  <si>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</si>
  <si>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</si>
  <si>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</si>
  <si>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</si>
  <si>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</si>
  <si>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</si>
  <si>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</si>
  <si>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</si>
  <si>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</si>
  <si>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</si>
  <si>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</si>
  <si>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</si>
  <si>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</si>
  <si>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</si>
  <si>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</si>
  <si>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</si>
  <si>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</si>
  <si>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</si>
  <si>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</si>
  <si>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</si>
  <si>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</si>
  <si>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</si>
  <si>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</si>
  <si>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</si>
  <si>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</si>
  <si>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</si>
  <si>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</si>
  <si>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</si>
  <si>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</si>
  <si>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</si>
  <si>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</si>
  <si>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</si>
  <si>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</si>
  <si>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</si>
  <si>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</si>
  <si>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</si>
  <si>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</si>
  <si>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</si>
  <si>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</si>
  <si>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</si>
  <si>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</si>
  <si>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</si>
  <si>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</si>
  <si>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</si>
  <si>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</si>
  <si>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</si>
  <si>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</si>
  <si>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</si>
  <si>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</si>
  <si>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</si>
  <si>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</si>
  <si>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</si>
  <si>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</si>
  <si>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</si>
  <si>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</si>
  <si>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</si>
  <si>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</si>
  <si>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</si>
  <si>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</si>
  <si>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</si>
  <si>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</si>
  <si>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</si>
  <si>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</si>
  <si>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</si>
  <si>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</si>
  <si>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</si>
  <si>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</si>
  <si>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</si>
  <si>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</si>
  <si>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</si>
  <si>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</si>
  <si>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</si>
  <si>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</si>
  <si>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</si>
  <si>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</si>
  <si>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</si>
  <si>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</si>
  <si>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</si>
  <si>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</si>
  <si>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</si>
  <si>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</si>
  <si>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</si>
  <si>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</si>
  <si>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</si>
  <si>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</si>
  <si>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</si>
  <si>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</si>
  <si>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</si>
  <si>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</si>
  <si>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</si>
  <si>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</si>
  <si>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</si>
  <si>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</si>
  <si>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</si>
  <si>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</si>
  <si>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</si>
  <si>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</si>
  <si>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</si>
  <si>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</si>
  <si>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</si>
  <si>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</si>
  <si>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</si>
  <si>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</si>
  <si>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</si>
  <si>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</si>
  <si>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</si>
  <si>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</si>
  <si>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</si>
  <si>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</si>
  <si>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</si>
  <si>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</si>
  <si>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</si>
  <si>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</si>
  <si>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</si>
  <si>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</si>
  <si>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</si>
  <si>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</si>
  <si>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</si>
  <si>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</si>
  <si>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</si>
  <si>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</si>
  <si>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</si>
  <si>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</si>
  <si>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</si>
  <si>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</si>
  <si>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</si>
  <si>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</si>
  <si>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</si>
  <si>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</si>
  <si>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</si>
  <si>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</si>
  <si>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</si>
  <si>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</si>
  <si>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</si>
  <si>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</si>
  <si>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</si>
  <si>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</si>
  <si>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</si>
  <si>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</si>
  <si>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</si>
  <si>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</si>
  <si>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</si>
  <si>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</si>
  <si>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</si>
  <si>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</si>
  <si>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</si>
  <si>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</si>
  <si>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</si>
  <si>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</si>
  <si>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</si>
  <si>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</si>
  <si>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</si>
  <si>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</si>
  <si>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</si>
  <si>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</si>
  <si>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</si>
  <si>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</si>
  <si>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</si>
  <si>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</si>
  <si>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</si>
  <si>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</si>
  <si>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</si>
  <si>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</si>
  <si>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</si>
  <si>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</si>
  <si>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</si>
  <si>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</si>
  <si>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</si>
  <si>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</si>
  <si>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</si>
  <si>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</si>
  <si>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</si>
  <si>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</si>
  <si>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</si>
  <si>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</si>
  <si>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</si>
  <si>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</si>
  <si>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</si>
  <si>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</si>
  <si>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</si>
  <si>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</si>
  <si>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</si>
  <si>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</si>
  <si>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</si>
  <si>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</si>
  <si>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</si>
  <si>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</si>
  <si>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</si>
  <si>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</si>
  <si>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</si>
  <si>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</si>
  <si>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</si>
  <si>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</si>
  <si>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</si>
  <si>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</si>
  <si>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</si>
  <si>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</si>
  <si>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</si>
  <si>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</si>
  <si>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</si>
  <si>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</si>
  <si>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</si>
  <si>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</si>
  <si>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</si>
  <si>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</si>
  <si>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</si>
  <si>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</si>
  <si>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</si>
  <si>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</si>
  <si>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</si>
  <si>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</si>
  <si>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</si>
  <si>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</si>
  <si>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</si>
  <si>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</si>
  <si>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</si>
  <si>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</si>
  <si>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</si>
  <si>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</si>
  <si>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</si>
  <si>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</si>
  <si>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</si>
  <si>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</si>
  <si>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</si>
  <si>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</si>
  <si>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</si>
  <si>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</si>
  <si>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</si>
  <si>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</si>
  <si>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</si>
  <si>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</si>
  <si>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</si>
  <si>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</si>
  <si>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</si>
  <si>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ZCV-ZVP</t>
  </si>
  <si>
    <t>ZCVZVP</t>
  </si>
  <si>
    <t>Jhon</t>
  </si>
  <si>
    <t>R7D</t>
  </si>
  <si>
    <t xml:space="preserve">Luiz /Guilherme </t>
  </si>
  <si>
    <t>ZDZ-ZLI</t>
  </si>
  <si>
    <t>ZDZZLI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</si>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</sst>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W1" activePane="topRight" state="frozen"/>
      <selection pane="topRight" activeCell="Z307" sqref="Z3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</v>
      </c>
      <c r="AT274" s="121">
        <v>0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>
        <v>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668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19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1738</v>
      </c>
      <c r="AN286" s="118" t="s">
        <v>1739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1740</v>
      </c>
      <c r="BK286" s="20" t="s">
        <v>1741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1742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1743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1744</v>
      </c>
      <c r="BK288" s="19" t="s">
        <v>1745</v>
      </c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</v>
      </c>
      <c r="BR288" s="22">
        <f>IF(OR(B288="",F288=""),"*",AY288/P288)</f>
        <v>1.1166666666666667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1746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1747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1748</v>
      </c>
      <c r="BK290" s="196" t="s">
        <v>1749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1750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1752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1753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1754</v>
      </c>
      <c r="W292" s="118" t="s">
        <v>1755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1756</v>
      </c>
      <c r="BK292" s="19" t="s">
        <v>1757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ZSF1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</v>
      </c>
      <c r="AN294" s="118" t="str">
        <f>IF(BS_CONTROLE[[#This Row],[SB]]=0, "-", BS_CONTROLE[[#This Row],[SB]])</f>
        <v>ZSF1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/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/>
      <c r="BI295" s="19"/>
      <c r="BJ295" s="19"/>
      <c r="BK295" s="20"/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/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/>
      </c>
    </row>
    <row r="297" spans="1:72" hidden="1">
      <c r="A297" s="148" t="str">
        <f>D297&amp;B297</f>
        <v>A7345952</v>
      </c>
      <c r="B297" s="115">
        <v>45952</v>
      </c>
      <c r="C297" s="157">
        <f>IF(BS_CONTROLE[[#This Row],[DATA]]="","",WEEKNUM(BS_CONTROLE[[#This Row],[DATA]]))</f>
        <v>43</v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1758</v>
      </c>
      <c r="N297" s="142" t="s">
        <v>1759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1760</v>
      </c>
      <c r="W297" s="194" t="s">
        <v>1761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/>
      <c r="AS297" s="121"/>
      <c r="AT297" s="121"/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/>
      <c r="BI297" s="19"/>
      <c r="BJ297" s="19"/>
      <c r="BK297" s="20"/>
      <c r="BL297" s="18"/>
      <c r="BM297" s="145"/>
      <c r="BN297" s="145"/>
      <c r="BO297" s="145"/>
      <c r="BP297" s="21"/>
      <c r="BQ297" s="14" t="str">
        <f>IF(AND(BR297&lt;1,BS297&lt;1),"Produção e Intervalo",IF(BR297&lt;1,"Intervalo",IF(BS297&lt;1,"Produção","Aderente")))</f>
        <v>Produção e Intervalo</v>
      </c>
      <c r="BR297" s="22">
        <f>IF(OR(B297="",F297=""),"*",AY297/P297)</f>
        <v>0</v>
      </c>
      <c r="BS297" s="22">
        <f>IF(OR(B297="",F297=""),"*",BA297/Q297)</f>
        <v>0</v>
      </c>
      <c r="BT297" s="8"/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1723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1762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/>
      <c r="AS301" s="121"/>
      <c r="AT301" s="121"/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1762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/>
      <c r="AS302" s="121"/>
      <c r="AT302" s="121"/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/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1763</v>
      </c>
      <c r="N304" s="142" t="s">
        <v>1764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/>
      <c r="AS304" s="121"/>
      <c r="AT304" s="121"/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/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1746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1747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/>
      <c r="AS307" s="121"/>
      <c r="AT307" s="121"/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/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285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4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4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4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5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5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5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6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6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6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7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7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7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8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8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8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9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9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9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0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0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0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1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29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2">
    <cfRule type="expression" dxfId="219" priority="42771">
      <formula>#REF!=1</formula>
    </cfRule>
  </conditionalFormatting>
  <conditionalFormatting sqref="BF60 U6:U59 V60 AY6:AY756 U61:U754 BE6:BE756">
    <cfRule type="cellIs" dxfId="218" priority="42755" operator="equal">
      <formula>"ERRO"</formula>
    </cfRule>
  </conditionalFormatting>
  <conditionalFormatting sqref="BQ6:BQ155 BQ157:BQ756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6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5 BH6:BH27 BH28:BI31 BH32:BH752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51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N300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1765</v>
      </c>
      <c r="D5" s="266"/>
      <c r="E5" s="266"/>
      <c r="F5" s="266"/>
      <c r="G5" s="266"/>
      <c r="H5" s="266"/>
      <c r="I5" s="266"/>
      <c r="J5" s="267"/>
      <c r="K5" s="268" t="s">
        <v>1766</v>
      </c>
      <c r="L5" s="269"/>
      <c r="M5" s="269"/>
      <c r="N5" s="269"/>
      <c r="O5" s="270" t="s">
        <v>1767</v>
      </c>
      <c r="P5" s="271"/>
    </row>
    <row r="6" spans="1:16" s="82" customFormat="1" ht="15" customHeight="1">
      <c r="A6" s="74" t="s">
        <v>1768</v>
      </c>
      <c r="B6" s="83" t="s">
        <v>1769</v>
      </c>
      <c r="C6" s="84" t="s">
        <v>1061</v>
      </c>
      <c r="D6" s="85" t="s">
        <v>1062</v>
      </c>
      <c r="E6" s="84" t="s">
        <v>1770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1771</v>
      </c>
      <c r="M6" s="88" t="s">
        <v>710</v>
      </c>
      <c r="N6" s="89" t="s">
        <v>1056</v>
      </c>
      <c r="O6" s="228" t="s">
        <v>1099</v>
      </c>
      <c r="P6" s="150" t="s">
        <v>1772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</v>
      </c>
      <c r="M295" s="91">
        <f>IF(SP_NORTE!AP294="","*",SP_NORTE!AP294)</f>
        <v>420.5</v>
      </c>
      <c r="N295" s="91" t="str">
        <f>IF(SP_NORTE!AM294="","*",SP_NORTE!AM294)</f>
        <v>ZSF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 t="str">
        <f>IF(SP_NORTE!BH296="","*",SP_NORTE!BH296)</f>
        <v>*</v>
      </c>
      <c r="P296" s="186" t="str">
        <f>IF($A$2=1,IF(SP_NORTE!BJ296="","*",SP_NORTE!BJ296),IF(SP_NORTE!BK296="","*",SP_NORTE!BK296))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 t="str">
        <f>IF(SP_NORTE!BH304="","*",SP_NORTE!BH304)</f>
        <v>*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 t="str">
        <f>IF(SP_NORTE!BH307="","*",SP_NORTE!BH307)</f>
        <v>*</v>
      </c>
      <c r="P306" s="186" t="str">
        <f>IF($A$2=1,IF(SP_NORTE!BJ307="","*",SP_NORTE!BJ307),IF(SP_NORTE!BK307="","*",SP_NORTE!BK307))</f>
        <v>*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005" sqref="A3005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1773</v>
      </c>
      <c r="V1" s="277"/>
      <c r="W1" s="277"/>
    </row>
    <row r="2" spans="1:23" s="92" customFormat="1">
      <c r="A2" s="95" t="s">
        <v>1774</v>
      </c>
      <c r="B2" s="95" t="s">
        <v>1769</v>
      </c>
      <c r="C2" s="95" t="s">
        <v>511</v>
      </c>
      <c r="D2" s="96" t="s">
        <v>1061</v>
      </c>
      <c r="E2" s="96" t="s">
        <v>1062</v>
      </c>
      <c r="F2" s="96" t="s">
        <v>1768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1775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</v>
      </c>
      <c r="L291" s="174" t="str">
        <f>IF(SP_NORTE!N294="","*",SP_NORTE!N294)</f>
        <v>ZSF1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>
        <f>IF(SP_NORTE!B297="","*",SP_NORTE!B297)</f>
        <v>45952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100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1776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  <filterColumn colId="6">
      <filters>
        <filter val="V88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1777</v>
      </c>
      <c r="C2" s="135" t="s">
        <v>1046</v>
      </c>
      <c r="D2" s="84" t="s">
        <v>1048</v>
      </c>
      <c r="E2" s="84" t="s">
        <v>1778</v>
      </c>
      <c r="F2" s="112" t="s">
        <v>1779</v>
      </c>
      <c r="G2" s="84" t="s">
        <v>1780</v>
      </c>
      <c r="H2" s="84" t="s">
        <v>1781</v>
      </c>
      <c r="I2" s="84" t="s">
        <v>1782</v>
      </c>
      <c r="J2" s="84" t="s">
        <v>1783</v>
      </c>
      <c r="K2" s="86" t="s">
        <v>1784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*</v>
      </c>
      <c r="C283" s="108" t="str">
        <f>IF(SP_NORTE!B308="","*",SP_NORTE!B308)</f>
        <v>*</v>
      </c>
      <c r="D283" s="107" t="str">
        <f>IF(SP_NORTE!D308="","*",SP_NORTE!D308)</f>
        <v>*</v>
      </c>
      <c r="E283" s="107" t="str">
        <f>IF(SP_NORTE!H308="","*",SP_NORTE!H308)</f>
        <v>-</v>
      </c>
      <c r="F283" s="113" t="str">
        <f>IF(SP_NORTE!M308="","*",SP_NORTE!M308)</f>
        <v>-</v>
      </c>
      <c r="G283" s="108" t="str">
        <f>IF(SP_NORTE!I308="","*",SP_NORTE!I308)</f>
        <v>-</v>
      </c>
      <c r="H283" s="108" t="str">
        <f>IF(SP_NORTE!AB308="","*",SP_NORTE!AB308)</f>
        <v>*</v>
      </c>
      <c r="I283" s="108" t="str">
        <f>IF(SP_NORTE!AC308="","*",SP_NORTE!AC308)</f>
        <v>*</v>
      </c>
      <c r="J283" s="109" t="str">
        <f>IF(SP_NORTE!AA308="","*",SP_NORTE!AA308)</f>
        <v>*</v>
      </c>
      <c r="K283" s="110" t="str">
        <f>IF(SP_NORTE!AD308="","*",SP_NORTE!AD308)</f>
        <v>*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2025-10-21T22:17:40Z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