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06" documentId="8_{B6337239-1A00-434D-AAD0-422EA1FEB5AE}" xr6:coauthVersionLast="47" xr6:coauthVersionMax="47" xr10:uidLastSave="{B87BB589-80FB-472B-953F-C45C9586B1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H23" i="1" a="1"/>
  <c r="H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8" i="11" s="1"/>
  <c r="AL119" i="1"/>
  <c r="AO119" i="1"/>
  <c r="BE119" i="1" s="1"/>
  <c r="AP119" i="1"/>
  <c r="M118" i="11" s="1"/>
  <c r="AQ119" i="1"/>
  <c r="AY119" i="1"/>
  <c r="BB119" i="1"/>
  <c r="BC119" i="1" a="1"/>
  <c r="BC119" i="1" s="1"/>
  <c r="BD119" i="1" a="1"/>
  <c r="BD119" i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AI122" i="1"/>
  <c r="AJ122" i="1"/>
  <c r="AK122" i="1"/>
  <c r="K121" i="11" s="1"/>
  <c r="AL122" i="1"/>
  <c r="AO122" i="1"/>
  <c r="BE122" i="1" s="1"/>
  <c r="AP122" i="1"/>
  <c r="M121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AJ125" i="1"/>
  <c r="AK125" i="1"/>
  <c r="K124" i="11" s="1"/>
  <c r="AL125" i="1"/>
  <c r="AO125" i="1"/>
  <c r="BE125" i="1" s="1"/>
  <c r="AP125" i="1"/>
  <c r="M124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D127" i="1" a="1"/>
  <c r="BD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1" i="1" l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<sst xmlns="http://schemas.openxmlformats.org/spreadsheetml/2006/main" count="4242" uniqueCount="1325">
  <si>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</si>
  <si>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</si>
  <si>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</si>
  <si>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</si>
  <si>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</si>
  <si>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</si>
  <si>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</si>
  <si>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</si>
  <si>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</si>
  <si>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</si>
  <si>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</si>
  <si>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</si>
  <si>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</si>
  <si>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</si>
  <si>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</si>
  <si>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</si>
  <si>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</si>
  <si>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</si>
  <si>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</si>
  <si>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</si>
  <si>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</si>
  <si>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</si>
  <si>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</si>
  <si>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</si>
  <si>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</si>
  <si>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</si>
  <si>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</si>
  <si>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</si>
  <si>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</si>
  <si>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</si>
  <si>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</si>
  <si>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</si>
  <si>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</si>
  <si>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</si>
  <si>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</si>
  <si>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</si>
  <si>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</si>
  <si>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</si>
  <si>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</si>
  <si>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</si>
  <si>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</si>
  <si>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</si>
  <si>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</si>
  <si>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</si>
  <si>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</si>
  <si>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</si>
  <si>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</si>
  <si>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</si>
  <si>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</si>
  <si>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</si>
  <si>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</si>
  <si>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</si>
  <si>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</si>
  <si>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</si>
  <si>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</si>
  <si>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</si>
  <si>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</si>
  <si>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</si>
  <si>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</si>
  <si>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</si>
  <si>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</si>
  <si>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</si>
  <si>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</si>
  <si>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</si>
  <si>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</si>
  <si>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</si>
  <si>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</si>
  <si>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</si>
  <si>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</si>
  <si>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</si>
  <si>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</si>
  <si>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</si>
  <si>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</si>
  <si>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</si>
  <si>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</si>
  <si>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</si>
  <si>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</si>
  <si>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</si>
  <si>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</si>
  <si>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</si>
  <si>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</si>
  <si>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</si>
  <si>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</si>
  <si>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</si>
  <si>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</si>
  <si>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</si>
  <si>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</si>
  <si>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</si>
  <si>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</si>
  <si>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</si>
  <si>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</si>
  <si>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</si>
  <si>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</si>
  <si>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</si>
  <si>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</si>
  <si>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</si>
  <si>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</si>
  <si>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</si>
  <si>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</si>
  <si>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</si>
  <si>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</si>
  <si>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</si>
  <si>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</si>
  <si>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</si>
  <si>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</si>
  <si>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</si>
  <si>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</si>
  <si>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</si>
  <si>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</si>
  <si>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</si>
  <si>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</si>
  <si>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</si>
  <si>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</si>
  <si>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</si>
  <si>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</si>
  <si>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</si>
  <si>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</si>
  <si>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</si>
  <si>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</si>
  <si>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</si>
  <si>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</si>
  <si>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</si>
  <si>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</si>
  <si>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</si>
  <si>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</si>
  <si>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</si>
  <si>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</si>
  <si>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</si>
  <si>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</si>
  <si>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</si>
  <si>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</si>
  <si>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</si>
  <si>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</si>
  <si>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</si>
  <si>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</si>
  <si>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</si>
  <si>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</si>
  <si>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</si>
  <si>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</si>
  <si>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</si>
  <si>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</si>
  <si>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</si>
  <si>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</si>
  <si>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</si>
  <si>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</si>
  <si>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</si>
  <si>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</si>
  <si>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</si>
  <si>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</si>
  <si>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</si>
  <si>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</si>
  <si>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</si>
  <si>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</si>
  <si>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</si>
  <si>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</si>
  <si>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</si>
  <si>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</si>
  <si>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</si>
  <si>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</si>
  <si>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</si>
  <si>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</si>
  <si>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</si>
  <si>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</si>
  <si>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</si>
  <si>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</si>
  <si>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</si>
  <si>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</si>
  <si>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</si>
  <si>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</si>
  <si>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</si>
  <si>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</si>
  <si>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</si>
  <si>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</si>
  <si>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</si>
  <si>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</si>
  <si>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</si>
  <si>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</si>
  <si>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</si>
  <si>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</si>
  <si>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</si>
  <si>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</si>
  <si>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</si>
  <si>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</si>
  <si>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</si>
  <si>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</si>
  <si>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</si>
  <si>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</si>
  <si>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</si>
  <si>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</si>
  <si>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</si>
  <si>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</si>
  <si>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</si>
  <si>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</si>
  <si>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</si>
  <si>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</si>
  <si>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</si>
  <si>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</si>
  <si>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</si>
  <si>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</si>
  <si>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</si>
  <si>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</si>
  <si>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</si>
  <si>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</si>
  <si>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</si>
  <si>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</si>
  <si>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</si>
  <si>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</si>
  <si>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</si>
  <si>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</si>
  <si>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</si>
  <si>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</si>
  <si>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</si>
  <si>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</si>
  <si>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</si>
  <si>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</si>
  <si>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</si>
  <si>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</si>
  <si>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</si>
  <si>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</si>
  <si>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</si>
  <si>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</si>
  <si>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</si>
  <si>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</si>
  <si>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</si>
  <si>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</si>
  <si>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</si>
  <si>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</si>
  <si>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</si>
  <si>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</si>
  <si>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</si>
  <si>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</si>
  <si>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</si>
  <si>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</si>
  <si>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</si>
  <si>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</si>
  <si>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</si>
  <si>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</si>
  <si>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</si>
  <si>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</si>
  <si>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</si>
  <si>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</si>
  <si>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</si>
  <si>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</si>
  <si>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</si>
  <si>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</si>
  <si>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</si>
  <si>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</si>
  <si>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</si>
  <si>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</si>
  <si>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</si>
  <si>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</si>
  <si>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</si>
  <si>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</si>
  <si>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</si>
  <si>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</si>
  <si>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</si>
  <si>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</si>
  <si>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</si>
  <si>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</si>
  <si>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</si>
  <si>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</si>
  <si>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</si>
  <si>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</si>
  <si>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</si>
  <si>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</si>
  <si>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</si>
  <si>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</si>
  <si>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</si>
  <si>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</si>
  <si>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</si>
  <si>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</si>
  <si>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</si>
  <si>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</si>
  <si>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</si>
  <si>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</si>
  <si>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</si>
  <si>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</si>
  <si>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</si>
  <si>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</si>
  <si>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</si>
  <si>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</si>
  <si>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</si>
  <si>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</si>
  <si>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</si>
  <si>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</si>
  <si>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</si>
  <si>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</si>
  <si>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</si>
  <si>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</si>
  <si>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</si>
  <si>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</si>
  <si>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</si>
  <si>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</si>
  <si>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</si>
  <si>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</si>
  <si>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</si>
  <si>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</si>
  <si>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</si>
  <si>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</si>
  <si>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</si>
  <si>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</si>
  <si>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</si>
  <si>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</si>
  <si>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</si>
  <si>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</si>
  <si>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</si>
  <si>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</si>
  <si>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</si>
  <si>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</si>
  <si>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</si>
  <si>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</si>
  <si>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</si>
  <si>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</si>
  <si>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</si>
  <si>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</si>
  <si>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</si>
  <si>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</si>
  <si>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</si>
  <si>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</si>
  <si>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</si>
  <si>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</si>
  <si>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</si>
  <si>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</si>
  <si>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</si>
  <si>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</si>
  <si>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</si>
  <si>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</si>
  <si>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</si>
  <si>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</si>
  <si>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</si>
  <si>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</si>
  <si>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</si>
  <si>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</si>
  <si>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</si>
  <si>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</si>
  <si>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</si>
  <si>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</si>
  <si>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</si>
  <si>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</si>
  <si>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</si>
  <si>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</si>
  <si>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</si>
  <si>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</si>
  <si>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</si>
  <si>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</si>
  <si>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</si>
  <si>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</si>
  <si>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</si>
  <si>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</si>
  <si>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</si>
  <si>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</si>
  <si>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</si>
  <si>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</si>
  <si>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</si>
  <si>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</si>
  <si>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</si>
  <si>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</si>
  <si>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</si>
  <si>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</si>
  <si>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</si>
  <si>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</si>
  <si>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</si>
  <si>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</si>
  <si>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</si>
  <si>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</si>
  <si>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</si>
  <si>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</si>
  <si>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</si>
  <si>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</si>
  <si>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</si>
  <si>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</si>
  <si>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</si>
  <si>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</si>
  <si>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</si>
  <si>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</si>
  <si>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</si>
  <si>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</si>
  <si>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</si>
  <si>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</si>
  <si>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</si>
  <si>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</si>
  <si>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</si>
  <si>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</si>
  <si>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</si>
  <si>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</si>
  <si>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</si>
  <si>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</si>
  <si>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</si>
  <si>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</si>
  <si>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</si>
  <si>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</si>
  <si>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</si>
  <si>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</si>
  <si>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</si>
  <si>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</si>
  <si>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</si>
  <si>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</si>
  <si>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</si>
  <si>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</si>
  <si>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</si>
  <si>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</si>
  <si>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</si>
  <si>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</si>
  <si>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</si>
  <si>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</si>
  <si>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</si>
  <si>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</si>
  <si>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</si>
  <si>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</si>
  <si>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</si>
  <si>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</si>
  <si>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</si>
  <si>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</si>
  <si>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</si>
  <si>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</si>
  <si>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</si>
  <si>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</si>
  <si>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</si>
  <si>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</si>
  <si>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</si>
  <si>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</si>
  <si>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</si>
  <si>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</si>
  <si>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</si>
  <si>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</si>
  <si>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</si>
  <si>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</si>
  <si>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</si>
  <si>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</si>
  <si>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</si>
  <si>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</si>
  <si>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</si>
  <si>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</si>
  <si>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</si>
  <si>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</si>
  <si>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</si>
  <si>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</si>
  <si>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</si>
  <si>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</si>
  <si>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</si>
  <si>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</si>
  <si>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</si>
  <si>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</si>
  <si>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</si>
  <si>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</si>
  <si>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</si>
  <si>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</si>
  <si>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</si>
  <si>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</si>
  <si>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</si>
  <si>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</si>
  <si>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</si>
  <si>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</si>
  <si>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</si>
  <si>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</si>
  <si>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</si>
  <si>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</si>
  <si>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</si>
  <si>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</si>
  <si>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</si>
  <si>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</si>
  <si>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</si>
  <si>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</si>
  <si>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</si>
  <si>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</si>
  <si>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</si>
  <si>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</si>
  <si>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</si>
  <si>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</si>
  <si>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</si>
  <si>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</si>
  <si>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</si>
  <si>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</si>
  <si>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</si>
  <si>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</si>
  <si>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</si>
  <si>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</si>
  <si>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</si>
  <si>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</si>
  <si>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</si>
  <si>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</si>
  <si>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</si>
  <si>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</si>
  <si>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</si>
  <si>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</si>
  <si>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</si>
  <si>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</si>
  <si>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</si>
  <si>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</si>
  <si>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</si>
  <si>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</si>
  <si>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</si>
  <si>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</si>
  <si>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</si>
  <si>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</si>
  <si>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</si>
  <si>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</si>
  <si>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</si>
  <si>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</si>
  <si>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</si>
  <si>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</si>
  <si>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</si>
  <si>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</si>
  <si>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</si>
  <si>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</si>
  <si>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</si>
  <si>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</si>
  <si>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</si>
  <si>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</si>
  <si>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</si>
  <si>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</si>
  <si>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</si>
  <si>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</si>
  <si>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</si>
  <si>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</si>
  <si>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</si>
  <si>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</si>
  <si>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</si>
  <si>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</si>
  <si>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</si>
  <si>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</si>
  <si>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</si>
  <si>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</si>
  <si>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</si>
  <si>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</si>
  <si>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</si>
  <si>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</si>
  <si>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</si>
  <si>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</si>
  <si>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</si>
  <si>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</si>
  <si>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</si>
  <si>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</si>
  <si>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</si>
  <si>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</si>
  <si>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</si>
  <si>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</si>
  <si>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</si>
  <si>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</si>
  <si>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</si>
  <si>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</si>
  <si>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</si>
  <si>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</si>
  <si>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</si>
  <si>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</si>
  <si>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</si>
  <si>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</si>
  <si>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</si>
  <si>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</si>
  <si>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</si>
  <si>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</si>
  <si>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</si>
  <si>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</si>
  <si>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</si>
  <si>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</si>
  <si>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</si>
  <si>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</si>
  <si>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</si>
  <si>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</si>
  <si>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</si>
  <si>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</si>
  <si>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</si>
  <si>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</si>
  <si>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</si>
  <si>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</si>
  <si>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</si>
  <si>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</si>
  <si>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</si>
  <si>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</si>
  <si>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</si>
  <si>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</si>
  <si>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</si>
  <si>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</si>
  <si>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</si>
  <si>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</si>
  <si>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</si>
  <si>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</si>
  <si>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</si>
  <si>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</si>
  <si>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</si>
  <si>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</si>
  <si>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</si>
  <si>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</si>
  <si>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</si>
  <si>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</si>
  <si>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</si>
  <si>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</si>
  <si>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</si>
  <si>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</si>
  <si>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</si>
  <si>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</si>
  <si>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</si>
  <si>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</si>
  <si>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</si>
  <si>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</si>
  <si>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</si>
  <si>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</si>
  <si>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</si>
  <si>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</si>
  <si>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</si>
  <si>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</si>
  <si>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</si>
  <si>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</si>
  <si>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</si>
  <si>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</si>
  <si>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</si>
  <si>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</si>
  <si>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</si>
  <si>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</si>
  <si>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</si>
  <si>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</si>
  <si>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</si>
  <si>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</si>
  <si>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</si>
  <si>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</si>
  <si>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</si>
  <si>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</si>
  <si>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</si>
  <si>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</si>
  <si>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</si>
  <si>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</si>
  <si>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</si>
  <si>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</si>
  <si>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</si>
  <si>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</si>
  <si>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</si>
  <si>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</si>
  <si>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</si>
  <si>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</si>
  <si>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</si>
  <si>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</si>
  <si>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</si>
  <si>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</si>
  <si>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</si>
  <si>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</si>
  <si>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</si>
  <si>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</si>
  <si>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</si>
  <si>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</si>
  <si>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</si>
  <si>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</si>
  <si>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</si>
  <si>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</si>
  <si>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</si>
  <si>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</si>
  <si>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</si>
  <si>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</si>
  <si>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</si>
  <si>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</si>
  <si>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</si>
  <si>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</si>
  <si>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</si>
  <si>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</si>
  <si>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</si>
  <si>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</si>
  <si>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</si>
  <si>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</si>
  <si>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</si>
  <si>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</si>
  <si>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</si>
  <si>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</si>
  <si>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</si>
  <si>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</si>
  <si>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</si>
  <si>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</si>
  <si>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</si>
  <si>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</si>
  <si>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</si>
  <si>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</si>
  <si>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</si>
  <si>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</si>
  <si>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</si>
  <si>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</si>
  <si>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</si>
  <si>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</si>
  <si>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</si>
  <si>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</si>
  <si>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</si>
  <si>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</si>
  <si>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</si>
  <si>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</si>
  <si>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</si>
  <si>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</si>
  <si>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</si>
  <si>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</si>
  <si>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</si>
  <si>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</si>
  <si>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</si>
  <si>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</si>
  <si>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</si>
  <si>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</si>
  <si>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</si>
  <si>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</si>
  <si>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</si>
  <si>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</si>
  <si>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</si>
  <si>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</si>
  <si>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</si>
  <si>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</si>
  <si>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</si>
  <si>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</si>
  <si>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</si>
  <si>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</si>
  <si>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</si>
  <si>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</si>
  <si>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</si>
  <si>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</si>
  <si>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</si>
  <si>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</si>
  <si>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</si>
  <si>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</si>
  <si>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</si>
  <si>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</si>
  <si>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</si>
  <si>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</si>
  <si>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</si>
  <si>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</si>
  <si>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</si>
  <si>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</si>
  <si>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</si>
  <si>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</si>
  <si>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</si>
  <si>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</si>
  <si>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</si>
  <si>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</si>
  <si>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</si>
  <si>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</si>
  <si>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</si>
  <si>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</si>
  <si>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</si>
  <si>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</si>
  <si>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</si>
  <si>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</si>
  <si>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</si>
  <si>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</si>
  <si>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</si>
  <si>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</si>
  <si>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</si>
  <si>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</si>
  <si>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</si>
  <si>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</si>
  <si>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</si>
  <si>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</si>
  <si>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</si>
  <si>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</si>
  <si>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</si>
  <si>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</si>
  <si>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</si>
  <si>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</si>
  <si>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</si>
  <si>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</si>
  <si>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</si>
  <si>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</si>
  <si>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</si>
  <si>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</si>
  <si>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</si>
  <si>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</si>
  <si>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</si>
  <si>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</si>
  <si>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</si>
  <si>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</si>
  <si>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</si>
  <si>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</si>
  <si>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</si>
  <si>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</si>
  <si>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</si>
  <si>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</si>
  <si>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</si>
  <si>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</si>
  <si>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</si>
  <si>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</si>
  <si>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</si>
  <si>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</si>
  <si>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</si>
  <si>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</si>
  <si>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</si>
  <si>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</si>
  <si>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</si>
  <si>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</si>
  <si>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</si>
  <si>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</si>
  <si>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</si>
  <si>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</si>
  <si>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</si>
  <si>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</si>
  <si>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</si>
  <si>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</si>
  <si>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</si>
  <si>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</si>
  <si>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</si>
  <si>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</si>
  <si>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</si>
  <si>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</si>
  <si>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</si>
  <si>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</si>
  <si>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</si>
  <si>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</si>
  <si>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</si>
  <si>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</si>
  <si>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</si>
  <si>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</si>
  <si>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</si>
  <si>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</si>
  <si>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</si>
  <si>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</si>
  <si>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</si>
  <si>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</si>
  <si>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</si>
  <si>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</si>
  <si>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</si>
  <si>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</si>
  <si>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</si>
  <si>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</si>
  <si>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</si>
  <si>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</si>
  <si>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</si>
  <si>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</si>
  <si>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</si>
  <si>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</si>
  <si>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</si>
  <si>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</si>
  <si>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</si>
  <si>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</si>
  <si>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</si>
  <si>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</si>
  <si>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</si>
  <si>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</si>
  <si>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</si>
  <si>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</si>
  <si>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</si>
  <si>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</si>
  <si>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</si>
  <si>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</si>
  <si>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</si>
  <si>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</si>
  <si>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</si>
  <si>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</si>
  <si>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</si>
  <si>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</si>
  <si>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</si>
  <si>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</si>
  <si>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</si>
  <si>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</si>
  <si>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</si>
  <si>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</si>
  <si>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</si>
  <si>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</si>
  <si>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</si>
  <si>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</si>
  <si>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</si>
  <si>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</si>
  <si>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</si>
  <si>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</si>
  <si>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</si>
  <si>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</si>
  <si>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</si>
  <si>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</si>
  <si>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</si>
  <si>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</si>
  <si>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</si>
  <si>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</si>
  <si>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</si>
  <si>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</si>
  <si>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</si>
  <si>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</si>
  <si>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</si>
  <si>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</si>
  <si>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</si>
  <si>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</si>
  <si>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</si>
  <si>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</si>
  <si>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</si>
  <si>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</si>
  <si>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</si>
  <si>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</si>
  <si>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</si>
  <si>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</si>
  <si>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</si>
  <si>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</si>
  <si>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</si>
  <si>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</si>
  <si>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</si>
  <si>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</si>
  <si>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</si>
  <si>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</si>
  <si>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</si>
  <si>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</si>
  <si>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</si>
  <si>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</si>
  <si>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</si>
  <si>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</si>
  <si>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</si>
  <si>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</si>
  <si>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</si>
  <si>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</si>
  <si>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</si>
  <si>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</si>
  <si>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</si>
  <si>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</si>
  <si>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</si>
  <si>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</si>
  <si>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</si>
  <si>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</si>
  <si>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</si>
  <si>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</si>
  <si>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</si>
  <si>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</si>
  <si>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</si>
  <si>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</si>
  <si>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</si>
  <si>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</si>
  <si>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</si>
  <si>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</si>
  <si>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</si>
  <si>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</si>
  <si>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</si>
  <si>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</si>
  <si>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</si>
  <si>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</si>
  <si>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</si>
  <si>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</si>
  <si>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</si>
  <si>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</si>
  <si>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</si>
  <si>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</si>
  <si>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</si>
  <si>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</si>
  <si>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</si>
  <si>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</si>
  <si>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</si>
  <si>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</si>
  <si>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</si>
  <si>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</si>
  <si>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</si>
  <si>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</si>
  <si>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</si>
  <si>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</si>
  <si>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</si>
  <si>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</si>
  <si>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</si>
  <si>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</si>
  <si>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</si>
  <si>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</si>
  <si>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</si>
  <si>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</si>
  <si>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</si>
  <si>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</si>
  <si>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</si>
  <si>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</si>
  <si>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</si>
  <si>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</si>
  <si>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</si>
  <si>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</si>
  <si>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</si>
  <si>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</si>
  <si>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</si>
  <si>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</si>
  <si>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</si>
  <si>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</si>
  <si>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</si>
  <si>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</si>
  <si>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</si>
  <si>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</si>
  <si>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</si>
  <si>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</si>
  <si>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</si>
  <si>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</si>
  <si>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</si>
  <si>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</si>
  <si>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</si>
  <si>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</si>
  <si>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</si>
  <si>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</si>
  <si>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</si>
  <si>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</si>
  <si>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</si>
  <si>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</si>
  <si>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</si>
  <si>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</si>
  <si>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</si>
  <si>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</si>
  <si>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</si>
  <si>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</si>
  <si>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</si>
  <si>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</si>
  <si>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</si>
  <si>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</si>
  <si>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</si>
  <si>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</si>
  <si>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</si>
  <si>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</si>
  <si>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</si>
  <si>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</si>
  <si>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</si>
  <si>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</si>
  <si>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</si>
  <si>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</si>
  <si>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</si>
  <si>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</si>
  <si>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</si>
  <si>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</si>
  <si>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</si>
  <si>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</si>
  <si>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</si>
  <si>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</si>
  <si>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</si>
  <si>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</si>
  <si>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</si>
  <si>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</si>
  <si>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</si>
  <si>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</si>
  <si>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</si>
  <si>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</si>
  <si>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</si>
  <si>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</si>
  <si>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</si>
  <si>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</si>
  <si>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</si>
  <si>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</si>
  <si>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</si>
  <si>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</si>
  <si>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</si>
  <si>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</si>
  <si>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</si>
  <si>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</si>
  <si>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</si>
  <si>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</si>
  <si>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</si>
  <si>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</si>
  <si>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</si>
  <si>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</si>
  <si>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</si>
  <si>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</si>
  <si>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</si>
  <si>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</si>
  <si>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</si>
  <si>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</si>
  <si>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</si>
  <si>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</si>
  <si>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</si>
  <si>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</si>
  <si>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</si>
  <si>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</si>
  <si>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</si>
  <si>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</si>
  <si>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</si>
  <si>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</si>
  <si>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</si>
  <si>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</si>
  <si>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</si>
  <si>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</si>
  <si>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</si>
  <si>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</si>
  <si>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</si>
  <si>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</si>
  <si>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</si>
  <si>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</si>
  <si>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</si>
  <si>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</si>
  <si>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</si>
  <si>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</si>
  <si>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</si>
  <si>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</si>
  <si>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</si>
  <si>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</si>
  <si>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</si>
  <si>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</si>
  <si>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</si>
  <si>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</si>
  <si>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</si>
  <si>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</si>
  <si>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</si>
  <si>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</si>
  <si>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</si>
  <si>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</si>
  <si>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</si>
  <si>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</si>
  <si>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</si>
  <si>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</si>
  <si>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</si>
  <si>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</si>
  <si>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</si>
  <si>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</si>
  <si>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</si>
  <si>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</si>
  <si>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</si>
  <si>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</si>
  <si>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</si>
  <si>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</si>
  <si>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</si>
  <si>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</si>
  <si>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</si>
  <si>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</si>
  <si>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</si>
  <si>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</si>
  <si>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</si>
  <si>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</si>
  <si>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</si>
  <si>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</si>
  <si>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</si>
  <si>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</si>
  <si>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</si>
  <si>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</si>
  <si>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</si>
  <si>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</si>
  <si>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</si>
  <si>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</si>
  <si>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</si>
  <si>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</si>
  <si>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</si>
  <si>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</si>
  <si>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</si>
  <si>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</si>
  <si>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</si>
  <si>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</si>
  <si>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</si>
  <si>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</si>
  <si>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</si>
  <si>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</si>
  <si>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</si>
  <si>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</si>
  <si>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</si>
  <si>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</si>
  <si>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</si>
  <si>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</si>
  <si>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</si>
  <si>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</si>
  <si>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</si>
  <si>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</si>
  <si>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</si>
  <si>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</si>
  <si>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</si>
  <si>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</si>
  <si>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</si>
  <si>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</si>
  <si>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</si>
  <si>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</si>
  <si>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</si>
  <si>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</si>
  <si>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</si>
  <si>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</si>
  <si>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</si>
  <si>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</si>
  <si>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</si>
  <si>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</si>
  <si>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</si>
  <si>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</si>
  <si>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</si>
  <si>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</si>
  <si>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</si>
  <si>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</si>
  <si>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</si>
  <si>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</si>
  <si>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</si>
  <si>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</si>
  <si>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</si>
  <si>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</si>
  <si>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</si>
  <si>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</si>
  <si>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</si>
  <si>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</si>
  <si>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</si>
  <si>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</si>
  <si>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</si>
  <si>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</si>
  <si>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</si>
  <si>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</si>
  <si>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</si>
  <si>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</si>
  <si>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</si>
  <si>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</si>
  <si>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</si>
  <si>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</si>
  <si>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</si>
  <si>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</si>
  <si>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</si>
  <si>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</si>
  <si>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</si>
  <si>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</si>
  <si>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</si>
  <si>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</si>
  <si>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</si>
  <si>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</si>
  <si>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</si>
  <si>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</si>
  <si>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</si>
  <si>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</si>
  <si>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</si>
  <si>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</si>
  <si>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</si>
  <si>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</si>
  <si>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</si>
  <si>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</si>
  <si>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</si>
  <si>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</si>
  <si>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</si>
  <si>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</si>
  <si>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</si>
  <si>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</si>
  <si>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</si>
  <si>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</si>
  <si>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</si>
  <si>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</si>
  <si>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</si>
  <si>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</si>
  <si>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</si>
  <si>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</si>
  <si>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</si>
  <si>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</si>
  <si>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</si>
  <si>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</si>
  <si>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</si>
  <si>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</si>
  <si>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</si>
  <si>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</si>
  <si>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</si>
  <si>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</si>
  <si>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</si>
  <si>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</si>
  <si>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</si>
  <si>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</si>
  <si>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</si>
  <si>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</si>
  <si>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</si>
  <si>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</si>
  <si>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</si>
  <si>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</si>
  <si>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</si>
  <si>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</si>
  <si>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</si>
  <si>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</si>
  <si>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</si>
  <si>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</si>
  <si>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</si>
  <si>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</si>
  <si>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</si>
  <si>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</si>
  <si>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</si>
  <si>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</si>
  <si>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</si>
  <si>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</si>
  <si>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</si>
  <si>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</si>
  <si>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</si>
  <si>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</si>
  <si>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</si>
  <si>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</si>
  <si>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</si>
  <si>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</si>
  <si>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</si>
  <si>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</si>
  <si>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</si>
  <si>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</si>
  <si>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</si>
  <si>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</si>
  <si>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</si>
  <si>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</si>
  <si>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</si>
  <si>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</si>
  <si>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</si>
  <si>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</si>
  <si>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</si>
  <si>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</si>
  <si>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</si>
  <si>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</si>
  <si>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</si>
  <si>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ZTR-ZDK</t>
  </si>
  <si>
    <t>ZTRZDK</t>
  </si>
  <si>
    <t xml:space="preserve">Jocimar </t>
  </si>
  <si>
    <t xml:space="preserve">Inspeção auto de linha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</si>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</sst>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6" activePane="topRight" state="frozen"/>
      <selection pane="topRight" activeCell="F27" sqref="F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-0.50138888888888888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-6.0166666666666666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1240</v>
      </c>
      <c r="BK12" s="14" t="s">
        <v>1240</v>
      </c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1253</v>
      </c>
      <c r="W18" s="135" t="s">
        <v>1254</v>
      </c>
      <c r="X18" s="152" t="s">
        <v>966</v>
      </c>
      <c r="Y18" s="129"/>
      <c r="Z18" s="129"/>
      <c r="AA18" s="71" t="s">
        <v>1255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1256</v>
      </c>
      <c r="N19" s="149" t="s">
        <v>1257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1258</v>
      </c>
      <c r="W19" s="135" t="s">
        <v>1259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1260</v>
      </c>
      <c r="W20" s="135" t="s">
        <v>1261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1260</v>
      </c>
      <c r="W21" s="135" t="s">
        <v>1261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1262</v>
      </c>
      <c r="N22" s="149" t="s">
        <v>1263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1264</v>
      </c>
      <c r="W22" s="135" t="s">
        <v>1265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46056</v>
      </c>
      <c r="B23" s="133">
        <v>46056</v>
      </c>
      <c r="C23" s="7">
        <f>IF(BS_CONTROLE[[#This Row],[DATA]]="","",WEEKNUM(BS_CONTROLE[[#This Row],[DATA]]))</f>
        <v>6</v>
      </c>
      <c r="D23" s="45"/>
      <c r="E23" s="185">
        <v>16</v>
      </c>
      <c r="F23" s="134"/>
      <c r="G23" s="8" t="str">
        <f>IF(D23="","*",VLOOKUP(F23,BS_ATIVIDADE[#All],3,FALSE))</f>
        <v>*</v>
      </c>
      <c r="H23" s="149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23" s="211" t="s">
        <v>602</v>
      </c>
      <c r="J23" s="212">
        <v>74</v>
      </c>
      <c r="K23" s="212">
        <v>234.5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" s="211">
        <v>0.375</v>
      </c>
      <c r="P23" s="211">
        <v>0.125</v>
      </c>
      <c r="Q23" s="213">
        <v>2</v>
      </c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TVI239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TVI-TJA</v>
      </c>
      <c r="AN23" s="175" t="str">
        <f>IF(BS_CONTROLE[[#This Row],[SB]]=0, "-", BS_CONTROLE[[#This Row],[SB]])</f>
        <v>TVI239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234.5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>
      <c r="A24" s="44" t="str">
        <f t="shared" si="1"/>
        <v>46056</v>
      </c>
      <c r="B24" s="133">
        <v>46056</v>
      </c>
      <c r="C24" s="7">
        <f>IF(BS_CONTROLE[[#This Row],[DATA]]="","",WEEKNUM(BS_CONTROLE[[#This Row],[DATA]]))</f>
        <v>6</v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1266</v>
      </c>
      <c r="N25" s="149" t="s">
        <v>1267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1268</v>
      </c>
      <c r="W25" s="135" t="s">
        <v>1269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3"/>
        <v>#DIV/0!</v>
      </c>
      <c r="BR27" s="15" t="e">
        <f t="shared" si="4"/>
        <v>#DIV/0!</v>
      </c>
      <c r="BS27" s="15" t="e">
        <f t="shared" si="5"/>
        <v>#DIV/0!</v>
      </c>
      <c r="BT27" s="157" t="str">
        <f t="shared" si="6"/>
        <v/>
      </c>
    </row>
    <row r="28" spans="1:72">
      <c r="A28" s="44" t="str">
        <f t="shared" si="1"/>
        <v>46056</v>
      </c>
      <c r="B28" s="133">
        <v>46056</v>
      </c>
      <c r="C28" s="7">
        <f>IF(BS_CONTROLE[[#This Row],[DATA]]="","",WEEKNUM(BS_CONTROLE[[#This Row],[DATA]]))</f>
        <v>6</v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>
      <c r="A29" s="44" t="str">
        <f t="shared" si="1"/>
        <v>46056</v>
      </c>
      <c r="B29" s="133">
        <v>46056</v>
      </c>
      <c r="C29" s="7">
        <f>IF(BS_CONTROLE[[#This Row],[DATA]]="","",WEEKNUM(BS_CONTROLE[[#This Row],[DATA]]))</f>
        <v>6</v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1270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1271</v>
      </c>
      <c r="E3" s="186" t="s">
        <v>1272</v>
      </c>
      <c r="F3" s="186" t="s">
        <v>1273</v>
      </c>
      <c r="G3" s="186" t="s">
        <v>1274</v>
      </c>
      <c r="H3" s="186" t="s">
        <v>1275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1276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1277</v>
      </c>
      <c r="D10" s="187">
        <v>9049</v>
      </c>
      <c r="E10" s="188">
        <v>46044</v>
      </c>
      <c r="F10" s="187" t="s">
        <v>1278</v>
      </c>
      <c r="G10" s="187" t="s">
        <v>1279</v>
      </c>
      <c r="H10" s="187"/>
    </row>
    <row r="11" spans="3:8">
      <c r="C11" s="187" t="s">
        <v>1277</v>
      </c>
      <c r="D11" s="187">
        <v>9044</v>
      </c>
      <c r="E11" s="188">
        <v>46044</v>
      </c>
      <c r="F11" s="187" t="s">
        <v>1280</v>
      </c>
      <c r="G11" s="187" t="s">
        <v>1281</v>
      </c>
      <c r="H11" s="187"/>
    </row>
    <row r="12" spans="3:8">
      <c r="C12" s="187" t="s">
        <v>1277</v>
      </c>
      <c r="D12" s="187">
        <v>762</v>
      </c>
      <c r="E12" s="188">
        <v>46044</v>
      </c>
      <c r="F12" s="187" t="s">
        <v>1282</v>
      </c>
      <c r="G12" s="187" t="s">
        <v>1281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1283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1284</v>
      </c>
      <c r="C4" s="191" t="s">
        <v>1285</v>
      </c>
      <c r="D4" s="191" t="s">
        <v>1286</v>
      </c>
      <c r="E4" s="191" t="s">
        <v>1287</v>
      </c>
      <c r="F4" s="191" t="s">
        <v>4</v>
      </c>
      <c r="G4" s="191" t="s">
        <v>1288</v>
      </c>
    </row>
    <row r="5" spans="2:7">
      <c r="B5" s="192" t="s">
        <v>1289</v>
      </c>
      <c r="C5" s="192">
        <v>309525</v>
      </c>
      <c r="D5" s="192" t="s">
        <v>1290</v>
      </c>
      <c r="E5" s="192" t="s">
        <v>840</v>
      </c>
      <c r="F5" s="192" t="s">
        <v>1291</v>
      </c>
      <c r="G5" s="193">
        <v>46296</v>
      </c>
    </row>
    <row r="6" spans="2:7">
      <c r="B6" s="192" t="s">
        <v>1292</v>
      </c>
      <c r="C6" s="192">
        <v>257410</v>
      </c>
      <c r="D6" s="192" t="s">
        <v>1293</v>
      </c>
      <c r="E6" s="192" t="s">
        <v>840</v>
      </c>
      <c r="F6" s="192" t="s">
        <v>1291</v>
      </c>
      <c r="G6" s="193"/>
    </row>
    <row r="7" spans="2:7">
      <c r="B7" s="192" t="s">
        <v>1294</v>
      </c>
      <c r="C7" s="192">
        <v>256875</v>
      </c>
      <c r="D7" s="192" t="s">
        <v>1295</v>
      </c>
      <c r="E7" s="192" t="s">
        <v>840</v>
      </c>
      <c r="F7" s="192" t="s">
        <v>1291</v>
      </c>
      <c r="G7" s="193">
        <v>46296</v>
      </c>
    </row>
    <row r="8" spans="2:7">
      <c r="B8" s="192" t="s">
        <v>1296</v>
      </c>
      <c r="C8" s="192">
        <v>257278</v>
      </c>
      <c r="D8" s="192" t="s">
        <v>1297</v>
      </c>
      <c r="E8" s="192" t="s">
        <v>831</v>
      </c>
      <c r="F8" s="192" t="s">
        <v>1298</v>
      </c>
      <c r="G8" s="193">
        <v>46235</v>
      </c>
    </row>
    <row r="9" spans="2:7">
      <c r="B9" s="192" t="s">
        <v>1299</v>
      </c>
      <c r="C9" s="192">
        <v>261794</v>
      </c>
      <c r="D9" s="192" t="s">
        <v>1300</v>
      </c>
      <c r="E9" s="192" t="s">
        <v>831</v>
      </c>
      <c r="F9" s="192" t="s">
        <v>1298</v>
      </c>
      <c r="G9" s="193">
        <v>46082</v>
      </c>
    </row>
    <row r="10" spans="2:7">
      <c r="B10" s="192" t="s">
        <v>1301</v>
      </c>
      <c r="C10" s="192">
        <v>257033</v>
      </c>
      <c r="D10" s="192" t="s">
        <v>1302</v>
      </c>
      <c r="E10" s="192" t="s">
        <v>831</v>
      </c>
      <c r="F10" s="192" t="s">
        <v>21</v>
      </c>
      <c r="G10" s="192" t="s">
        <v>1303</v>
      </c>
    </row>
    <row r="11" spans="2:7">
      <c r="B11" s="192" t="s">
        <v>1304</v>
      </c>
      <c r="C11" s="192">
        <v>396578</v>
      </c>
      <c r="D11" s="192" t="s">
        <v>1305</v>
      </c>
      <c r="E11" s="192" t="s">
        <v>831</v>
      </c>
      <c r="F11" s="192" t="s">
        <v>21</v>
      </c>
      <c r="G11" s="192" t="s">
        <v>1303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1306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1307</v>
      </c>
      <c r="B2" s="91" t="s">
        <v>1308</v>
      </c>
      <c r="C2" s="91" t="s">
        <v>598</v>
      </c>
      <c r="D2" s="92" t="s">
        <v>1172</v>
      </c>
      <c r="E2" s="92" t="s">
        <v>4</v>
      </c>
      <c r="F2" s="92" t="s">
        <v>1309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1310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TVI239</v>
      </c>
      <c r="J18" s="96" t="str">
        <f>IF(FN_MC!I23="","*",FN_MC!I23)</f>
        <v>-</v>
      </c>
      <c r="K18" s="96" t="str">
        <f>IF(FN_MC!M23="","*",FN_MC!M23)</f>
        <v>TVI-TJA</v>
      </c>
      <c r="L18" s="196" t="str">
        <f>IF(FN_MC!N23="","*",FN_MC!N23)</f>
        <v>TVI239</v>
      </c>
      <c r="M18" s="97">
        <f>IF(FN_MC!J23="","*",FN_MC!J23)</f>
        <v>74</v>
      </c>
      <c r="N18" s="183">
        <f>IF(FN_MC!K23="","*",FN_MC!K23)</f>
        <v>234.5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0.125</v>
      </c>
      <c r="R18" s="96" t="str">
        <f>IF(FN_MC!Q23="","*",CONCATENATE(FN_MC!Q23," ",FN_MC!R23))</f>
        <v>2 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>
        <f>IF(FN_MC!B24="","*",FN_MC!B24)</f>
        <v>46056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>
        <f>IF(FN_MC!B28="","*",FN_MC!B28)</f>
        <v>46056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>
        <f>IF(FN_MC!B29="","*",FN_MC!B29)</f>
        <v>46056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1311</v>
      </c>
      <c r="C2" s="83" t="s">
        <v>1157</v>
      </c>
      <c r="D2" s="83" t="s">
        <v>1159</v>
      </c>
      <c r="E2" s="83" t="s">
        <v>1312</v>
      </c>
      <c r="F2" s="83" t="s">
        <v>1313</v>
      </c>
      <c r="G2" s="83" t="s">
        <v>1314</v>
      </c>
      <c r="H2" s="83" t="s">
        <v>1315</v>
      </c>
      <c r="I2" s="83" t="s">
        <v>1316</v>
      </c>
      <c r="J2" s="83" t="s">
        <v>1317</v>
      </c>
      <c r="K2" s="109" t="s">
        <v>1318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*</v>
      </c>
      <c r="E18" s="101" t="str">
        <f>IF(FN_MC!H23="","*",FN_MC!H23)</f>
        <v>TVI239</v>
      </c>
      <c r="F18" s="114" t="str">
        <f>IF(FN_MC!M23="","*",FN_MC!M23)</f>
        <v>TVI-TJA</v>
      </c>
      <c r="G18" s="101" t="str">
        <f>IF(FN_MC!I23="","*",FN_MC!I23)</f>
        <v>-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>
        <f>IF(FN_MC!B28="","*",FN_MC!B28)</f>
        <v>46056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>
        <f>IF(FN_MC!B29="","*",FN_MC!B29)</f>
        <v>46056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1319</v>
      </c>
      <c r="D5" s="263"/>
      <c r="E5" s="263"/>
      <c r="F5" s="263"/>
      <c r="G5" s="263"/>
      <c r="H5" s="263"/>
      <c r="I5" s="263"/>
      <c r="J5" s="264"/>
      <c r="K5" s="265" t="s">
        <v>1320</v>
      </c>
      <c r="L5" s="266"/>
      <c r="M5" s="266"/>
      <c r="N5" s="266"/>
      <c r="O5" s="267" t="s">
        <v>1321</v>
      </c>
      <c r="P5" s="268"/>
      <c r="Q5" s="269"/>
    </row>
    <row r="6" spans="1:17" s="81" customFormat="1" ht="15.75" customHeight="1">
      <c r="A6" s="75" t="s">
        <v>1309</v>
      </c>
      <c r="B6" s="82" t="s">
        <v>1308</v>
      </c>
      <c r="C6" s="83" t="s">
        <v>1172</v>
      </c>
      <c r="D6" s="84" t="s">
        <v>1173</v>
      </c>
      <c r="E6" s="83" t="s">
        <v>1322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1323</v>
      </c>
      <c r="M6" s="116" t="s">
        <v>620</v>
      </c>
      <c r="N6" s="117" t="s">
        <v>1167</v>
      </c>
      <c r="O6" s="165" t="s">
        <v>1210</v>
      </c>
      <c r="P6" s="128"/>
      <c r="Q6" s="139" t="s">
        <v>1324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*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*</v>
      </c>
      <c r="F22" s="87" t="str">
        <f>IF(FN_MC!H23="","*",FN_MC!H23)</f>
        <v>TVI239</v>
      </c>
      <c r="G22" s="87" t="str">
        <f>IF(FN_MC!M23="","*",FN_MC!M23)</f>
        <v>TVI-TJA</v>
      </c>
      <c r="H22" s="125">
        <f>IF(FN_MC!K23="","*",FN_MC!K23)</f>
        <v>234.5</v>
      </c>
      <c r="I22" s="110">
        <f>IF(FN_MC!O23="","*",FN_MC!O23)</f>
        <v>0.375</v>
      </c>
      <c r="J22" s="110">
        <f>IF(FN_MC!P23="","*",FN_MC!P23)</f>
        <v>0.125</v>
      </c>
      <c r="K22" s="118" t="str">
        <f>IF(FN_MC!AK23="","*",FN_MC!AK23)</f>
        <v>TVI239</v>
      </c>
      <c r="L22" s="118" t="str">
        <f>IF(FN_MC!AM23="","*",FN_MC!AM23)</f>
        <v>TVI-TJA</v>
      </c>
      <c r="M22" s="118">
        <f>IF(FN_MC!AP23="","*",FN_MC!AP23)</f>
        <v>234.5</v>
      </c>
      <c r="N22" s="118" t="str">
        <f>IF(FN_MC!AM23="","*",FN_MC!AM23)</f>
        <v>TVI-TJA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A17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>
        <f>IF(FN_MC!B28="","*",FN_MC!B28)</f>
        <v>46056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>
        <f>IF(FN_MC!B29="","*",FN_MC!B29)</f>
        <v>46056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2026-02-02T15:49:09Z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