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56" documentId="120_S{118792C3-22EF-5104-A093-F22BFE3913F3}" xr6:coauthVersionLast="47" xr6:coauthVersionMax="47" xr10:uidLastSave="{036D4F56-036A-466D-B5A3-B3DF35AD25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D+1'!$A$2:$W$1051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5" l="1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7" i="15" s="1"/>
  <c r="L220" i="1" a="1"/>
  <c r="L220" i="1" s="1"/>
  <c r="K217" i="15" s="1"/>
  <c r="A220" i="1"/>
  <c r="C220" i="1"/>
  <c r="F220" i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8" i="15" s="1"/>
  <c r="M221" i="1" a="1"/>
  <c r="M221" i="1"/>
  <c r="L218" i="15" s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20" i="15" s="1"/>
  <c r="L223" i="1" a="1"/>
  <c r="L223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5" i="15" s="1"/>
  <c r="L218" i="1" a="1"/>
  <c r="L218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8" i="1"/>
  <c r="R215" i="15" s="1"/>
  <c r="Q222" i="1"/>
  <c r="R219" i="15" s="1"/>
  <c r="Q223" i="1"/>
  <c r="R220" i="15" s="1"/>
  <c r="Q224" i="1"/>
  <c r="R221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U212" i="15" s="1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1" i="15"/>
  <c r="L221" i="15"/>
  <c r="D221" i="15"/>
  <c r="E221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D222" i="15"/>
  <c r="E222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3" i="15" s="1"/>
  <c r="M1054" i="1" a="1"/>
  <c r="M1054" i="1" s="1"/>
  <c r="L1033" i="15" s="1"/>
  <c r="R1054" i="1" a="1"/>
  <c r="R1054" i="1" s="1"/>
  <c r="D1033" i="15" s="1"/>
  <c r="S1054" i="1" a="1"/>
  <c r="S1054" i="1" s="1"/>
  <c r="E1033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W212" i="15" s="1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<sst xmlns="http://schemas.openxmlformats.org/spreadsheetml/2006/main" count="5787" uniqueCount="1459">
  <si>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</si>
  <si>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</si>
  <si>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</si>
  <si>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</si>
  <si>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</si>
  <si>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</si>
  <si>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</si>
  <si>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</si>
  <si>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</si>
  <si>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</si>
  <si>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</si>
  <si>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</si>
  <si>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</si>
  <si>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</si>
  <si>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</si>
  <si>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</si>
  <si>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</si>
  <si>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</si>
  <si>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</si>
  <si>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</si>
  <si>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</si>
  <si>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</si>
  <si>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</si>
  <si>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</si>
  <si>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</si>
  <si>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</si>
  <si>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</si>
  <si>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</si>
  <si>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</si>
  <si>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</si>
  <si>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</si>
  <si>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</si>
  <si>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</si>
  <si>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</si>
  <si>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</si>
  <si>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</si>
  <si>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</si>
  <si>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</si>
  <si>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</si>
  <si>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</si>
  <si>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</si>
  <si>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</si>
  <si>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</si>
  <si>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</si>
  <si>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</si>
  <si>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</si>
  <si>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</si>
  <si>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</si>
  <si>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</si>
  <si>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</si>
  <si>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</si>
  <si>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</si>
  <si>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</si>
  <si>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</si>
  <si>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</si>
  <si>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</si>
  <si>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</si>
  <si>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</si>
  <si>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</si>
  <si>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</si>
  <si>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</si>
  <si>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</si>
  <si>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</si>
  <si>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</si>
  <si>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</si>
  <si>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</si>
  <si>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</si>
  <si>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</si>
  <si>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</si>
  <si>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</si>
  <si>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</si>
  <si>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</si>
  <si>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</si>
  <si>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</si>
  <si>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</si>
  <si>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</si>
  <si>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</si>
  <si>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</si>
  <si>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</si>
  <si>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</si>
  <si>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</si>
  <si>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</si>
  <si>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</si>
  <si>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</si>
  <si>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</si>
  <si>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</si>
  <si>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</si>
  <si>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</si>
  <si>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</si>
  <si>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</si>
  <si>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</si>
  <si>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</si>
  <si>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</si>
  <si>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</si>
  <si>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</si>
  <si>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</si>
  <si>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</si>
  <si>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</si>
  <si>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</si>
  <si>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</si>
  <si>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</si>
  <si>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</si>
  <si>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</si>
  <si>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</si>
  <si>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</si>
  <si>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</si>
  <si>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</si>
  <si>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</si>
  <si>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</si>
  <si>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</si>
  <si>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</si>
  <si>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</si>
  <si>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</si>
  <si>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</si>
  <si>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</si>
  <si>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</si>
  <si>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</si>
  <si>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</si>
  <si>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</si>
  <si>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</si>
  <si>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</si>
  <si>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</si>
  <si>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</si>
  <si>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</si>
  <si>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</si>
  <si>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</si>
  <si>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</si>
  <si>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</si>
  <si>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</si>
  <si>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</si>
  <si>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</si>
  <si>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</si>
  <si>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</si>
  <si>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</si>
  <si>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</si>
  <si>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</si>
  <si>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</si>
  <si>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</si>
  <si>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</si>
  <si>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</si>
  <si>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</si>
  <si>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</si>
  <si>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</si>
  <si>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</si>
  <si>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</si>
  <si>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</si>
  <si>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</si>
  <si>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</si>
  <si>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</si>
  <si>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</si>
  <si>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</si>
  <si>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</si>
  <si>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</si>
  <si>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</si>
  <si>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</si>
  <si>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</si>
  <si>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</si>
  <si>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</si>
  <si>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</si>
  <si>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</si>
  <si>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</si>
  <si>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</si>
  <si>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</si>
  <si>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</si>
  <si>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</si>
  <si>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</si>
  <si>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</si>
  <si>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</si>
  <si>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</si>
  <si>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</si>
  <si>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</si>
  <si>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</si>
  <si>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</si>
  <si>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</si>
  <si>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</si>
  <si>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</si>
  <si>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</si>
  <si>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</si>
  <si>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</si>
  <si>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</si>
  <si>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</si>
  <si>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</si>
  <si>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</si>
  <si>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</si>
  <si>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</si>
  <si>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</si>
  <si>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</si>
  <si>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</si>
  <si>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</si>
  <si>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</si>
  <si>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</si>
  <si>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</si>
  <si>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</si>
  <si>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</si>
  <si>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</si>
  <si>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</si>
  <si>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</si>
  <si>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</si>
  <si>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</si>
  <si>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</si>
  <si>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</si>
  <si>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</si>
  <si>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</si>
  <si>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</si>
  <si>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</si>
  <si>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</si>
  <si>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</si>
  <si>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</si>
  <si>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</si>
  <si>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</si>
  <si>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</si>
  <si>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</si>
  <si>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</si>
  <si>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</si>
  <si>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</si>
  <si>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</si>
  <si>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</si>
  <si>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</si>
  <si>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</si>
  <si>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</si>
  <si>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</si>
  <si>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</si>
  <si>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</si>
  <si>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</si>
  <si>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</si>
  <si>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</si>
  <si>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</si>
  <si>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</si>
  <si>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</si>
  <si>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</si>
  <si>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</si>
  <si>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</si>
  <si>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</si>
  <si>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</si>
  <si>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</si>
  <si>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</si>
  <si>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</si>
  <si>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</si>
  <si>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</si>
  <si>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</si>
  <si>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</si>
  <si>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</si>
  <si>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</si>
  <si>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</si>
  <si>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</si>
  <si>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</si>
  <si>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</si>
  <si>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</si>
  <si>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</si>
  <si>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</si>
  <si>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</si>
  <si>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</si>
  <si>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</si>
  <si>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</si>
  <si>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</si>
  <si>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</si>
  <si>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</si>
  <si>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</si>
  <si>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</si>
  <si>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</si>
  <si>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</si>
  <si>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</si>
  <si>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</si>
  <si>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</si>
  <si>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</si>
  <si>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</si>
  <si>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</si>
  <si>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</si>
  <si>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</si>
  <si>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</si>
  <si>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</si>
  <si>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</si>
  <si>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</si>
  <si>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</si>
  <si>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</si>
  <si>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</si>
  <si>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</si>
  <si>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</si>
  <si>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</si>
  <si>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</si>
  <si>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</si>
  <si>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</si>
  <si>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</si>
  <si>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</si>
  <si>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</si>
  <si>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</si>
  <si>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</si>
  <si>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</si>
  <si>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</si>
  <si>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</si>
  <si>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</si>
  <si>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</si>
  <si>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</si>
  <si>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</si>
  <si>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</si>
  <si>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</si>
  <si>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</si>
  <si>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</si>
  <si>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</si>
  <si>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</si>
  <si>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</si>
  <si>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</si>
  <si>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</si>
  <si>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</si>
  <si>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</si>
  <si>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</si>
  <si>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</si>
  <si>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</si>
  <si>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</si>
  <si>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</si>
  <si>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</si>
  <si>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</si>
  <si>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</si>
  <si>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</si>
  <si>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</si>
  <si>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</si>
  <si>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</si>
  <si>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</si>
  <si>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</si>
  <si>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</si>
  <si>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</si>
  <si>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</si>
  <si>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</si>
  <si>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</si>
  <si>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</si>
  <si>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</si>
  <si>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</si>
  <si>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</si>
  <si>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</si>
  <si>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</si>
  <si>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</si>
  <si>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</si>
  <si>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</si>
  <si>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</si>
  <si>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</si>
  <si>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</si>
  <si>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</si>
  <si>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</si>
  <si>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</si>
  <si>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</si>
  <si>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</si>
  <si>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</si>
  <si>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</si>
  <si>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</si>
  <si>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</si>
  <si>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</si>
  <si>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</si>
  <si>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</si>
  <si>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</si>
  <si>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</si>
  <si>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</si>
  <si>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</si>
  <si>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</si>
  <si>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</si>
  <si>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</si>
  <si>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</si>
  <si>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</si>
  <si>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</si>
  <si>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</si>
  <si>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</si>
  <si>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</si>
  <si>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</si>
  <si>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</si>
  <si>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</si>
  <si>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</si>
  <si>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</si>
  <si>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</si>
  <si>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</si>
  <si>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</si>
  <si>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</si>
  <si>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</si>
  <si>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</si>
  <si>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</si>
  <si>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</si>
  <si>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</si>
  <si>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</si>
  <si>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</si>
  <si>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</si>
  <si>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</si>
  <si>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</si>
  <si>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</si>
  <si>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</si>
  <si>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</si>
  <si>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</si>
  <si>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</si>
  <si>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</si>
  <si>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</si>
  <si>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</si>
  <si>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</si>
  <si>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</si>
  <si>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</si>
  <si>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</si>
  <si>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</si>
  <si>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</si>
  <si>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</si>
  <si>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</si>
  <si>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</si>
  <si>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</si>
  <si>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</si>
  <si>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</si>
  <si>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</si>
  <si>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</si>
  <si>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</si>
  <si>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</si>
  <si>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</si>
  <si>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</si>
  <si>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</si>
  <si>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</si>
  <si>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</si>
  <si>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</si>
  <si>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</si>
  <si>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</si>
  <si>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</si>
  <si>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</si>
  <si>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</si>
  <si>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</si>
  <si>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</si>
  <si>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</si>
  <si>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</si>
  <si>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</si>
  <si>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</si>
  <si>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</si>
  <si>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</si>
  <si>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</si>
  <si>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</si>
  <si>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</si>
  <si>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</si>
  <si>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</si>
  <si>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</si>
  <si>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</si>
  <si>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</si>
  <si>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</si>
  <si>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</si>
  <si>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</si>
  <si>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</si>
  <si>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</si>
  <si>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</si>
  <si>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</si>
  <si>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</si>
  <si>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</si>
  <si>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</si>
  <si>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</si>
  <si>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</si>
  <si>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</si>
  <si>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</si>
  <si>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</si>
  <si>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</si>
  <si>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</si>
  <si>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</si>
  <si>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</si>
  <si>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</si>
  <si>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</si>
  <si>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</si>
  <si>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</si>
  <si>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</si>
  <si>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</si>
  <si>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</si>
  <si>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</si>
  <si>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</si>
  <si>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</si>
  <si>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</si>
  <si>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</si>
  <si>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</si>
  <si>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</si>
  <si>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</si>
  <si>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</si>
  <si>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</si>
  <si>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</si>
  <si>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</si>
  <si>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</si>
  <si>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</si>
  <si>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</si>
  <si>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</si>
  <si>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</si>
  <si>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</si>
  <si>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</si>
  <si>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</si>
  <si>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</si>
  <si>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</si>
  <si>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</si>
  <si>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</si>
  <si>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</si>
  <si>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</si>
  <si>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</si>
  <si>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</si>
  <si>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</si>
  <si>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</si>
  <si>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</si>
  <si>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</si>
  <si>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</si>
  <si>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</si>
  <si>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</si>
  <si>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</si>
  <si>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</si>
  <si>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</si>
  <si>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</si>
  <si>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</si>
  <si>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</si>
  <si>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</si>
  <si>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</si>
  <si>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</si>
  <si>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</si>
  <si>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</si>
  <si>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</si>
  <si>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</si>
  <si>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</si>
  <si>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</si>
  <si>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</si>
  <si>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</si>
  <si>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</si>
  <si>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</si>
  <si>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</si>
  <si>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</si>
  <si>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</si>
  <si>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</si>
  <si>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</si>
  <si>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</si>
  <si>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</si>
  <si>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</si>
  <si>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</si>
  <si>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</si>
  <si>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</si>
  <si>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</si>
  <si>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</si>
  <si>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</si>
  <si>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</si>
  <si>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</si>
  <si>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</si>
  <si>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</si>
  <si>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</si>
  <si>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</si>
  <si>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</si>
  <si>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</si>
  <si>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</si>
  <si>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</si>
  <si>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</si>
  <si>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</si>
  <si>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</si>
  <si>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</si>
  <si>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</si>
  <si>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</si>
  <si>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</si>
  <si>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</si>
  <si>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</si>
  <si>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</si>
  <si>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</si>
  <si>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</si>
  <si>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</si>
  <si>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</si>
  <si>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</si>
  <si>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</si>
  <si>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</si>
  <si>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</si>
  <si>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</si>
  <si>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</si>
  <si>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</si>
  <si>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</si>
  <si>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</si>
  <si>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</si>
  <si>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</si>
  <si>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</si>
  <si>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</si>
  <si>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</si>
  <si>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</si>
  <si>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</si>
  <si>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</si>
  <si>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</si>
  <si>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</si>
  <si>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</si>
  <si>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</si>
  <si>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</si>
  <si>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</si>
  <si>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</si>
  <si>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</si>
  <si>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</si>
  <si>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</si>
  <si>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</si>
  <si>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</si>
  <si>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</si>
  <si>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</si>
  <si>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</si>
  <si>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</si>
  <si>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</si>
  <si>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</si>
  <si>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</si>
  <si>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</si>
  <si>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</si>
  <si>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</si>
  <si>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</si>
  <si>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</si>
  <si>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</si>
  <si>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</si>
  <si>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</si>
  <si>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</si>
  <si>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</si>
  <si>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</si>
  <si>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</si>
  <si>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</si>
  <si>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</si>
  <si>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</si>
  <si>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</si>
  <si>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</si>
  <si>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</si>
  <si>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</si>
  <si>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</si>
  <si>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</si>
  <si>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</si>
  <si>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</si>
  <si>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</si>
  <si>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</si>
  <si>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</si>
  <si>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</si>
  <si>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</si>
  <si>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</si>
  <si>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</si>
  <si>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</si>
  <si>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</si>
  <si>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</si>
  <si>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</si>
  <si>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</si>
  <si>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</si>
  <si>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</si>
  <si>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</si>
  <si>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</si>
  <si>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</si>
  <si>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</si>
  <si>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</si>
  <si>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</si>
  <si>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</si>
  <si>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</si>
  <si>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</si>
  <si>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</si>
  <si>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</si>
  <si>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</si>
  <si>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</si>
  <si>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</si>
  <si>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</si>
  <si>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</si>
  <si>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</si>
  <si>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</si>
  <si>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</si>
  <si>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</si>
  <si>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</si>
  <si>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</si>
  <si>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</si>
  <si>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</si>
  <si>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</si>
  <si>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</si>
  <si>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</si>
  <si>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</si>
  <si>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</si>
  <si>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</si>
  <si>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</si>
  <si>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</si>
  <si>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</si>
  <si>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</si>
  <si>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</si>
  <si>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</si>
  <si>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</si>
  <si>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</si>
  <si>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</si>
  <si>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</si>
  <si>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</si>
  <si>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</si>
  <si>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</si>
  <si>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</si>
  <si>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</si>
  <si>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</si>
  <si>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</si>
  <si>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</si>
  <si>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</si>
  <si>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</si>
  <si>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</si>
  <si>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</si>
  <si>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</si>
  <si>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</si>
  <si>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</si>
  <si>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</si>
  <si>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</si>
  <si>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</si>
  <si>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</si>
  <si>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</si>
  <si>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</si>
  <si>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</si>
  <si>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</si>
  <si>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</si>
  <si>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</si>
  <si>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</si>
  <si>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</si>
  <si>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</si>
  <si>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</si>
  <si>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</si>
  <si>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</si>
  <si>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</si>
  <si>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</si>
  <si>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</si>
  <si>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</si>
  <si>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</si>
  <si>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</si>
  <si>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</si>
  <si>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</si>
  <si>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</si>
  <si>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</si>
  <si>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</si>
  <si>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</si>
  <si>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</si>
  <si>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</si>
  <si>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</si>
  <si>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</si>
  <si>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</si>
  <si>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</si>
  <si>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</si>
  <si>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</si>
  <si>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</si>
  <si>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</si>
  <si>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</si>
  <si>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</si>
  <si>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</si>
  <si>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</si>
  <si>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</si>
  <si>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</si>
  <si>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</si>
  <si>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</si>
  <si>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</si>
  <si>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</si>
  <si>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</si>
  <si>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</si>
  <si>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</si>
  <si>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</si>
  <si>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</si>
  <si>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</si>
  <si>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</si>
  <si>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</si>
  <si>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</si>
  <si>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</si>
  <si>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</si>
  <si>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</si>
  <si>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</si>
  <si>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</si>
  <si>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</si>
  <si>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</si>
  <si>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</si>
  <si>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</si>
  <si>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</si>
  <si>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</si>
  <si>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</si>
  <si>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</si>
  <si>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</si>
  <si>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</si>
  <si>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</si>
  <si>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</si>
  <si>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</si>
  <si>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</si>
  <si>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</si>
  <si>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</si>
  <si>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</si>
  <si>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</si>
  <si>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</si>
  <si>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</si>
  <si>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</si>
  <si>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</si>
  <si>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</si>
  <si>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</si>
  <si>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</si>
  <si>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</si>
  <si>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</si>
  <si>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</si>
  <si>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</si>
  <si>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</si>
  <si>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</si>
  <si>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</si>
  <si>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</si>
  <si>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</si>
  <si>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</si>
  <si>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</si>
  <si>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</si>
  <si>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</si>
  <si>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</si>
  <si>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</si>
  <si>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</si>
  <si>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</si>
  <si>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</si>
  <si>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</si>
  <si>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</si>
  <si>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</si>
  <si>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</si>
  <si>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</si>
  <si>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</si>
  <si>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</si>
  <si>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</si>
  <si>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</si>
  <si>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</si>
  <si>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</si>
  <si>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</si>
  <si>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</si>
  <si>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</si>
  <si>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</si>
  <si>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</si>
  <si>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</si>
  <si>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</si>
  <si>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</si>
  <si>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</si>
  <si>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</si>
  <si>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</si>
  <si>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</si>
  <si>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</si>
  <si>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</si>
  <si>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</si>
  <si>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</si>
  <si>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</si>
  <si>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</si>
  <si>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</si>
  <si>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</si>
  <si>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</si>
  <si>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</si>
  <si>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</si>
  <si>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</si>
  <si>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</si>
  <si>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</si>
  <si>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</si>
  <si>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</si>
  <si>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</si>
  <si>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</si>
  <si>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</si>
  <si>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</si>
  <si>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</si>
  <si>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</si>
  <si>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</si>
  <si>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</si>
  <si>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</si>
  <si>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</si>
  <si>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</si>
  <si>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</si>
  <si>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</si>
  <si>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</si>
  <si>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</si>
  <si>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</si>
  <si>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</si>
  <si>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</si>
  <si>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</si>
  <si>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</si>
  <si>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</si>
  <si>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</si>
  <si>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</si>
  <si>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</si>
  <si>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</si>
  <si>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</si>
  <si>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</si>
  <si>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</si>
  <si>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</si>
  <si>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</si>
  <si>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</si>
  <si>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</si>
  <si>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</si>
  <si>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</si>
  <si>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</si>
  <si>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</si>
  <si>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</si>
  <si>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</si>
  <si>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</si>
  <si>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</si>
  <si>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</si>
  <si>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</si>
  <si>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</si>
  <si>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</si>
  <si>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</si>
  <si>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</si>
  <si>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</si>
  <si>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</si>
  <si>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</si>
  <si>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</si>
  <si>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</si>
  <si>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</si>
  <si>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</si>
  <si>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</si>
  <si>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</si>
  <si>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</si>
  <si>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</si>
  <si>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</si>
  <si>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</si>
  <si>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</si>
  <si>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</si>
  <si>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</si>
  <si>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</si>
  <si>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</si>
  <si>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</si>
  <si>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</si>
  <si>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</si>
  <si>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</si>
  <si>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</si>
  <si>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</si>
  <si>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</si>
  <si>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</si>
  <si>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</si>
  <si>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</si>
  <si>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</si>
  <si>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</si>
  <si>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</si>
  <si>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</si>
  <si>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</si>
  <si>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</si>
  <si>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</si>
  <si>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</si>
  <si>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</si>
  <si>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</si>
  <si>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</si>
  <si>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</si>
  <si>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</si>
  <si>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</si>
  <si>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</si>
  <si>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</si>
  <si>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</si>
  <si>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</si>
  <si>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</si>
  <si>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</si>
  <si>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</si>
  <si>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</si>
  <si>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</si>
  <si>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</si>
  <si>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</si>
  <si>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</si>
  <si>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</si>
  <si>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</si>
  <si>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</si>
  <si>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</si>
  <si>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</si>
  <si>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</si>
  <si>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</si>
  <si>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</si>
  <si>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</si>
  <si>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</si>
  <si>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</si>
  <si>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</si>
  <si>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</si>
  <si>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</si>
  <si>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</si>
  <si>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</si>
  <si>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</si>
  <si>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</si>
  <si>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</si>
  <si>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</si>
  <si>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</si>
  <si>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</si>
  <si>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</si>
  <si>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</si>
  <si>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</si>
  <si>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</si>
  <si>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</si>
  <si>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</si>
  <si>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</si>
  <si>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</si>
  <si>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</si>
  <si>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</si>
  <si>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</si>
  <si>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</si>
  <si>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</si>
  <si>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</si>
  <si>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</si>
  <si>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</si>
  <si>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</si>
  <si>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</si>
  <si>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</si>
  <si>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</si>
  <si>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</si>
  <si>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</si>
  <si>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</si>
  <si>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</si>
  <si>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</si>
  <si>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</si>
  <si>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</si>
  <si>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</si>
  <si>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</si>
  <si>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</si>
  <si>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</si>
  <si>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</si>
  <si>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</si>
  <si>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</si>
  <si>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</si>
  <si>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</si>
  <si>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</si>
  <si>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</si>
  <si>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</si>
  <si>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</si>
  <si>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</si>
  <si>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</si>
  <si>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</si>
  <si>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</si>
  <si>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</si>
  <si>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</si>
  <si>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</si>
  <si>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</si>
  <si>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</si>
  <si>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</si>
  <si>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</si>
  <si>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</si>
  <si>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</si>
  <si>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</si>
  <si>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</si>
  <si>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</si>
  <si>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</si>
  <si>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</si>
  <si>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</si>
  <si>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</si>
  <si>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</si>
  <si>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</si>
  <si>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</si>
  <si>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</si>
  <si>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</si>
  <si>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</si>
  <si>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</si>
  <si>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</si>
  <si>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</si>
  <si>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</si>
  <si>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</si>
  <si>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</si>
  <si>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</si>
  <si>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</si>
  <si>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</si>
  <si>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</si>
  <si>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</si>
  <si>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</si>
  <si>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</si>
  <si>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</si>
  <si>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</si>
  <si>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</si>
  <si>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</si>
  <si>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</si>
  <si>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</si>
  <si>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</si>
  <si>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</si>
  <si>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</si>
  <si>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</si>
  <si>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</si>
  <si>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</si>
  <si>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</si>
  <si>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</si>
  <si>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</si>
  <si>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</si>
  <si>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</si>
  <si>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</si>
  <si>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</si>
  <si>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</si>
  <si>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</si>
  <si>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</si>
  <si>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</si>
  <si>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</si>
  <si>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</si>
  <si>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</si>
  <si>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</si>
  <si>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</si>
  <si>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</si>
  <si>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</si>
  <si>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</si>
  <si>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</si>
  <si>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</si>
  <si>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</si>
  <si>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</si>
  <si>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</si>
  <si>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</si>
  <si>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</si>
  <si>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</si>
  <si>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</si>
  <si>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</si>
  <si>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</si>
  <si>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</si>
  <si>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</si>
  <si>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</si>
  <si>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</si>
  <si>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</si>
  <si>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</si>
  <si>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</si>
  <si>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</si>
  <si>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</si>
  <si>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</si>
  <si>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</si>
  <si>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</si>
  <si>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</si>
  <si>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</si>
  <si>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</si>
  <si>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</si>
  <si>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</si>
  <si>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</si>
  <si>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</si>
  <si>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</si>
  <si>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</si>
  <si>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</si>
  <si>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</si>
  <si>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</si>
  <si>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</si>
  <si>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</si>
  <si>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</si>
  <si>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</si>
  <si>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</si>
  <si>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</si>
  <si>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</si>
  <si>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</si>
  <si>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</si>
  <si>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</si>
  <si>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</si>
  <si>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</si>
  <si>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</si>
  <si>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</si>
  <si>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</si>
  <si>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</si>
  <si>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</si>
  <si>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</si>
  <si>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</si>
  <si>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</si>
  <si>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</si>
  <si>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</si>
  <si>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</si>
  <si>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</si>
  <si>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</si>
  <si>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</si>
  <si>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</si>
  <si>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</si>
  <si>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</si>
  <si>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</si>
  <si>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</si>
  <si>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</si>
  <si>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</si>
  <si>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</si>
  <si>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</si>
  <si>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</si>
  <si>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</si>
  <si>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</si>
  <si>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</si>
  <si>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</si>
  <si>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</si>
  <si>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</si>
  <si>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</si>
  <si>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</si>
  <si>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</si>
  <si>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</si>
  <si>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</si>
  <si>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</si>
  <si>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</si>
  <si>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</si>
  <si>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</si>
  <si>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</si>
  <si>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</si>
  <si>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</si>
  <si>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</si>
  <si>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</si>
  <si>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</si>
  <si>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</si>
  <si>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</si>
  <si>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</si>
  <si>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</si>
  <si>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</si>
  <si>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</si>
  <si>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</si>
  <si>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</si>
  <si>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</si>
  <si>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</si>
  <si>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</si>
  <si>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</si>
  <si>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</si>
  <si>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</si>
  <si>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</si>
  <si>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</si>
  <si>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</si>
  <si>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</si>
  <si>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</si>
  <si>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</si>
  <si>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</si>
  <si>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</si>
  <si>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</si>
  <si>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</si>
  <si>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</si>
  <si>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</si>
  <si>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</si>
  <si>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</si>
  <si>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</si>
  <si>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</si>
  <si>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</si>
  <si>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</si>
  <si>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</si>
  <si>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</si>
  <si>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</si>
  <si>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</si>
  <si>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</si>
  <si>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</si>
  <si>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</si>
  <si>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</si>
  <si>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</si>
  <si>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</si>
  <si>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</si>
  <si>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</si>
  <si>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</si>
  <si>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</si>
  <si>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</si>
  <si>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</si>
  <si>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</si>
  <si>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</si>
  <si>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</si>
  <si>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</si>
  <si>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</si>
  <si>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</si>
  <si>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</si>
  <si>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</si>
  <si>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</si>
  <si>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</si>
  <si>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</si>
  <si>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</si>
  <si>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</si>
  <si>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</si>
  <si>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</si>
  <si>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</si>
  <si>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</si>
  <si>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</si>
  <si>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</si>
  <si>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</si>
  <si>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</si>
  <si>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</si>
  <si>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</si>
  <si>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</si>
  <si>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</si>
  <si>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</si>
  <si>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</si>
  <si>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</si>
  <si>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</si>
  <si>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</si>
  <si>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</si>
  <si>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</si>
  <si>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</si>
  <si>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</si>
  <si>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</si>
  <si>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</si>
  <si>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</si>
  <si>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</si>
  <si>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</si>
  <si>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</si>
  <si>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</si>
  <si>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</si>
  <si>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</si>
  <si>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</si>
  <si>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</si>
  <si>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</si>
  <si>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</si>
  <si>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</si>
  <si>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</si>
  <si>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</si>
  <si>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</si>
  <si>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</si>
  <si>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</si>
  <si>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</si>
  <si>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</si>
  <si>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</si>
  <si>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</si>
  <si>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</si>
  <si>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</si>
  <si>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</si>
  <si>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</si>
  <si>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</si>
  <si>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</si>
  <si>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</si>
  <si>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</si>
  <si>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</si>
  <si>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</si>
  <si>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</si>
  <si>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</si>
  <si>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</si>
  <si>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</si>
  <si>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</si>
  <si>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</si>
  <si>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</si>
  <si>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</si>
  <si>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</si>
  <si>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</si>
  <si>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</si>
  <si>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</si>
  <si>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</si>
  <si>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</si>
  <si>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</si>
  <si>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</si>
  <si>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</si>
  <si>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</si>
  <si>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</si>
  <si>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</si>
  <si>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</si>
  <si>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</si>
  <si>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</si>
  <si>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</si>
  <si>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</si>
  <si>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</si>
  <si>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</si>
  <si>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</si>
  <si>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</si>
  <si>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</si>
  <si>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</si>
  <si>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</si>
  <si>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</si>
  <si>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</si>
  <si>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</si>
  <si>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</si>
  <si>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</si>
  <si>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</si>
  <si>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</si>
  <si>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</si>
  <si>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</si>
  <si>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</si>
  <si>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</si>
  <si>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</si>
  <si>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</si>
  <si>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</si>
  <si>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</si>
  <si>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</si>
  <si>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</si>
  <si>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</si>
  <si>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</si>
  <si>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</si>
  <si>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</si>
  <si>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</si>
  <si>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</si>
  <si>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</si>
  <si>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</si>
  <si>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</si>
  <si>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</si>
  <si>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</si>
  <si>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</si>
  <si>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</si>
  <si>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</si>
  <si>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</si>
  <si>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</si>
  <si>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</si>
  <si>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</si>
  <si>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</si>
  <si>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</si>
  <si>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</si>
  <si>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</si>
  <si>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</si>
  <si>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</si>
  <si>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</si>
  <si>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</si>
  <si>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</si>
  <si>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</si>
  <si>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</si>
  <si>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</si>
  <si>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</si>
  <si>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</si>
  <si>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</si>
  <si>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</si>
  <si>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</si>
  <si>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</si>
  <si>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</si>
  <si>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</si>
  <si>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</si>
  <si>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</si>
  <si>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</si>
  <si>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</si>
  <si>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</si>
  <si>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</si>
  <si>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</si>
  <si>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</si>
  <si>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</si>
  <si>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</si>
  <si>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</si>
  <si>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</si>
  <si>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</si>
  <si>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</si>
  <si>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</si>
  <si>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</si>
  <si>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</si>
  <si>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</si>
  <si>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</si>
  <si>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</si>
  <si>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foi direcionada pra outra demanda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</si>
  <si>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</si>
  <si>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</si>
  <si>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</si>
  <si>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</si>
  <si>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</si>
  <si>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</si>
  <si>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</si>
  <si>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</si>
  <si>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</si>
  <si>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</si>
  <si>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</si>
  <si>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</si>
  <si>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</si>
  <si>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</si>
  <si>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</si>
  <si>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</si>
  <si>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</si>
  <si>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</si>
  <si>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</si>
  <si>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</si>
  <si>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</si>
  <si>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</si>
  <si>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</si>
  <si>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</si>
  <si>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</si>
  <si>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08:50h - Licença as 10:29h deslocando pro km de trabalho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</si>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</sst>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BF1" activePane="topRight" state="frozen"/>
      <selection pane="topRight" activeCell="BJ196" sqref="BJ1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1392</v>
      </c>
      <c r="BJ204" s="16" t="s">
        <v>1392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1393</v>
      </c>
      <c r="BJ205" s="16" t="s">
        <v>1393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1394</v>
      </c>
      <c r="BJ206" s="16" t="s">
        <v>1394</v>
      </c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1395</v>
      </c>
      <c r="BJ207" s="16" t="s">
        <v>1395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1396</v>
      </c>
      <c r="BJ208" s="16" t="s">
        <v>1396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1397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1398</v>
      </c>
      <c r="M209" s="127" t="s">
        <v>1399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1400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1401</v>
      </c>
      <c r="BJ209" s="17" t="s">
        <v>1402</v>
      </c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1403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1404</v>
      </c>
      <c r="M215" s="127" t="s">
        <v>1405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1406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 t="s">
        <v>455</v>
      </c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 t="s">
        <v>455</v>
      </c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1407</v>
      </c>
      <c r="W221" s="104" t="s">
        <v>452</v>
      </c>
      <c r="X221" s="129" t="s">
        <v>455</v>
      </c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1408</v>
      </c>
      <c r="V222" s="151" t="s">
        <v>1147</v>
      </c>
      <c r="W222" s="104" t="s">
        <v>452</v>
      </c>
      <c r="X222" s="129" t="s">
        <v>455</v>
      </c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 t="s">
        <v>455</v>
      </c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1410</v>
      </c>
      <c r="C4" s="161" t="s">
        <v>1411</v>
      </c>
      <c r="D4" s="161" t="s">
        <v>1412</v>
      </c>
      <c r="E4" s="161" t="s">
        <v>1413</v>
      </c>
      <c r="F4" s="161" t="s">
        <v>4</v>
      </c>
      <c r="G4" s="161" t="s">
        <v>1414</v>
      </c>
    </row>
    <row r="5" spans="2:7">
      <c r="B5" s="162" t="s">
        <v>1415</v>
      </c>
      <c r="C5" s="162">
        <v>257068</v>
      </c>
      <c r="D5" s="162" t="s">
        <v>1416</v>
      </c>
      <c r="E5" s="162" t="s">
        <v>1417</v>
      </c>
      <c r="F5" s="162" t="s">
        <v>1417</v>
      </c>
      <c r="G5" s="163">
        <v>46296</v>
      </c>
    </row>
    <row r="6" spans="2:7">
      <c r="B6" s="162" t="s">
        <v>1418</v>
      </c>
      <c r="C6" s="162" t="s">
        <v>624</v>
      </c>
      <c r="D6" s="162" t="s">
        <v>624</v>
      </c>
      <c r="E6" s="162" t="s">
        <v>624</v>
      </c>
      <c r="F6" s="162" t="s">
        <v>1419</v>
      </c>
      <c r="G6" s="163" t="s">
        <v>624</v>
      </c>
    </row>
    <row r="7" spans="2:7">
      <c r="B7" s="162" t="s">
        <v>1420</v>
      </c>
      <c r="C7" s="162">
        <v>257472</v>
      </c>
      <c r="D7" s="162" t="s">
        <v>1421</v>
      </c>
      <c r="E7" s="162" t="s">
        <v>1422</v>
      </c>
      <c r="F7" s="162" t="s">
        <v>1422</v>
      </c>
      <c r="G7" s="163">
        <v>45992</v>
      </c>
    </row>
    <row r="8" spans="2:7">
      <c r="B8" s="162" t="s">
        <v>1423</v>
      </c>
      <c r="C8" s="162">
        <v>260307</v>
      </c>
      <c r="D8" s="162" t="s">
        <v>1424</v>
      </c>
      <c r="E8" s="162" t="s">
        <v>1425</v>
      </c>
      <c r="F8" s="162" t="s">
        <v>1422</v>
      </c>
      <c r="G8" s="163">
        <v>46082</v>
      </c>
    </row>
    <row r="9" spans="2:7">
      <c r="B9" s="162" t="s">
        <v>1426</v>
      </c>
      <c r="C9" s="162">
        <v>333033</v>
      </c>
      <c r="D9" s="162" t="s">
        <v>1427</v>
      </c>
      <c r="E9" s="162" t="s">
        <v>1419</v>
      </c>
      <c r="F9" s="162" t="s">
        <v>1428</v>
      </c>
      <c r="G9" s="162" t="s">
        <v>624</v>
      </c>
    </row>
    <row r="10" spans="2:7">
      <c r="B10" s="162" t="s">
        <v>1429</v>
      </c>
      <c r="C10" s="162">
        <v>263576</v>
      </c>
      <c r="D10" s="162" t="s">
        <v>1430</v>
      </c>
      <c r="E10" s="162" t="s">
        <v>1419</v>
      </c>
      <c r="F10" s="162" t="s">
        <v>1419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1432</v>
      </c>
      <c r="E3" s="200" t="s">
        <v>1433</v>
      </c>
      <c r="F3" s="200" t="s">
        <v>1434</v>
      </c>
      <c r="G3" s="200" t="s">
        <v>1435</v>
      </c>
      <c r="H3" s="200" t="s">
        <v>1436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1"/>
  <sheetViews>
    <sheetView workbookViewId="0">
      <selection sqref="A1:T22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1440</v>
      </c>
      <c r="V1" s="250"/>
      <c r="W1" s="250"/>
    </row>
    <row r="2" spans="1:23" ht="15" customHeight="1">
      <c r="A2" s="87" t="s">
        <v>1441</v>
      </c>
      <c r="B2" s="87" t="s">
        <v>1442</v>
      </c>
      <c r="C2" s="87" t="s">
        <v>442</v>
      </c>
      <c r="D2" s="88" t="s">
        <v>1011</v>
      </c>
      <c r="E2" s="88" t="s">
        <v>4</v>
      </c>
      <c r="F2" s="88" t="s">
        <v>1443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1444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ZEB-ZCZ</v>
      </c>
      <c r="F215" s="145">
        <f>IF(SP_NORTE!B218="","*",SP_NORTE!B218)</f>
        <v>46069</v>
      </c>
      <c r="G215" s="145" t="str">
        <f>IF(SP_NORTE!D218="","*",SP_NORTE!D218)</f>
        <v>V88</v>
      </c>
      <c r="H215" s="145" t="str">
        <f>IF(SP_NORTE!E218="","*",SP_NORTE!E218)</f>
        <v>MECANIZAÇÃO - SOCADORA</v>
      </c>
      <c r="I215" s="145" t="str">
        <f>IF(SP_NORTE!G218="","*",SP_NORTE!G218)</f>
        <v>ZPN2</v>
      </c>
      <c r="J215" s="145" t="str">
        <f>IF(SP_NORTE!H218="","*",SP_NORTE!H218)</f>
        <v>ZPN2</v>
      </c>
      <c r="K215" s="138" t="str">
        <f>IF(SP_NORTE!L218="","*",SP_NORTE!L218)</f>
        <v>ZCV-ZCT</v>
      </c>
      <c r="L215" s="138" t="str">
        <f>IF(SP_NORTE!M218="","*",SP_NORTE!M218)</f>
        <v>152ZCT</v>
      </c>
      <c r="M215" s="139">
        <f>IF(SP_NORTE!I218="","*",SP_NORTE!I218)</f>
        <v>73</v>
      </c>
      <c r="N215" s="144">
        <f>IF(SP_NORTE!J218="","*",SP_NORTE!J218)</f>
        <v>153.80000000000001</v>
      </c>
      <c r="O215" s="144">
        <f>IF(SP_NORTE!K218="","*",SP_NORTE!K218)</f>
        <v>151</v>
      </c>
      <c r="P215" s="143">
        <f>IF(SP_NORTE!N218="","*",SP_NORTE!N218)</f>
        <v>0.375</v>
      </c>
      <c r="Q215" s="143">
        <f>IF(SP_NORTE!O218="","*",SP_NORTE!O218)</f>
        <v>8.3333333333333329E-2</v>
      </c>
      <c r="R215" s="145" t="str">
        <f>IF(SP_NORTE!P218="","*",CONCATENATE(SP_NORTE!P218," ",SP_NORTE!Q218))</f>
        <v>510 M</v>
      </c>
      <c r="S215" s="145" t="str">
        <f>IF(SP_NORTE!U218="","*",SP_NORTE!U218)</f>
        <v>Antonioni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V40</v>
      </c>
      <c r="H216" s="145" t="str">
        <f>IF(SP_NORTE!E219="","*",SP_NORTE!E219)</f>
        <v>MODERNIZAÇÃO - SOCADORA</v>
      </c>
      <c r="I216" s="145" t="str">
        <f>IF(SP_NORTE!G219="","*",SP_NORTE!G219)</f>
        <v>K58K592</v>
      </c>
      <c r="J216" s="145" t="str">
        <f>IF(SP_NORTE!H219="","*",SP_NORTE!H219)</f>
        <v>K58K592</v>
      </c>
      <c r="K216" s="138" t="str">
        <f>IF(SP_NORTE!L219="","*",SP_NORTE!L219)</f>
        <v>ZDG-ZTN</v>
      </c>
      <c r="L216" s="138" t="str">
        <f>IF(SP_NORTE!M219="","*",SP_NORTE!M219)</f>
        <v>ZDG2/ZDGPAT2</v>
      </c>
      <c r="M216" s="139">
        <f>IF(SP_NORTE!I219="","*",SP_NORTE!I219)</f>
        <v>73</v>
      </c>
      <c r="N216" s="144">
        <f>IF(SP_NORTE!J219="","*",SP_NORTE!J219)</f>
        <v>54.8</v>
      </c>
      <c r="O216" s="144">
        <f>IF(SP_NORTE!K219="","*",SP_NORTE!K219)</f>
        <v>52</v>
      </c>
      <c r="P216" s="143">
        <f>IF(SP_NORTE!N219="","*",SP_NORTE!N219)</f>
        <v>0.33333333333333331</v>
      </c>
      <c r="Q216" s="143">
        <f>IF(SP_NORTE!O219="","*",SP_NORTE!O219)</f>
        <v>6.9444444444444447E-4</v>
      </c>
      <c r="R216" s="145" t="str">
        <f>IF(SP_NORTE!P219="","*",CONCATENATE(SP_NORTE!P219," ",SP_NORTE!Q219))</f>
        <v>1792 M</v>
      </c>
      <c r="S216" s="145" t="str">
        <f>IF(SP_NORTE!U219="","*",SP_NORTE!U219)</f>
        <v>Luiz Granado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MAURO TP-868)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ZMA-ZDG</v>
      </c>
      <c r="L217" s="138" t="str">
        <f>IF(SP_NORTE!M220="","*",SP_NORTE!M220)</f>
        <v>ZMAK47</v>
      </c>
      <c r="M217" s="139">
        <f>IF(SP_NORTE!I220="","*",SP_NORTE!I220)</f>
        <v>73</v>
      </c>
      <c r="N217" s="144">
        <f>IF(SP_NORTE!J220="","*",SP_NORTE!J220)</f>
        <v>46.7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WAGNER (TP-58)</v>
      </c>
      <c r="H218" s="145" t="str">
        <f>IF(SP_NORTE!E221="","*",SP_NORTE!E221)</f>
        <v>MODERNIZAÇÃO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ZMA</v>
      </c>
      <c r="L218" s="138" t="str">
        <f>IF(SP_NORTE!M221="","*",SP_NORTE!M221)</f>
        <v>ZMA1</v>
      </c>
      <c r="M218" s="139">
        <f>IF(SP_NORTE!I221="","*",SP_NORTE!I221)</f>
        <v>73</v>
      </c>
      <c r="N218" s="144">
        <f>IF(SP_NORTE!J221="","*",SP_NORTE!J221)</f>
        <v>41.9</v>
      </c>
      <c r="O218" s="144" t="str">
        <f>IF(SP_NORTE!K221="","*",SP_NORTE!K221)</f>
        <v>-</v>
      </c>
      <c r="P218" s="143">
        <f>IF(SP_NORTE!N221="","*",SP_NORTE!N221)</f>
        <v>0.33333333333333331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Luiz Granado</v>
      </c>
      <c r="T218" s="145" t="str">
        <f>IF(SP_NORTE!V221="","*",SP_NORTE!V221)</f>
        <v>Execução de solda - Condicionado à temperatura (ZMA1)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ANTONIO (TF-681)</v>
      </c>
      <c r="H219" s="145" t="str">
        <f>IF(SP_NORTE!E222="","*",SP_NORTE!E222)</f>
        <v>PDM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ZZR-ZDZ</v>
      </c>
      <c r="L219" s="138" t="str">
        <f>IF(SP_NORTE!M222="","*",SP_NORTE!M222)</f>
        <v>K10K14</v>
      </c>
      <c r="M219" s="139">
        <f>IF(SP_NORTE!I222="","*",SP_NORTE!I222)</f>
        <v>73</v>
      </c>
      <c r="N219" s="144">
        <f>IF(SP_NORTE!J222="","*",SP_NORTE!J222)</f>
        <v>11.2</v>
      </c>
      <c r="O219" s="144" t="str">
        <f>IF(SP_NORTE!K222="","*",SP_NORTE!K222)</f>
        <v>-</v>
      </c>
      <c r="P219" s="143">
        <f>IF(SP_NORTE!N222="","*",SP_NORTE!N222)</f>
        <v>0.375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Gabriele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ZRX-ZTI</v>
      </c>
      <c r="F220" s="145">
        <f>IF(SP_NORTE!B223="","*",SP_NORTE!B223)</f>
        <v>46069</v>
      </c>
      <c r="G220" s="145" t="str">
        <f>IF(SP_NORTE!D223="","*",SP_NORTE!D223)</f>
        <v>V83</v>
      </c>
      <c r="H220" s="145" t="str">
        <f>IF(SP_NORTE!E223="","*",SP_NORTE!E223)</f>
        <v>MECANIZAÇÃO - SOCADORA</v>
      </c>
      <c r="I220" s="145" t="str">
        <f>IF(SP_NORTE!G223="","*",SP_NORTE!G223)</f>
        <v>ZIQ2</v>
      </c>
      <c r="J220" s="145" t="str">
        <f>IF(SP_NORTE!H223="","*",SP_NORTE!H223)</f>
        <v>ZIQ2</v>
      </c>
      <c r="K220" s="138" t="str">
        <f>IF(SP_NORTE!L223="","*",SP_NORTE!L223)</f>
        <v>ZRQ-ZQX</v>
      </c>
      <c r="L220" s="138" t="str">
        <f>IF(SP_NORTE!M223="","*",SP_NORTE!M223)</f>
        <v>139ZQX1</v>
      </c>
      <c r="M220" s="139">
        <f>IF(SP_NORTE!I223="","*",SP_NORTE!I223)</f>
        <v>70</v>
      </c>
      <c r="N220" s="144">
        <f>IF(SP_NORTE!J223="","*",SP_NORTE!J223)</f>
        <v>139.19999999999999</v>
      </c>
      <c r="O220" s="144">
        <f>IF(SP_NORTE!K223="","*",SP_NORTE!K223)</f>
        <v>135</v>
      </c>
      <c r="P220" s="143">
        <f>IF(SP_NORTE!N223="","*",SP_NORTE!N223)</f>
        <v>0.33333333333333331</v>
      </c>
      <c r="Q220" s="143">
        <f>IF(SP_NORTE!O223="","*",SP_NORTE!O223)</f>
        <v>8.3333333333333329E-2</v>
      </c>
      <c r="R220" s="145" t="str">
        <f>IF(SP_NORTE!P223="","*",CONCATENATE(SP_NORTE!P223," ",SP_NORTE!Q223))</f>
        <v>480 M</v>
      </c>
      <c r="S220" s="145" t="str">
        <f>IF(SP_NORTE!U223="","*",SP_NORTE!U223)</f>
        <v>Antonioni</v>
      </c>
      <c r="T220" s="145" t="str">
        <f>IF(SP_NORTE!V223="","*",SP_NORTE!V223)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*</v>
      </c>
      <c r="L221" s="138" t="str">
        <f>IF(SP_NORTE!M224="","*",SP_NORTE!M224)</f>
        <v>*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-</v>
      </c>
      <c r="E1033" s="138" t="str">
        <f>IF(SP_NORTE!S1054="","*",SP_NORTE!S1054)</f>
        <v>-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-</v>
      </c>
      <c r="L1033" s="138" t="str">
        <f>IF(SP_NORTE!M1054="","*",SP_NORTE!M1054)</f>
        <v>-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IF(SP_NORTE!K1061="","*",SP_NORTE!K1061)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e">
        <f>IF(SP_NORTE!#REF!="","*",SP_NORTE!#REF!)</f>
        <v>#REF!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IF(SP_NORTE!X1072="","*",SP_NORTE!X1072)</f>
        <v>*</v>
      </c>
      <c r="B1051" s="146" t="str">
        <f>IF(SP_NORTE!W1072="","*",SP_NORTE!W1072)</f>
        <v>*</v>
      </c>
      <c r="C1051" s="146" t="str">
        <f>IF(SP_NORTE!Y1072="","*",SP_NORTE!Y1072)</f>
        <v>*</v>
      </c>
      <c r="D1051" s="138" t="str">
        <f>IF(SP_NORTE!R1072="","*",SP_NORTE!R1072)</f>
        <v>*</v>
      </c>
      <c r="E1051" s="138" t="str">
        <f>IF(SP_NORTE!S1072="","*",SP_NORTE!S1072)</f>
        <v>*</v>
      </c>
      <c r="F1051" s="145" t="str">
        <f>IF(SP_NORTE!B1072="","*",SP_NORTE!B1072)</f>
        <v>*</v>
      </c>
      <c r="G1051" s="145" t="str">
        <f>IF(SP_NORTE!D1072="","*",SP_NORTE!D1072)</f>
        <v>*</v>
      </c>
      <c r="H1051" s="145" t="str">
        <f>IF(SP_NORTE!E1072="","*",SP_NORTE!E1072)</f>
        <v>*</v>
      </c>
      <c r="I1051" s="145" t="str">
        <f>IF(SP_NORTE!G1072="","*",SP_NORTE!G1072)</f>
        <v>*</v>
      </c>
      <c r="J1051" s="145" t="str">
        <f>IF(SP_NORTE!H1072="","*",SP_NORTE!H1072)</f>
        <v>*</v>
      </c>
      <c r="K1051" s="138" t="str">
        <f>IF(SP_NORTE!L1072="","*",SP_NORTE!L1072)</f>
        <v>*</v>
      </c>
      <c r="L1051" s="138" t="str">
        <f>IF(SP_NORTE!M1072="","*",SP_NORTE!M1072)</f>
        <v>*</v>
      </c>
      <c r="M1051" s="139" t="str">
        <f>IF(SP_NORTE!I1072="","*",SP_NORTE!I1072)</f>
        <v>*</v>
      </c>
      <c r="N1051" s="144" t="str">
        <f>IF(SP_NORTE!J1072="","*",SP_NORTE!J1072)</f>
        <v>*</v>
      </c>
      <c r="O1051" s="144" t="str">
        <f>IF(SP_NORTE!K1072="","*",SP_NORTE!K1072)</f>
        <v>*</v>
      </c>
      <c r="P1051" s="143" t="str">
        <f>IF(SP_NORTE!N1072="","*",SP_NORTE!N1072)</f>
        <v>*</v>
      </c>
      <c r="Q1051" s="143" t="str">
        <f>IF(SP_NORTE!O1072="","*",SP_NORTE!O1072)</f>
        <v>*</v>
      </c>
      <c r="R1051" s="145" t="str">
        <f>IF(SP_NORTE!P1072="","*",CONCATENATE(SP_NORTE!P1072," ",SP_NORTE!Q1072))</f>
        <v>*</v>
      </c>
      <c r="S1051" s="145" t="str">
        <f>IF(SP_NORTE!U1072="","*",SP_NORTE!U1072)</f>
        <v>*</v>
      </c>
      <c r="T1051" s="145" t="str">
        <f>IF(SP_NORTE!V1072="","*",SP_NORTE!V1072)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</sheetData>
  <autoFilter ref="A2:W1051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1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1">
    <cfRule type="cellIs" dxfId="5" priority="4" operator="equal">
      <formula>"OPORTUNIDADE"</formula>
    </cfRule>
  </conditionalFormatting>
  <conditionalFormatting sqref="U1:W105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1445</v>
      </c>
      <c r="C2" s="121" t="s">
        <v>997</v>
      </c>
      <c r="D2" s="76" t="s">
        <v>999</v>
      </c>
      <c r="E2" s="76" t="s">
        <v>1446</v>
      </c>
      <c r="F2" s="99" t="s">
        <v>1447</v>
      </c>
      <c r="G2" s="76" t="s">
        <v>1448</v>
      </c>
      <c r="H2" s="76" t="s">
        <v>1449</v>
      </c>
      <c r="I2" s="76" t="s">
        <v>1450</v>
      </c>
      <c r="J2" s="76" t="s">
        <v>1451</v>
      </c>
      <c r="K2" s="78" t="s">
        <v>1452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IF(SP_NORTE!X218="","*",SP_NORTE!X218)</f>
        <v>OPORTUNIDADE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OPORTUNIDADE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OPORTUNIDADE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1453</v>
      </c>
      <c r="D5" s="252"/>
      <c r="E5" s="252"/>
      <c r="F5" s="252"/>
      <c r="G5" s="252"/>
      <c r="H5" s="252"/>
      <c r="I5" s="252"/>
      <c r="J5" s="253"/>
      <c r="K5" s="254" t="s">
        <v>1454</v>
      </c>
      <c r="L5" s="255"/>
      <c r="M5" s="255"/>
      <c r="N5" s="255"/>
      <c r="O5" s="256" t="s">
        <v>1455</v>
      </c>
      <c r="P5" s="257"/>
    </row>
    <row r="6" spans="1:16" s="74" customFormat="1" ht="15" customHeight="1">
      <c r="A6" s="66" t="s">
        <v>1443</v>
      </c>
      <c r="B6" s="75" t="s">
        <v>1442</v>
      </c>
      <c r="C6" s="76" t="s">
        <v>1011</v>
      </c>
      <c r="D6" s="77" t="s">
        <v>1012</v>
      </c>
      <c r="E6" s="76" t="s">
        <v>1456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1457</v>
      </c>
      <c r="M6" s="80" t="s">
        <v>642</v>
      </c>
      <c r="N6" s="81" t="s">
        <v>1006</v>
      </c>
      <c r="O6" s="158" t="s">
        <v>1049</v>
      </c>
      <c r="P6" s="132" t="s">
        <v>1458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foi direcionada pra outra demanda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Equipe da escala acionada - previsão de faixa as 14h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2026-02-15T15:01:16Z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