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46" documentId="8_{B6337239-1A00-434D-AAD0-422EA1FEB5AE}" xr6:coauthVersionLast="47" xr6:coauthVersionMax="47" xr10:uidLastSave="{ACA215A5-4100-43B3-9B7C-B79F52FE36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6" i="1" l="1" a="1"/>
  <c r="M256" i="1" s="1"/>
  <c r="N256" i="1" a="1"/>
  <c r="N256" i="1" s="1"/>
  <c r="M257" i="1" a="1"/>
  <c r="M257" i="1" s="1"/>
  <c r="N257" i="1" a="1"/>
  <c r="N257" i="1" s="1"/>
  <c r="M258" i="1" a="1"/>
  <c r="M258" i="1" s="1"/>
  <c r="N258" i="1" a="1"/>
  <c r="N258" i="1" s="1"/>
  <c r="N259" i="1" a="1"/>
  <c r="N259" i="1"/>
  <c r="N260" i="1" a="1"/>
  <c r="N260" i="1"/>
  <c r="N261" i="1" a="1"/>
  <c r="N261" i="1"/>
  <c r="N262" i="1" a="1"/>
  <c r="N262" i="1"/>
  <c r="N263" i="1" a="1"/>
  <c r="N263" i="1"/>
  <c r="N264" i="1" a="1"/>
  <c r="N264" i="1"/>
  <c r="N265" i="1" a="1"/>
  <c r="N265" i="1"/>
  <c r="N266" i="1" a="1"/>
  <c r="N266" i="1"/>
  <c r="N267" i="1" a="1"/>
  <c r="N267" i="1"/>
  <c r="N268" i="1" a="1"/>
  <c r="N268" i="1"/>
  <c r="N269" i="1" a="1"/>
  <c r="N269" i="1"/>
  <c r="N270" i="1" a="1"/>
  <c r="N270" i="1"/>
  <c r="N271" i="1" a="1"/>
  <c r="N271" i="1"/>
  <c r="M259" i="1" a="1"/>
  <c r="M259" i="1"/>
  <c r="M260" i="1" a="1"/>
  <c r="M260" i="1"/>
  <c r="M261" i="1" a="1"/>
  <c r="M261" i="1"/>
  <c r="M262" i="1" a="1"/>
  <c r="M262" i="1"/>
  <c r="N254" i="1" a="1"/>
  <c r="N254" i="1" s="1"/>
  <c r="M254" i="1" a="1"/>
  <c r="M254" i="1" s="1"/>
  <c r="N253" i="1" a="1"/>
  <c r="N253" i="1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/>
  <c r="T395" i="1" a="1"/>
  <c r="T395" i="1" s="1"/>
  <c r="S395" i="1" a="1"/>
  <c r="S395" i="1" s="1"/>
  <c r="T394" i="1" a="1"/>
  <c r="T394" i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/>
  <c r="S391" i="1" a="1"/>
  <c r="S391" i="1" s="1"/>
  <c r="D389" i="12" s="1"/>
  <c r="T390" i="1" a="1"/>
  <c r="T390" i="1" s="1"/>
  <c r="E388" i="12" s="1"/>
  <c r="S390" i="1" a="1"/>
  <c r="S390" i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A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AM21" i="1" s="1"/>
  <c r="N20" i="1" a="1"/>
  <c r="N20" i="1" s="1"/>
  <c r="N17" i="1" a="1"/>
  <c r="N17" i="1" s="1"/>
  <c r="M17" i="1" a="1"/>
  <c r="M17" i="1" s="1"/>
  <c r="K15" i="12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A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AN263" i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AN264" i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AN265" i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AN266" i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AN268" i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AN269" i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AN271" i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D388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04" i="11"/>
  <c r="K306" i="11"/>
  <c r="K323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61" i="1" l="1"/>
  <c r="AJ258" i="1"/>
  <c r="AJ257" i="1"/>
  <c r="L304" i="12"/>
  <c r="AJ256" i="1"/>
  <c r="L322" i="12"/>
  <c r="K312" i="12"/>
  <c r="AJ255" i="1"/>
  <c r="K334" i="12"/>
  <c r="L341" i="12"/>
  <c r="L339" i="12"/>
  <c r="K328" i="12"/>
  <c r="AJ254" i="1"/>
  <c r="AJ253" i="1"/>
  <c r="AJ252" i="1"/>
  <c r="AJ251" i="1"/>
  <c r="L307" i="12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<sst xmlns="http://schemas.openxmlformats.org/spreadsheetml/2006/main" count="7244" uniqueCount="1406">
  <si>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</si>
  <si>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</si>
  <si>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</si>
  <si>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</si>
  <si>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</si>
  <si>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</si>
  <si>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</si>
  <si>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</si>
  <si>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</si>
  <si>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</si>
  <si>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</si>
  <si>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</si>
  <si>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</si>
  <si>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</si>
  <si>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</si>
  <si>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</si>
  <si>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</si>
  <si>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</si>
  <si>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</si>
  <si>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</si>
  <si>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</si>
  <si>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</si>
  <si>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</si>
  <si>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</si>
  <si>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</si>
  <si>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</si>
  <si>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</si>
  <si>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</si>
  <si>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</si>
  <si>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</si>
  <si>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</si>
  <si>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</si>
  <si>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</si>
  <si>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</si>
  <si>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</si>
  <si>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</si>
  <si>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</si>
  <si>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</si>
  <si>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</si>
  <si>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</si>
  <si>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</si>
  <si>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</si>
  <si>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</si>
  <si>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</si>
  <si>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</si>
  <si>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</si>
  <si>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</si>
  <si>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</si>
  <si>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</si>
  <si>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</si>
  <si>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</si>
  <si>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</si>
  <si>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</si>
  <si>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</si>
  <si>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</si>
  <si>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</si>
  <si>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</si>
  <si>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</si>
  <si>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</si>
  <si>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</si>
  <si>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</si>
  <si>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</si>
  <si>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</si>
  <si>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</si>
  <si>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</si>
  <si>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</si>
  <si>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</si>
  <si>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</si>
  <si>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</si>
  <si>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</si>
  <si>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</si>
  <si>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</si>
  <si>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</si>
  <si>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</si>
  <si>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</si>
  <si>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</si>
  <si>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</si>
  <si>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</si>
  <si>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</si>
  <si>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</si>
  <si>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</si>
  <si>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</si>
  <si>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</si>
  <si>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</si>
  <si>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</si>
  <si>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</si>
  <si>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</si>
  <si>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</si>
  <si>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</si>
  <si>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</si>
  <si>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</si>
  <si>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</si>
  <si>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</si>
  <si>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</si>
  <si>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</si>
  <si>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</si>
  <si>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</si>
  <si>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</si>
  <si>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</si>
  <si>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</si>
  <si>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</si>
  <si>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</si>
  <si>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</si>
  <si>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</si>
  <si>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</si>
  <si>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</si>
  <si>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</si>
  <si>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</si>
  <si>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</si>
  <si>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</si>
  <si>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</si>
  <si>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</si>
  <si>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</si>
  <si>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</si>
  <si>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</si>
  <si>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</si>
  <si>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</si>
  <si>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</si>
  <si>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</si>
  <si>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</si>
  <si>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</si>
  <si>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</si>
  <si>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</si>
  <si>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</si>
  <si>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</si>
  <si>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</si>
  <si>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</si>
  <si>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</si>
  <si>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</si>
  <si>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</si>
  <si>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</si>
  <si>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</si>
  <si>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</si>
  <si>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</si>
  <si>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</si>
  <si>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</si>
  <si>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</si>
  <si>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</si>
  <si>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</si>
  <si>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</si>
  <si>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</si>
  <si>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</si>
  <si>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</si>
  <si>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</si>
  <si>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</si>
  <si>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</si>
  <si>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</si>
  <si>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</si>
  <si>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</si>
  <si>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</si>
  <si>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</si>
  <si>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</si>
  <si>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</si>
  <si>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</si>
  <si>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</si>
  <si>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</si>
  <si>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</si>
  <si>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</si>
  <si>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</si>
  <si>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</si>
  <si>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</si>
  <si>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</si>
  <si>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</si>
  <si>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</si>
  <si>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</si>
  <si>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</si>
  <si>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</si>
  <si>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</si>
  <si>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</si>
  <si>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</si>
  <si>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</si>
  <si>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</si>
  <si>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</si>
  <si>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</si>
  <si>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</si>
  <si>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</si>
  <si>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</si>
  <si>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</si>
  <si>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</si>
  <si>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</si>
  <si>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</si>
  <si>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</si>
  <si>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</si>
  <si>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</si>
  <si>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</si>
  <si>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</si>
  <si>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</si>
  <si>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</si>
  <si>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</si>
  <si>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</si>
  <si>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</si>
  <si>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</si>
  <si>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</si>
  <si>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</si>
  <si>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</si>
  <si>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</si>
  <si>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</si>
  <si>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</si>
  <si>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</si>
  <si>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</si>
  <si>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</si>
  <si>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</si>
  <si>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</si>
  <si>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</si>
  <si>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</si>
  <si>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</si>
  <si>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</si>
  <si>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</si>
  <si>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</si>
  <si>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</si>
  <si>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</si>
  <si>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</si>
  <si>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</si>
  <si>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</si>
  <si>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</si>
  <si>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</si>
  <si>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</si>
  <si>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</si>
  <si>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</si>
  <si>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</si>
  <si>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</si>
  <si>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</si>
  <si>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</si>
  <si>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</si>
  <si>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</si>
  <si>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</si>
  <si>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</si>
  <si>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</si>
  <si>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</si>
  <si>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</si>
  <si>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</si>
  <si>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</si>
  <si>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</si>
  <si>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</si>
  <si>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</si>
  <si>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</si>
  <si>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</si>
  <si>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</si>
  <si>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</si>
  <si>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</si>
  <si>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</si>
  <si>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</si>
  <si>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</si>
  <si>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</si>
  <si>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</si>
  <si>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</si>
  <si>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</si>
  <si>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</si>
  <si>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</si>
  <si>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</si>
  <si>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</si>
  <si>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</si>
  <si>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</si>
  <si>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</si>
  <si>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</si>
  <si>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</si>
  <si>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</si>
  <si>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</si>
  <si>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</si>
  <si>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</si>
  <si>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</si>
  <si>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</si>
  <si>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</si>
  <si>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</si>
  <si>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</si>
  <si>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</si>
  <si>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</si>
  <si>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</si>
  <si>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</si>
  <si>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</si>
  <si>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</si>
  <si>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</si>
  <si>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</si>
  <si>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</si>
  <si>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</si>
  <si>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</si>
  <si>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</si>
  <si>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</si>
  <si>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</si>
  <si>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</si>
  <si>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</si>
  <si>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</si>
  <si>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</si>
  <si>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</si>
  <si>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</si>
  <si>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</si>
  <si>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</si>
  <si>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</si>
  <si>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</si>
  <si>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</si>
  <si>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</si>
  <si>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</si>
  <si>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</si>
  <si>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</si>
  <si>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</si>
  <si>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</si>
  <si>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</si>
  <si>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</si>
  <si>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</si>
  <si>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</si>
  <si>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</si>
  <si>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</si>
  <si>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</si>
  <si>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</si>
  <si>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</si>
  <si>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</si>
  <si>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</si>
  <si>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</si>
  <si>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</si>
  <si>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</si>
  <si>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</si>
  <si>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</si>
  <si>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</si>
  <si>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</si>
  <si>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</si>
  <si>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</si>
  <si>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</si>
  <si>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</si>
  <si>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</si>
  <si>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</si>
  <si>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</si>
  <si>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</si>
  <si>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</si>
  <si>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</si>
  <si>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</si>
  <si>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</si>
  <si>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</si>
  <si>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</si>
  <si>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</si>
  <si>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</si>
  <si>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</si>
  <si>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</si>
  <si>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</si>
  <si>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</si>
  <si>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</si>
  <si>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</si>
  <si>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</si>
  <si>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</si>
  <si>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</si>
  <si>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</si>
  <si>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</si>
  <si>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</si>
  <si>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</si>
  <si>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</si>
  <si>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</si>
  <si>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</si>
  <si>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</si>
  <si>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</si>
  <si>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</si>
  <si>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</si>
  <si>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</si>
  <si>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</si>
  <si>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</si>
  <si>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</si>
  <si>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</si>
  <si>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</si>
  <si>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</si>
  <si>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</si>
  <si>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</si>
  <si>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</si>
  <si>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</si>
  <si>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</si>
  <si>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</si>
  <si>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</si>
  <si>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</si>
  <si>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</si>
  <si>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</si>
  <si>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</si>
  <si>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</si>
  <si>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</si>
  <si>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</si>
  <si>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</si>
  <si>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</si>
  <si>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</si>
  <si>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</si>
  <si>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</si>
  <si>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</si>
  <si>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</si>
  <si>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</si>
  <si>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</si>
  <si>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</si>
  <si>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</si>
  <si>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</si>
  <si>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</si>
  <si>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</si>
  <si>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</si>
  <si>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</si>
  <si>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</si>
  <si>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</si>
  <si>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</si>
  <si>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</si>
  <si>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</si>
  <si>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</si>
  <si>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</si>
  <si>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</si>
  <si>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</si>
  <si>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</si>
  <si>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</si>
  <si>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</si>
  <si>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</si>
  <si>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</si>
  <si>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</si>
  <si>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</si>
  <si>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</si>
  <si>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</si>
  <si>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</si>
  <si>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</si>
  <si>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</si>
  <si>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</si>
  <si>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</si>
  <si>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</si>
  <si>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</si>
  <si>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</si>
  <si>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</si>
  <si>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</si>
  <si>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</si>
  <si>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</si>
  <si>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</si>
  <si>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</si>
  <si>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</si>
  <si>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</si>
  <si>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</si>
  <si>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</si>
  <si>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</si>
  <si>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</si>
  <si>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</si>
  <si>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</si>
  <si>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</si>
  <si>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</si>
  <si>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</si>
  <si>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</si>
  <si>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</si>
  <si>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</si>
  <si>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</si>
  <si>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</si>
  <si>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</si>
  <si>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</si>
  <si>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</si>
  <si>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</si>
  <si>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</si>
  <si>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</si>
  <si>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</si>
  <si>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</si>
  <si>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</si>
  <si>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</si>
  <si>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</si>
  <si>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</si>
  <si>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</si>
  <si>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</si>
  <si>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</si>
  <si>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</si>
  <si>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</si>
  <si>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</si>
  <si>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</si>
  <si>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</si>
  <si>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</si>
  <si>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</si>
  <si>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</si>
  <si>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</si>
  <si>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</si>
  <si>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</si>
  <si>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</si>
  <si>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</si>
  <si>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</si>
  <si>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</si>
  <si>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</si>
  <si>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</si>
  <si>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</si>
  <si>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</si>
  <si>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</si>
  <si>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</si>
  <si>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</si>
  <si>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</si>
  <si>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</si>
  <si>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</si>
  <si>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</si>
  <si>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</si>
  <si>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</si>
  <si>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</si>
  <si>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</si>
  <si>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</si>
  <si>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</si>
  <si>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</si>
  <si>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</si>
  <si>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</si>
  <si>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</si>
  <si>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</si>
  <si>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</si>
  <si>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</si>
  <si>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</si>
  <si>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</si>
  <si>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</si>
  <si>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</si>
  <si>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</si>
  <si>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</si>
  <si>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</si>
  <si>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</si>
  <si>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</si>
  <si>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</si>
  <si>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</si>
  <si>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</si>
  <si>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</si>
  <si>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</si>
  <si>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</si>
  <si>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</si>
  <si>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</si>
  <si>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</si>
  <si>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</si>
  <si>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</si>
  <si>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</si>
  <si>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</si>
  <si>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</si>
  <si>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</si>
  <si>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</si>
  <si>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</si>
  <si>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</si>
  <si>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</si>
  <si>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</si>
  <si>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</si>
  <si>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</si>
  <si>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</si>
  <si>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</si>
  <si>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</si>
  <si>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</si>
  <si>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</si>
  <si>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</si>
  <si>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</si>
  <si>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</si>
  <si>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</si>
  <si>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</si>
  <si>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</si>
  <si>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</si>
  <si>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</si>
  <si>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</si>
  <si>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</si>
  <si>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</si>
  <si>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</si>
  <si>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</si>
  <si>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</si>
  <si>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</si>
  <si>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</si>
  <si>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</si>
  <si>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</si>
  <si>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</si>
  <si>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</si>
  <si>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</si>
  <si>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</si>
  <si>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</si>
  <si>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</si>
  <si>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</si>
  <si>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</si>
  <si>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</si>
  <si>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</si>
  <si>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</si>
  <si>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</si>
  <si>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</si>
  <si>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</si>
  <si>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</si>
  <si>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</si>
  <si>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</si>
  <si>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</si>
  <si>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</si>
  <si>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</si>
  <si>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</si>
  <si>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</si>
  <si>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</si>
  <si>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</si>
  <si>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</si>
  <si>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</si>
  <si>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</si>
  <si>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</si>
  <si>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</si>
  <si>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</si>
  <si>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</si>
  <si>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</si>
  <si>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</si>
  <si>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</si>
  <si>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</si>
  <si>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</si>
  <si>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</si>
  <si>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</si>
  <si>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</si>
  <si>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</si>
  <si>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</si>
  <si>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</si>
  <si>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</si>
  <si>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</si>
  <si>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</si>
  <si>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</si>
  <si>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</si>
  <si>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</si>
  <si>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</si>
  <si>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</si>
  <si>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</si>
  <si>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</si>
  <si>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</si>
  <si>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</si>
  <si>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</si>
  <si>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</si>
  <si>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</si>
  <si>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</si>
  <si>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</si>
  <si>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</si>
  <si>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</si>
  <si>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</si>
  <si>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</si>
  <si>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</si>
  <si>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</si>
  <si>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</si>
  <si>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</si>
  <si>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</si>
  <si>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</si>
  <si>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</si>
  <si>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</si>
  <si>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</si>
  <si>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</si>
  <si>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</si>
  <si>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</si>
  <si>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</si>
  <si>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</si>
  <si>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</si>
  <si>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</si>
  <si>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</si>
  <si>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</si>
  <si>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</si>
  <si>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</si>
  <si>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</si>
  <si>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</si>
  <si>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</si>
  <si>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</si>
  <si>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</si>
  <si>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</si>
  <si>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</si>
  <si>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</si>
  <si>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</si>
  <si>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</si>
  <si>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</si>
  <si>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</si>
  <si>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</si>
  <si>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</si>
  <si>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</si>
  <si>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</si>
  <si>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</si>
  <si>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</si>
  <si>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</si>
  <si>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</si>
  <si>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</si>
  <si>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</si>
  <si>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</si>
  <si>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</si>
  <si>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</si>
  <si>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</si>
  <si>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</si>
  <si>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</si>
  <si>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</si>
  <si>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</si>
  <si>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</si>
  <si>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</si>
  <si>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</si>
  <si>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</si>
  <si>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</si>
  <si>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</si>
  <si>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</si>
  <si>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</si>
  <si>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</si>
  <si>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</si>
  <si>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</si>
  <si>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</si>
  <si>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</si>
  <si>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</si>
  <si>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</si>
  <si>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</si>
  <si>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</si>
  <si>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</si>
  <si>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</si>
  <si>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</si>
  <si>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</si>
  <si>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</si>
  <si>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</si>
  <si>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</si>
  <si>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</si>
  <si>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</si>
  <si>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</si>
  <si>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</si>
  <si>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</si>
  <si>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</si>
  <si>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</si>
  <si>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</si>
  <si>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</si>
  <si>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</si>
  <si>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</si>
  <si>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</si>
  <si>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</si>
  <si>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</si>
  <si>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</si>
  <si>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</si>
  <si>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</si>
  <si>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</si>
  <si>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</si>
  <si>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</si>
  <si>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</si>
  <si>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</si>
  <si>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</si>
  <si>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</si>
  <si>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</si>
  <si>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</si>
  <si>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</si>
  <si>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</si>
  <si>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</si>
  <si>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</si>
  <si>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</si>
  <si>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</si>
  <si>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</si>
  <si>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</si>
  <si>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</si>
  <si>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</si>
  <si>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</si>
  <si>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</si>
  <si>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</si>
  <si>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</si>
  <si>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</si>
  <si>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</si>
  <si>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</si>
  <si>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</si>
  <si>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</si>
  <si>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</si>
  <si>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</si>
  <si>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</si>
  <si>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</si>
  <si>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</si>
  <si>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</si>
  <si>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</si>
  <si>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</si>
  <si>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</si>
  <si>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</si>
  <si>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</si>
  <si>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</si>
  <si>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</si>
  <si>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</si>
  <si>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</si>
  <si>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</si>
  <si>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</si>
  <si>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</si>
  <si>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</si>
  <si>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</si>
  <si>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</si>
  <si>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</si>
  <si>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</si>
  <si>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</si>
  <si>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</si>
  <si>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</si>
  <si>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</si>
  <si>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</si>
  <si>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</si>
  <si>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</si>
  <si>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</si>
  <si>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</si>
  <si>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</si>
  <si>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</si>
  <si>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</si>
  <si>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</si>
  <si>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</si>
  <si>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</si>
  <si>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</si>
  <si>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</si>
  <si>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</si>
  <si>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</si>
  <si>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</si>
  <si>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</si>
  <si>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</si>
  <si>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</si>
  <si>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</si>
  <si>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</si>
  <si>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</si>
  <si>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</si>
  <si>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</si>
  <si>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</si>
  <si>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</si>
  <si>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</si>
  <si>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</si>
  <si>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</si>
  <si>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</si>
  <si>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</si>
  <si>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</si>
  <si>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</si>
  <si>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</si>
  <si>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</si>
  <si>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</si>
  <si>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</si>
  <si>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</si>
  <si>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</si>
  <si>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</si>
  <si>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</si>
  <si>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</si>
  <si>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</si>
  <si>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</si>
  <si>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</si>
  <si>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</si>
  <si>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</si>
  <si>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</si>
  <si>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</si>
  <si>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</si>
  <si>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</si>
  <si>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</si>
  <si>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</si>
  <si>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</si>
  <si>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</si>
  <si>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</si>
  <si>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</si>
  <si>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</si>
  <si>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</si>
  <si>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</si>
  <si>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</si>
  <si>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</si>
  <si>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</si>
  <si>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</si>
  <si>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</si>
  <si>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</si>
  <si>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</si>
  <si>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</si>
  <si>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</si>
  <si>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</si>
  <si>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</si>
  <si>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</si>
  <si>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</si>
  <si>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</si>
  <si>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</si>
  <si>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</si>
  <si>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</si>
  <si>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</si>
  <si>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</si>
  <si>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</si>
  <si>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</si>
  <si>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</si>
  <si>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</si>
  <si>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</si>
  <si>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</si>
  <si>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</si>
  <si>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</si>
  <si>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</si>
  <si>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</si>
  <si>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</si>
  <si>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</si>
  <si>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</si>
  <si>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</si>
  <si>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</si>
  <si>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</si>
  <si>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</si>
  <si>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</si>
  <si>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</si>
  <si>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</si>
  <si>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</si>
  <si>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</si>
  <si>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</si>
  <si>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</si>
  <si>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</si>
  <si>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</si>
  <si>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</si>
  <si>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</si>
  <si>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</si>
  <si>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</si>
  <si>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</si>
  <si>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</si>
  <si>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</si>
  <si>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</si>
  <si>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</si>
  <si>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</si>
  <si>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</si>
  <si>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</si>
  <si>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</si>
  <si>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</si>
  <si>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</si>
  <si>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</si>
  <si>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</si>
  <si>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</si>
  <si>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</si>
  <si>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</si>
  <si>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</si>
  <si>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</si>
  <si>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</si>
  <si>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</si>
  <si>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</si>
  <si>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</si>
  <si>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</si>
  <si>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</si>
  <si>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</si>
  <si>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</si>
  <si>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</si>
  <si>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</si>
  <si>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</si>
  <si>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</si>
  <si>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</si>
  <si>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</si>
  <si>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</si>
  <si>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</si>
  <si>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</si>
  <si>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</si>
  <si>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</si>
  <si>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</si>
  <si>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</si>
  <si>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</si>
  <si>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</si>
  <si>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</si>
  <si>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</si>
  <si>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</si>
  <si>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</si>
  <si>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</si>
  <si>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</si>
  <si>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</si>
  <si>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</si>
  <si>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</si>
  <si>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</si>
  <si>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</si>
  <si>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</si>
  <si>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</si>
  <si>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</si>
  <si>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</si>
  <si>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</si>
  <si>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</si>
  <si>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</si>
  <si>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</si>
  <si>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</si>
  <si>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</si>
  <si>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</si>
  <si>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</si>
  <si>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</si>
  <si>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</si>
  <si>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</si>
  <si>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</si>
  <si>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</si>
  <si>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</si>
  <si>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</si>
  <si>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</si>
  <si>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</si>
  <si>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</si>
  <si>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</si>
  <si>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</si>
  <si>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</si>
  <si>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</si>
  <si>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</si>
  <si>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</si>
  <si>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</si>
  <si>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</si>
  <si>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</si>
  <si>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</si>
  <si>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</si>
  <si>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</si>
  <si>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</si>
  <si>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</si>
  <si>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</si>
  <si>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</si>
  <si>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</si>
  <si>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</si>
  <si>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</si>
  <si>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</si>
  <si>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</si>
  <si>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</si>
  <si>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</si>
  <si>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</si>
  <si>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</si>
  <si>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</si>
  <si>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</si>
  <si>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</si>
  <si>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</si>
  <si>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</si>
  <si>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</si>
  <si>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</si>
  <si>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</si>
  <si>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</si>
  <si>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</si>
  <si>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</si>
  <si>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</si>
  <si>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</si>
  <si>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</si>
  <si>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</si>
  <si>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</si>
  <si>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</si>
  <si>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</si>
  <si>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</si>
  <si>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</si>
  <si>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</si>
  <si>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</si>
  <si>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</si>
  <si>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</si>
  <si>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</si>
  <si>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</si>
  <si>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</si>
  <si>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</si>
  <si>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</si>
  <si>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</si>
  <si>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</si>
  <si>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</si>
  <si>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</si>
  <si>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</si>
  <si>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</si>
  <si>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</si>
  <si>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</si>
  <si>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</si>
  <si>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</si>
  <si>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</si>
  <si>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</si>
  <si>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</si>
  <si>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</si>
  <si>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</si>
  <si>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</si>
  <si>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</si>
  <si>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</si>
  <si>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</si>
  <si>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</si>
  <si>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</si>
  <si>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</si>
  <si>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</si>
  <si>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</si>
  <si>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</si>
  <si>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</si>
  <si>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</si>
  <si>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</si>
  <si>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</si>
  <si>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</si>
  <si>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</si>
  <si>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</si>
  <si>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</si>
  <si>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</si>
  <si>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</si>
  <si>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</si>
  <si>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</si>
  <si>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</si>
  <si>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</si>
  <si>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</si>
  <si>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</si>
  <si>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</si>
  <si>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</si>
  <si>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</si>
  <si>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</si>
  <si>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</si>
  <si>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</si>
  <si>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</si>
  <si>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</si>
  <si>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</si>
  <si>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</si>
  <si>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</si>
  <si>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</si>
  <si>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</si>
  <si>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</si>
  <si>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</si>
  <si>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</si>
  <si>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</si>
  <si>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</si>
  <si>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</si>
  <si>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</si>
  <si>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</si>
  <si>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</si>
  <si>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</si>
  <si>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</si>
  <si>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</si>
  <si>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</si>
  <si>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</si>
  <si>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</si>
  <si>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</si>
  <si>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</si>
  <si>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</si>
  <si>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</si>
  <si>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</si>
  <si>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</si>
  <si>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</si>
  <si>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</si>
  <si>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</si>
  <si>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</si>
  <si>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</si>
  <si>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</si>
  <si>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</si>
  <si>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</si>
  <si>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</si>
  <si>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</si>
  <si>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</si>
  <si>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</si>
  <si>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</si>
  <si>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</si>
  <si>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</si>
  <si>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</si>
  <si>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</si>
  <si>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</si>
  <si>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</si>
  <si>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</si>
  <si>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</si>
  <si>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</si>
  <si>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</si>
  <si>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</si>
  <si>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</si>
  <si>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</si>
  <si>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</si>
  <si>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</si>
  <si>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</si>
  <si>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</si>
  <si>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</si>
  <si>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</si>
  <si>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</si>
  <si>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</si>
  <si>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</si>
  <si>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</si>
  <si>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</si>
  <si>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</si>
  <si>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</si>
  <si>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</si>
  <si>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</si>
  <si>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</si>
  <si>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</si>
  <si>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</si>
  <si>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</si>
  <si>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</si>
  <si>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</si>
  <si>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</si>
  <si>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</si>
  <si>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</si>
  <si>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</si>
  <si>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</si>
  <si>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</si>
  <si>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</si>
  <si>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</si>
  <si>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</si>
  <si>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</si>
  <si>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</si>
  <si>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</si>
  <si>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</si>
  <si>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</si>
  <si>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</si>
  <si>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</si>
  <si>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</si>
  <si>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</si>
  <si>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</si>
  <si>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</si>
  <si>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</si>
  <si>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</si>
  <si>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</si>
  <si>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</si>
  <si>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</si>
  <si>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</si>
  <si>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</si>
  <si>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</si>
  <si>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</si>
  <si>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</si>
  <si>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</si>
  <si>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</si>
  <si>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</si>
  <si>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</si>
  <si>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</si>
  <si>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</si>
  <si>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</si>
  <si>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</si>
  <si>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</si>
  <si>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</si>
  <si>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</si>
  <si>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</si>
  <si>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</si>
  <si>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</si>
  <si>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</si>
  <si>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</si>
  <si>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</si>
  <si>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</si>
  <si>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</si>
  <si>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</si>
  <si>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</si>
  <si>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</si>
  <si>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</si>
  <si>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</si>
  <si>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</si>
  <si>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</si>
  <si>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</si>
  <si>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</si>
  <si>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</si>
  <si>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</si>
  <si>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</si>
  <si>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</si>
  <si>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</si>
  <si>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</si>
  <si>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</si>
  <si>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</si>
  <si>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</si>
  <si>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</si>
  <si>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</si>
  <si>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</si>
  <si>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</si>
  <si>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</si>
  <si>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</si>
  <si>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</si>
  <si>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</si>
  <si>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</si>
  <si>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</si>
  <si>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</si>
  <si>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</si>
  <si>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</si>
  <si>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</si>
  <si>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</si>
  <si>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</si>
  <si>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</si>
  <si>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</si>
  <si>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</si>
  <si>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</si>
  <si>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</si>
  <si>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</si>
  <si>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</si>
  <si>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</si>
  <si>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</si>
  <si>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</si>
  <si>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</si>
  <si>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</si>
  <si>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</si>
  <si>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</si>
  <si>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</si>
  <si>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</si>
  <si>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</si>
  <si>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</si>
  <si>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</si>
  <si>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</si>
  <si>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</si>
  <si>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</si>
  <si>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</si>
  <si>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</si>
  <si>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</si>
  <si>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</si>
  <si>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</si>
  <si>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</si>
  <si>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</si>
  <si>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</si>
  <si>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</si>
  <si>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</si>
  <si>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</si>
  <si>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</si>
  <si>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</si>
  <si>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</si>
  <si>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</si>
  <si>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</si>
  <si>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</si>
  <si>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</si>
  <si>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</si>
  <si>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</si>
  <si>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</si>
  <si>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</si>
  <si>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</si>
  <si>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</si>
  <si>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</si>
  <si>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</si>
  <si>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</si>
  <si>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</si>
  <si>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</si>
  <si>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</si>
  <si>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</si>
  <si>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</si>
  <si>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</si>
  <si>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</si>
  <si>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</si>
  <si>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</si>
  <si>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</si>
  <si>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</si>
  <si>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</si>
  <si>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</si>
  <si>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</si>
  <si>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</si>
  <si>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</si>
  <si>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</si>
  <si>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</si>
  <si>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</si>
  <si>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</si>
  <si>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</si>
  <si>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</si>
  <si>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</si>
  <si>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</si>
  <si>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</si>
  <si>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</si>
  <si>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</si>
  <si>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</si>
  <si>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</si>
  <si>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</si>
  <si>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</si>
  <si>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</si>
  <si>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</si>
  <si>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</si>
  <si>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</si>
  <si>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</si>
  <si>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</si>
  <si>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</si>
  <si>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</si>
  <si>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</si>
  <si>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</si>
  <si>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</si>
  <si>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</si>
  <si>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</si>
  <si>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Não solicita MC1, devido avaria RDC.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</si>
  <si>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</si>
  <si>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</si>
  <si>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</si>
  <si>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</si>
  <si>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</si>
  <si>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</si>
  <si>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</si>
  <si>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 previsão de faixa após L86</t>
  </si>
  <si>
    <t>TP pronto 10h32 / Sem oportunidade de faixa</t>
  </si>
  <si>
    <t>ZEM130-2</t>
  </si>
  <si>
    <t>Recolher dormente e jacaré sucata</t>
  </si>
  <si>
    <t>Previsão de solicitar MC1 11h30, devido descanso da equipe</t>
  </si>
  <si>
    <t xml:space="preserve">MC1 12h03 / 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</si>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</sst>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48" activePane="bottomRight" state="frozen"/>
      <selection pane="bottomRight" activeCell="D261" sqref="D2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1287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1287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1288</v>
      </c>
      <c r="BK222" s="17" t="s">
        <v>1288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1288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1289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1290</v>
      </c>
      <c r="BK223" s="17" t="s">
        <v>1291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1292</v>
      </c>
      <c r="N224" s="204" t="s">
        <v>1293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1294</v>
      </c>
      <c r="BK224" s="17" t="s">
        <v>1295</v>
      </c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1296</v>
      </c>
      <c r="BK225" s="17" t="s">
        <v>1296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1296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1299</v>
      </c>
      <c r="BK226" s="17" t="s">
        <v>1300</v>
      </c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1301</v>
      </c>
      <c r="BK227" s="17" t="s">
        <v>1302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1302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1303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1304</v>
      </c>
      <c r="BK228" s="17" t="s">
        <v>1305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1306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1307</v>
      </c>
      <c r="BK232" s="17" t="s">
        <v>1307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1307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1308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1309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1310</v>
      </c>
      <c r="BK234" s="17" t="s">
        <v>1310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1310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1311</v>
      </c>
      <c r="BK235" s="17" t="s">
        <v>1311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1311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1312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1313</v>
      </c>
      <c r="BK236" s="17" t="s">
        <v>1307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1307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1314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1315</v>
      </c>
      <c r="BK237" s="17" t="s">
        <v>1315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1316</v>
      </c>
      <c r="BK238" s="17" t="s">
        <v>1316</v>
      </c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1317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1318</v>
      </c>
      <c r="BK239" s="17" t="s">
        <v>1318</v>
      </c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>IF(BN239="","",SUBSTITUTE(BM239," ","")&amp;SUBSTITUTE(BN239," ",""))</f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1319</v>
      </c>
      <c r="BK240" s="17" t="s">
        <v>1319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1319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1320</v>
      </c>
      <c r="BK241" s="17" t="s">
        <v>1320</v>
      </c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1321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1322</v>
      </c>
      <c r="I242" s="173" t="s">
        <v>1323</v>
      </c>
      <c r="J242" s="217">
        <v>53</v>
      </c>
      <c r="K242" s="217">
        <v>125</v>
      </c>
      <c r="L242" s="84" t="s">
        <v>317</v>
      </c>
      <c r="M242" s="204" t="s">
        <v>1324</v>
      </c>
      <c r="N242" s="204" t="s">
        <v>1325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1326</v>
      </c>
      <c r="BK242" s="17" t="s">
        <v>1326</v>
      </c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>IF(BN242="","",SUBSTITUTE(BM242," ","")&amp;SUBSTITUTE(BN242," ",""))</f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1327</v>
      </c>
      <c r="W243" s="324" t="s">
        <v>1328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1329</v>
      </c>
      <c r="BK243" s="17" t="s">
        <v>1329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1329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1327</v>
      </c>
      <c r="W244" s="324" t="s">
        <v>1330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1329</v>
      </c>
      <c r="BK244" s="17" t="s">
        <v>1329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1329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1327</v>
      </c>
      <c r="W245" s="324" t="s">
        <v>1331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1329</v>
      </c>
      <c r="BK245" s="17" t="s">
        <v>1329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1329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1332</v>
      </c>
      <c r="BK246" s="17" t="s">
        <v>1332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 t="str">
        <f>IF(BN246="","",SUBSTITUTE(BM246," ","")&amp;SUBSTITUTE(BN246," ",""))</f>
        <v/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1332</v>
      </c>
      <c r="BK247" s="17" t="s">
        <v>1332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1332</v>
      </c>
      <c r="BK248" s="17" t="s">
        <v>1332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1333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1334</v>
      </c>
      <c r="N255" s="204" t="s">
        <v>1335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1336</v>
      </c>
      <c r="W255" s="261" t="s">
        <v>1337</v>
      </c>
      <c r="X255" s="218" t="s">
        <v>662</v>
      </c>
      <c r="Y255" s="158"/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1338</v>
      </c>
      <c r="X257" s="218" t="s">
        <v>662</v>
      </c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1339</v>
      </c>
      <c r="X258" s="218" t="s">
        <v>662</v>
      </c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</v>
      </c>
      <c r="B261" s="171"/>
      <c r="C261" s="8" t="str">
        <f>IF(BS_CONTROLE[[#This Row],[DATA]]="","",WEEKNUM(BS_CONTROLE[[#This Row],[DATA]]))</f>
        <v/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450 Z251:Z253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 AA251:AE253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1341</v>
      </c>
      <c r="C4" s="331" t="s">
        <v>1342</v>
      </c>
      <c r="D4" s="331" t="s">
        <v>1343</v>
      </c>
      <c r="E4" s="331" t="s">
        <v>1344</v>
      </c>
      <c r="F4" s="331" t="s">
        <v>8</v>
      </c>
      <c r="G4" s="331" t="s">
        <v>1345</v>
      </c>
    </row>
    <row r="5" spans="2:8">
      <c r="B5" s="334" t="s">
        <v>1147</v>
      </c>
      <c r="C5" s="334">
        <v>314978</v>
      </c>
      <c r="D5" s="334" t="s">
        <v>1346</v>
      </c>
      <c r="E5" s="334" t="s">
        <v>537</v>
      </c>
      <c r="F5" s="334" t="s">
        <v>101</v>
      </c>
      <c r="G5" s="335">
        <v>46143</v>
      </c>
    </row>
    <row r="6" spans="2:8">
      <c r="B6" s="334" t="s">
        <v>1347</v>
      </c>
      <c r="C6" s="334">
        <v>256790</v>
      </c>
      <c r="D6" s="334" t="s">
        <v>1348</v>
      </c>
      <c r="E6" s="334" t="s">
        <v>537</v>
      </c>
      <c r="F6" s="334" t="s">
        <v>1349</v>
      </c>
      <c r="G6" s="335">
        <v>45992</v>
      </c>
    </row>
    <row r="7" spans="2:8">
      <c r="B7" s="334" t="s">
        <v>1350</v>
      </c>
      <c r="C7" s="334">
        <v>265193</v>
      </c>
      <c r="D7" s="334" t="s">
        <v>1351</v>
      </c>
      <c r="E7" s="334" t="s">
        <v>538</v>
      </c>
      <c r="F7" s="334" t="s">
        <v>1352</v>
      </c>
      <c r="G7" s="334" t="s">
        <v>1353</v>
      </c>
    </row>
    <row r="8" spans="2:8">
      <c r="B8" s="334" t="s">
        <v>1354</v>
      </c>
      <c r="C8" s="334">
        <v>293716</v>
      </c>
      <c r="D8" s="334" t="s">
        <v>1355</v>
      </c>
      <c r="E8" s="334" t="s">
        <v>538</v>
      </c>
      <c r="F8" s="334" t="s">
        <v>1352</v>
      </c>
      <c r="G8" s="335">
        <v>46204</v>
      </c>
    </row>
    <row r="9" spans="2:8">
      <c r="B9" s="334" t="s">
        <v>1356</v>
      </c>
      <c r="C9" s="334">
        <v>257258</v>
      </c>
      <c r="D9" s="334" t="s">
        <v>1357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1358</v>
      </c>
      <c r="C10" s="334">
        <v>371147</v>
      </c>
      <c r="D10" s="334" t="s">
        <v>1359</v>
      </c>
      <c r="E10" s="334" t="s">
        <v>539</v>
      </c>
      <c r="F10" s="334" t="s">
        <v>144</v>
      </c>
      <c r="G10" s="334" t="s">
        <v>1353</v>
      </c>
    </row>
    <row r="11" spans="2:8">
      <c r="B11" s="334" t="s">
        <v>1360</v>
      </c>
      <c r="C11" s="334">
        <v>259230</v>
      </c>
      <c r="D11" s="334" t="s">
        <v>1361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1362</v>
      </c>
      <c r="C12" s="334">
        <v>370705</v>
      </c>
      <c r="D12" s="334"/>
      <c r="E12" s="334" t="s">
        <v>539</v>
      </c>
      <c r="F12" s="334" t="s">
        <v>144</v>
      </c>
      <c r="G12" s="334" t="s">
        <v>1353</v>
      </c>
    </row>
    <row r="13" spans="2:8">
      <c r="B13" s="334" t="s">
        <v>1363</v>
      </c>
      <c r="C13" s="334">
        <v>258542</v>
      </c>
      <c r="D13" s="334" t="s">
        <v>1364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1365</v>
      </c>
      <c r="C14" s="334">
        <v>257050</v>
      </c>
      <c r="D14" s="334" t="s">
        <v>1366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1367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1368</v>
      </c>
      <c r="E3" s="326" t="s">
        <v>1369</v>
      </c>
      <c r="F3" s="326" t="s">
        <v>1370</v>
      </c>
      <c r="G3" s="331" t="s">
        <v>1371</v>
      </c>
      <c r="H3" s="326" t="s">
        <v>1372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1373</v>
      </c>
      <c r="H4" s="329"/>
    </row>
    <row r="5" spans="3:8" ht="29.25">
      <c r="C5" s="327" t="s">
        <v>537</v>
      </c>
      <c r="D5" s="327" t="s">
        <v>1374</v>
      </c>
      <c r="E5" s="328">
        <v>46000</v>
      </c>
      <c r="F5" s="327">
        <v>9000</v>
      </c>
      <c r="G5" s="332" t="s">
        <v>1375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1376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1377</v>
      </c>
      <c r="G7" s="333" t="s">
        <v>1378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1379</v>
      </c>
      <c r="H8" s="327"/>
    </row>
    <row r="9" spans="3:8">
      <c r="C9" s="327" t="s">
        <v>464</v>
      </c>
      <c r="D9" s="327" t="s">
        <v>1380</v>
      </c>
      <c r="E9" s="328">
        <v>45993</v>
      </c>
      <c r="F9" s="327">
        <v>12000</v>
      </c>
      <c r="G9" s="332" t="s">
        <v>1381</v>
      </c>
      <c r="H9" s="327"/>
    </row>
    <row r="10" spans="3:8" ht="29.25">
      <c r="C10" s="327" t="s">
        <v>464</v>
      </c>
      <c r="D10" s="327" t="s">
        <v>1382</v>
      </c>
      <c r="E10" s="328">
        <v>45993</v>
      </c>
      <c r="F10" s="327">
        <v>9000</v>
      </c>
      <c r="G10" s="332" t="s">
        <v>1383</v>
      </c>
      <c r="H10" s="327"/>
    </row>
    <row r="11" spans="3:8" ht="29.25">
      <c r="C11" s="327" t="s">
        <v>464</v>
      </c>
      <c r="D11" s="327" t="s">
        <v>1384</v>
      </c>
      <c r="E11" s="328">
        <v>45993</v>
      </c>
      <c r="F11" s="327">
        <v>10000</v>
      </c>
      <c r="G11" s="332" t="s">
        <v>1383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1385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1386</v>
      </c>
      <c r="W1" s="396"/>
      <c r="X1" s="396"/>
      <c r="Y1" s="104"/>
    </row>
    <row r="2" spans="1:25" s="101" customFormat="1" ht="11.25" customHeight="1">
      <c r="A2" s="105" t="s">
        <v>1387</v>
      </c>
      <c r="B2" s="105" t="s">
        <v>1388</v>
      </c>
      <c r="C2" s="105" t="s">
        <v>313</v>
      </c>
      <c r="D2" s="106" t="s">
        <v>869</v>
      </c>
      <c r="E2" s="106" t="s">
        <v>870</v>
      </c>
      <c r="F2" s="106" t="s">
        <v>1389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1390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1392</v>
      </c>
      <c r="D5" s="398"/>
      <c r="E5" s="398"/>
      <c r="F5" s="398"/>
      <c r="G5" s="398"/>
      <c r="H5" s="398"/>
      <c r="I5" s="398"/>
      <c r="J5" s="399"/>
      <c r="K5" s="400" t="s">
        <v>1393</v>
      </c>
      <c r="L5" s="401"/>
      <c r="M5" s="401"/>
      <c r="N5" s="401"/>
      <c r="O5" s="402" t="s">
        <v>1394</v>
      </c>
      <c r="P5" s="403"/>
      <c r="Q5" s="404"/>
    </row>
    <row r="6" spans="1:17" s="94" customFormat="1" ht="15.75" customHeight="1">
      <c r="A6" s="88" t="s">
        <v>1389</v>
      </c>
      <c r="B6" s="95" t="s">
        <v>1388</v>
      </c>
      <c r="C6" s="96" t="s">
        <v>869</v>
      </c>
      <c r="D6" s="97" t="s">
        <v>870</v>
      </c>
      <c r="E6" s="96" t="s">
        <v>1395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1396</v>
      </c>
      <c r="M6" s="139" t="s">
        <v>335</v>
      </c>
      <c r="N6" s="140" t="s">
        <v>864</v>
      </c>
      <c r="O6" s="246" t="s">
        <v>907</v>
      </c>
      <c r="P6" s="157"/>
      <c r="Q6" s="193" t="s">
        <v>1397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SUPER ZWW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1398</v>
      </c>
      <c r="C2" s="96" t="s">
        <v>854</v>
      </c>
      <c r="D2" s="96" t="s">
        <v>856</v>
      </c>
      <c r="E2" s="96" t="s">
        <v>1399</v>
      </c>
      <c r="F2" s="96" t="s">
        <v>1400</v>
      </c>
      <c r="G2" s="96" t="s">
        <v>1401</v>
      </c>
      <c r="H2" s="96" t="s">
        <v>1402</v>
      </c>
      <c r="I2" s="96" t="s">
        <v>1403</v>
      </c>
      <c r="J2" s="96" t="s">
        <v>1404</v>
      </c>
      <c r="K2" s="131" t="s">
        <v>1405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SUPER ZWW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2025-12-10T16:58:06Z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