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85" documentId="120_S{118792C3-22EF-5104-A093-F22BFE3913F3}" xr6:coauthVersionLast="47" xr6:coauthVersionMax="47" xr10:uidLastSave="{E730D61D-E839-422C-8750-AE5503654A2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<sst xmlns="http://schemas.openxmlformats.org/spreadsheetml/2006/main" count="3569" uniqueCount="1177">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</sst>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BD1" activePane="topRight" state="frozen"/>
      <selection pane="topRight" activeCell="BH51" sqref="BH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12" t="s">
        <v>737</v>
      </c>
      <c r="BB2" s="216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6"/>
      <c r="AK3" s="212" t="s">
        <v>739</v>
      </c>
      <c r="AL3" s="213"/>
      <c r="AM3" s="214"/>
      <c r="AN3" s="215"/>
      <c r="AO3" s="213"/>
      <c r="AP3" s="213"/>
      <c r="AQ3" s="216"/>
      <c r="AR3" s="63"/>
      <c r="AS3" s="217" t="s">
        <v>745</v>
      </c>
      <c r="AT3" s="218"/>
      <c r="AU3" s="217" t="s">
        <v>746</v>
      </c>
      <c r="AV3" s="218"/>
      <c r="AW3" s="217" t="s">
        <v>747</v>
      </c>
      <c r="AX3" s="218"/>
      <c r="AY3" s="63" t="s">
        <v>748</v>
      </c>
      <c r="AZ3" s="63"/>
      <c r="BA3" s="240"/>
      <c r="BB3" s="241"/>
      <c r="BC3" s="212" t="s">
        <v>741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 t="s">
        <v>886</v>
      </c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986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59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88" t="s">
        <v>451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TRILHEIRO - DESCARGA</v>
      </c>
      <c r="AJ89" s="9" t="str">
        <f>IF(BS_CONTROLE[[#This Row],[Atividade]]=0, "-", BS_CONTROLE[[#This Row],[Atividade]])</f>
        <v>TRILHEIRO - DESCARGA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202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88" t="s">
        <v>407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DETECÇÃO - ULTRASSOM - SPERRY</v>
      </c>
      <c r="AJ91" s="9" t="str">
        <f>IF(BS_CONTROLE[[#This Row],[Atividade]]=0, "-", BS_CONTROLE[[#This Row],[Atividade]])</f>
        <v>DETECÇÃO - ULTRASSOM - SPERRY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202" t="s">
        <v>566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88" t="s">
        <v>489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MECANIZAÇÃO - SOCADORA</v>
      </c>
      <c r="AJ93" s="9" t="str">
        <f>IF(BS_CONTROLE[[#This Row],[Atividade]]=0, "-", BS_CONTROLE[[#This Row],[Atividade]])</f>
        <v>MECANIZAÇÃO - SOCADORA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202" t="s">
        <v>597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VARRIÇÃO</v>
      </c>
      <c r="AJ94" s="9" t="str">
        <f>IF(BS_CONTROLE[[#This Row],[Atividade]]=0, "-", BS_CONTROLE[[#This Row],[Atividade]])</f>
        <v>VARRIÇÃO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88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90" t="s">
        <v>544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PEÇAS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AMV - MEIA CHAVE</v>
      </c>
      <c r="AJ97" s="9" t="str">
        <f>IF(BS_CONTROLE[[#This Row],[Atividade]]=0, "-", BS_CONTROLE[[#This Row],[Atividade]])</f>
        <v>PDM - AMV - MEIA CHAVE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PEÇAS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202" t="s">
        <v>398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BINÁRIO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DESLOCAMENTO</v>
      </c>
      <c r="AJ98" s="9" t="str">
        <f>IF(BS_CONTROLE[[#This Row],[Atividade]]=0, "-", BS_CONTROLE[[#This Row],[Atividade]])</f>
        <v>DESLOCAMENTO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BINÁRIO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90" t="s">
        <v>517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95" t="s">
        <v>566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88" t="s">
        <v>489</v>
      </c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 hidden="1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 hidden="1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 hidden="1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 hidden="1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 hidden="1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 hidden="1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 hidden="1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 hidden="1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 hidden="1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 hidden="1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 hidden="1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 hidden="1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 hidden="1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 hidden="1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 hidden="1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 hidden="1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 hidden="1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 hidden="1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 hidden="1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 hidden="1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 hidden="1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 hidden="1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 hidden="1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 hidden="1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 hidden="1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 hidden="1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 hidden="1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 hidden="1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 hidden="1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 hidden="1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 hidden="1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 hidden="1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 hidden="1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 hidden="1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 hidden="1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 hidden="1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 hidden="1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 hidden="1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 hidden="1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 hidden="1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 hidden="1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 hidden="1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 hidden="1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 hidden="1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 hidden="1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0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6" operator="equal">
      <formula>"NÃO"</formula>
    </cfRule>
    <cfRule type="cellIs" dxfId="226" priority="11677" operator="equal">
      <formula>"SIM"</formula>
    </cfRule>
  </conditionalFormatting>
  <conditionalFormatting sqref="AZ6:AZ1020">
    <cfRule type="expression" dxfId="225" priority="54132">
      <formula>#REF!=1</formula>
    </cfRule>
  </conditionalFormatting>
  <conditionalFormatting sqref="U6:U1020 AY6:AY1020 BE6:BE1020">
    <cfRule type="cellIs" dxfId="224" priority="54116" operator="equal">
      <formula>"ERRO"</formula>
    </cfRule>
  </conditionalFormatting>
  <conditionalFormatting sqref="BQ6:BQ1020">
    <cfRule type="cellIs" dxfId="223" priority="54111" operator="equal">
      <formula>"Produção e Intervalo"</formula>
    </cfRule>
    <cfRule type="cellIs" dxfId="222" priority="54112" operator="equal">
      <formula>"Aderente"</formula>
    </cfRule>
    <cfRule type="cellIs" dxfId="221" priority="54113" operator="equal">
      <formula>"Intervalo"</formula>
    </cfRule>
    <cfRule type="cellIs" dxfId="220" priority="54114" operator="equal">
      <formula>"Produção"</formula>
    </cfRule>
    <cfRule type="cellIs" dxfId="219" priority="54115" operator="equal">
      <formula>"ERRO"</formula>
    </cfRule>
  </conditionalFormatting>
  <conditionalFormatting sqref="BR6:BS1020">
    <cfRule type="cellIs" dxfId="218" priority="54093" operator="equal">
      <formula>"*"</formula>
    </cfRule>
    <cfRule type="cellIs" dxfId="217" priority="54094" operator="greaterThanOrEqual">
      <formula>1</formula>
    </cfRule>
    <cfRule type="cellIs" dxfId="216" priority="54095" operator="lessThan">
      <formula>1</formula>
    </cfRule>
  </conditionalFormatting>
  <conditionalFormatting sqref="Y8:Z13">
    <cfRule type="cellIs" dxfId="215" priority="219" operator="equal">
      <formula>"OPORTUNIDADE"</formula>
    </cfRule>
  </conditionalFormatting>
  <conditionalFormatting sqref="Y8:Z13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Y17:Z18">
    <cfRule type="cellIs" dxfId="212" priority="216" operator="equal">
      <formula>"OPORTUNIDADE"</formula>
    </cfRule>
  </conditionalFormatting>
  <conditionalFormatting sqref="Y17:Z18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2" operator="equal">
      <formula>"OPORTUNIDADE"</formula>
    </cfRule>
  </conditionalFormatting>
  <conditionalFormatting sqref="Y19:Z19">
    <cfRule type="cellIs" dxfId="208" priority="200" operator="equal">
      <formula>"NÃO"</formula>
    </cfRule>
    <cfRule type="cellIs" dxfId="207" priority="201" operator="equal">
      <formula>"SIM"</formula>
    </cfRule>
  </conditionalFormatting>
  <conditionalFormatting sqref="Z29">
    <cfRule type="cellIs" dxfId="206" priority="199" operator="equal">
      <formula>"OPORTUNIDADE"</formula>
    </cfRule>
  </conditionalFormatting>
  <conditionalFormatting sqref="Z29">
    <cfRule type="cellIs" dxfId="205" priority="197" operator="equal">
      <formula>"NÃO"</formula>
    </cfRule>
    <cfRule type="cellIs" dxfId="204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0" operator="equal">
      <formula>"OPORTUNIDADE"</formula>
    </cfRule>
  </conditionalFormatting>
  <conditionalFormatting sqref="Y16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3" operator="equal">
      <formula>"OPORTUNIDADE"</formula>
    </cfRule>
  </conditionalFormatting>
  <conditionalFormatting sqref="Z32:Z33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32:Y33">
    <cfRule type="cellIs" dxfId="197" priority="170" operator="equal">
      <formula>"OPORTUNIDADE"</formula>
    </cfRule>
  </conditionalFormatting>
  <conditionalFormatting sqref="Y32:Y33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1" operator="equal">
      <formula>"OPORTUNIDADE"</formula>
    </cfRule>
  </conditionalFormatting>
  <conditionalFormatting sqref="Y40:Y46 Y34:Y38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0" operator="equal">
      <formula>"OPORTUNIDADE"</formula>
    </cfRule>
  </conditionalFormatting>
  <conditionalFormatting sqref="Z36:Z37">
    <cfRule type="cellIs" dxfId="190" priority="148" operator="equal">
      <formula>"NÃO"</formula>
    </cfRule>
    <cfRule type="cellIs" dxfId="189" priority="149" operator="equal">
      <formula>"SIM"</formula>
    </cfRule>
  </conditionalFormatting>
  <conditionalFormatting sqref="Z38:Z39">
    <cfRule type="cellIs" dxfId="188" priority="147" operator="equal">
      <formula>"OPORTUNIDADE"</formula>
    </cfRule>
  </conditionalFormatting>
  <conditionalFormatting sqref="Z38:Z39">
    <cfRule type="cellIs" dxfId="187" priority="145" operator="equal">
      <formula>"NÃO"</formula>
    </cfRule>
    <cfRule type="cellIs" dxfId="186" priority="146" operator="equal">
      <formula>"SIM"</formula>
    </cfRule>
  </conditionalFormatting>
  <conditionalFormatting sqref="Z46">
    <cfRule type="cellIs" dxfId="185" priority="144" operator="equal">
      <formula>"OPORTUNIDADE"</formula>
    </cfRule>
  </conditionalFormatting>
  <conditionalFormatting sqref="Z46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2" operator="equal">
      <formula>"OPORTUNIDADE"</formula>
    </cfRule>
  </conditionalFormatting>
  <conditionalFormatting sqref="Y29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39">
    <cfRule type="cellIs" dxfId="179" priority="129" operator="equal">
      <formula>"OPORTUNIDADE"</formula>
    </cfRule>
  </conditionalFormatting>
  <conditionalFormatting sqref="Y39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19" operator="equal">
      <formula>"OPORTUNIDADE"</formula>
    </cfRule>
  </conditionalFormatting>
  <conditionalFormatting sqref="Z49:Z5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0" operator="equal">
      <formula>"OPORTUNIDADE"</formula>
    </cfRule>
  </conditionalFormatting>
  <conditionalFormatting sqref="Z53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78" operator="equal">
      <formula>"OPORTUNIDADE"</formula>
    </cfRule>
  </conditionalFormatting>
  <conditionalFormatting sqref="Z54:Z5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56">
    <cfRule type="cellIs" dxfId="167" priority="72" operator="equal">
      <formula>"OPORTUNIDADE"</formula>
    </cfRule>
  </conditionalFormatting>
  <conditionalFormatting sqref="Z5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63:Z65">
    <cfRule type="cellIs" dxfId="164" priority="63" operator="equal">
      <formula>"OPORTUNIDADE"</formula>
    </cfRule>
  </conditionalFormatting>
  <conditionalFormatting sqref="Z63:Z6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5" operator="equal">
      <formula>"OPORTUNIDADE"</formula>
    </cfRule>
  </conditionalFormatting>
  <conditionalFormatting sqref="Z70:Z71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" xr:uid="{D50C8F1C-1457-4B16-BCED-8805920651BE}"/>
    <dataValidation type="list" allowBlank="1" showInputMessage="1" showErrorMessage="1" sqref="D6:D7 D14:D15 D30:D31 D39 D47:D48 D66 D69 D57 D82:D1020 D79:D80 D73:D75 D77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F96 F103:F1020 AI6:AI1020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997</v>
      </c>
      <c r="V1" s="247"/>
      <c r="W1" s="247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TRILHEIRO - DESCARGA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DESLOCAMENTO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DETECÇÃO - ULTRASSOM - SPERRY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PDM - SOLDA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MECANIZAÇÃO - SOCADORA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VARRIÇÃO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DESLOCAMENTO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PDM - SOLDA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1006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1012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964</v>
      </c>
      <c r="E13" s="4" t="s">
        <v>1048</v>
      </c>
      <c r="F13" s="4" t="s">
        <v>1049</v>
      </c>
      <c r="G13" s="4" t="s">
        <v>1050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1051</v>
      </c>
      <c r="N13" s="4" t="s">
        <v>1052</v>
      </c>
      <c r="O13" s="4" t="s">
        <v>1053</v>
      </c>
      <c r="P13" s="4" t="s">
        <v>827</v>
      </c>
      <c r="Q13" s="4" t="s">
        <v>1054</v>
      </c>
      <c r="R13" s="4" t="s">
        <v>1055</v>
      </c>
      <c r="S13" s="4" t="s">
        <v>1056</v>
      </c>
      <c r="T13" s="4" t="s">
        <v>1057</v>
      </c>
      <c r="U13" s="4" t="s">
        <v>1058</v>
      </c>
      <c r="V13" s="32" t="s">
        <v>1059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1060</v>
      </c>
      <c r="B14" s="34" t="s">
        <v>1061</v>
      </c>
      <c r="C14" s="34" t="s">
        <v>1062</v>
      </c>
      <c r="D14" s="34" t="s">
        <v>965</v>
      </c>
      <c r="E14" s="34" t="s">
        <v>965</v>
      </c>
      <c r="F14" s="34" t="s">
        <v>1063</v>
      </c>
      <c r="G14" s="34" t="s">
        <v>1063</v>
      </c>
      <c r="H14" s="34" t="s">
        <v>834</v>
      </c>
      <c r="I14" s="34" t="s">
        <v>1064</v>
      </c>
      <c r="J14" s="34" t="s">
        <v>911</v>
      </c>
      <c r="K14" s="34" t="s">
        <v>1065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1066</v>
      </c>
      <c r="R14" s="34" t="s">
        <v>1067</v>
      </c>
      <c r="S14" s="34" t="s">
        <v>965</v>
      </c>
      <c r="T14" s="34" t="s">
        <v>965</v>
      </c>
      <c r="U14" s="34" t="s">
        <v>1058</v>
      </c>
      <c r="V14" s="35" t="s">
        <v>1059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1068</v>
      </c>
      <c r="B15" s="34" t="s">
        <v>1069</v>
      </c>
      <c r="C15" s="34" t="str">
        <f>""</f>
        <v/>
      </c>
      <c r="D15" s="34"/>
      <c r="E15" s="34"/>
      <c r="F15" s="34"/>
      <c r="G15" s="34" t="s">
        <v>1070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1050</v>
      </c>
      <c r="R15" s="34" t="s">
        <v>1071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1072</v>
      </c>
      <c r="L16" s="34"/>
      <c r="M16" s="34"/>
      <c r="N16" s="34"/>
      <c r="O16" s="34"/>
      <c r="P16" s="34"/>
      <c r="Q16" s="34"/>
      <c r="R16" s="34" t="s">
        <v>1073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1074</v>
      </c>
      <c r="B28" s="30" t="s">
        <v>1075</v>
      </c>
      <c r="C28" s="30" t="s">
        <v>1076</v>
      </c>
      <c r="D28" s="30" t="s">
        <v>1077</v>
      </c>
      <c r="E28" s="30" t="s">
        <v>1078</v>
      </c>
      <c r="F28" s="30" t="s">
        <v>1079</v>
      </c>
      <c r="G28" s="30" t="s">
        <v>1080</v>
      </c>
      <c r="H28" s="30" t="s">
        <v>1081</v>
      </c>
      <c r="I28" s="30" t="s">
        <v>1082</v>
      </c>
      <c r="J28" s="30" t="s">
        <v>1083</v>
      </c>
      <c r="K28" s="30" t="s">
        <v>1084</v>
      </c>
      <c r="L28" s="30" t="s">
        <v>1085</v>
      </c>
      <c r="M28" s="30" t="s">
        <v>1086</v>
      </c>
      <c r="N28" s="30" t="s">
        <v>1087</v>
      </c>
      <c r="O28" s="30" t="s">
        <v>1088</v>
      </c>
      <c r="P28" s="30" t="s">
        <v>1089</v>
      </c>
      <c r="Q28" s="30" t="s">
        <v>1090</v>
      </c>
      <c r="R28" s="30" t="s">
        <v>1091</v>
      </c>
      <c r="S28" s="30" t="s">
        <v>1092</v>
      </c>
      <c r="T28" s="30" t="s">
        <v>1093</v>
      </c>
      <c r="U28" s="30" t="s">
        <v>1094</v>
      </c>
      <c r="V28" s="30" t="s">
        <v>1095</v>
      </c>
      <c r="W28" s="30" t="s">
        <v>1096</v>
      </c>
      <c r="X28" s="30" t="s">
        <v>1097</v>
      </c>
      <c r="Y28" s="30" t="s">
        <v>1098</v>
      </c>
      <c r="Z28" s="30" t="s">
        <v>1099</v>
      </c>
      <c r="AA28" s="30" t="s">
        <v>1100</v>
      </c>
      <c r="AB28" s="30" t="s">
        <v>1101</v>
      </c>
      <c r="AC28" s="30" t="s">
        <v>1102</v>
      </c>
      <c r="AD28" s="30" t="s">
        <v>1103</v>
      </c>
      <c r="AE28" s="30" t="s">
        <v>1104</v>
      </c>
      <c r="AF28" s="30" t="s">
        <v>1105</v>
      </c>
      <c r="AG28" s="30" t="s">
        <v>1106</v>
      </c>
      <c r="AH28" s="30" t="s">
        <v>1107</v>
      </c>
      <c r="AI28" s="30" t="s">
        <v>1108</v>
      </c>
      <c r="AJ28" s="30" t="s">
        <v>1109</v>
      </c>
      <c r="AK28" s="30" t="s">
        <v>1110</v>
      </c>
      <c r="AL28" s="30" t="s">
        <v>1111</v>
      </c>
      <c r="AM28" s="30" t="s">
        <v>1112</v>
      </c>
      <c r="AN28" s="36" t="s">
        <v>1113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1114</v>
      </c>
      <c r="B29" s="34" t="s">
        <v>1115</v>
      </c>
      <c r="C29" s="34" t="s">
        <v>1116</v>
      </c>
      <c r="D29" s="34" t="s">
        <v>1063</v>
      </c>
      <c r="E29" s="34" t="s">
        <v>1069</v>
      </c>
      <c r="F29" s="34" t="s">
        <v>1117</v>
      </c>
      <c r="G29" s="34" t="s">
        <v>966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1071</v>
      </c>
      <c r="AG29" s="34" t="s">
        <v>1073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1058</v>
      </c>
      <c r="AN29" s="35" t="s">
        <v>1059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1114</v>
      </c>
      <c r="B30" s="34"/>
      <c r="C30" s="34"/>
      <c r="D30" s="34" t="s">
        <v>1070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-</v>
      </c>
      <c r="D65" s="86" t="str">
        <f>IF(SP_NORTE!T84="","*",SP_NORTE!T84)</f>
        <v>-</v>
      </c>
      <c r="E65" s="86" t="str">
        <f>IF(SP_NORTE!D84="","*",SP_NORTE!D84)</f>
        <v>*</v>
      </c>
      <c r="F65" s="86" t="str">
        <f>IF(SP_NORTE!H84="","*",SP_NORTE!H84)</f>
        <v>*</v>
      </c>
      <c r="G65" s="86" t="str">
        <f>IF(SP_NORTE!M84="","*",SP_NORTE!M84)</f>
        <v>-</v>
      </c>
      <c r="H65" s="119" t="str">
        <f>IF(SP_NORTE!K84="","*",SP_NORTE!K84)</f>
        <v>*</v>
      </c>
      <c r="I65" s="116" t="str">
        <f>IF(SP_NORTE!O84="","*",SP_NORTE!O84)</f>
        <v>*</v>
      </c>
      <c r="J65" s="116" t="str">
        <f>IF(SP_NORTE!P84="","*",SP_NORTE!P84)</f>
        <v>*</v>
      </c>
      <c r="K65" s="86">
        <f>IF(SP_NORTE!AK84="","*",SP_NORTE!AK84)</f>
        <v>0</v>
      </c>
      <c r="L65" s="86" t="str">
        <f>IF(SP_NORTE!AM84="","*",SP_NORTE!AM84)</f>
        <v>-</v>
      </c>
      <c r="M65" s="86">
        <f>IF(SP_NORTE!AP84="","*",SP_NORTE!AP84)</f>
        <v>0</v>
      </c>
      <c r="N65" s="86" t="str">
        <f>IF(SP_NORTE!AM84="","*",SP_NORTE!AM84)</f>
        <v>-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2026-03-05T09:51:18Z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