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79" documentId="8_{B6337239-1A00-434D-AAD0-422EA1FEB5AE}" xr6:coauthVersionLast="47" xr6:coauthVersionMax="47" xr10:uidLastSave="{AAAE8376-B4D2-475E-B390-6BE7601CAD6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03" i="12" l="1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L43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187" i="11" l="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<sst xmlns="http://schemas.openxmlformats.org/spreadsheetml/2006/main" count="6032" uniqueCount="1622">
  <si>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</si>
  <si>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</si>
  <si>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</si>
  <si>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</si>
  <si>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</si>
  <si>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</si>
  <si>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</si>
  <si>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</si>
  <si>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</si>
  <si>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</si>
  <si>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</si>
  <si>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</si>
  <si>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</si>
  <si>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</si>
  <si>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</si>
  <si>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</si>
  <si>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</si>
  <si>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</si>
  <si>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</si>
  <si>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</si>
  <si>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</si>
  <si>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</si>
  <si>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</si>
  <si>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</si>
  <si>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</si>
  <si>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</si>
  <si>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</si>
  <si>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</si>
  <si>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</si>
  <si>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</si>
  <si>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</si>
  <si>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</si>
  <si>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</si>
  <si>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</si>
  <si>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</si>
  <si>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</si>
  <si>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</si>
  <si>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</si>
  <si>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</si>
  <si>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</si>
  <si>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</si>
  <si>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</si>
  <si>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</si>
  <si>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</si>
  <si>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</si>
  <si>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</si>
  <si>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</si>
  <si>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</si>
  <si>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</si>
  <si>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</si>
  <si>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</si>
  <si>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</si>
  <si>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</si>
  <si>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</si>
  <si>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</si>
  <si>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</si>
  <si>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</si>
  <si>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</si>
  <si>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</si>
  <si>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</si>
  <si>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</si>
  <si>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</si>
  <si>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</si>
  <si>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</si>
  <si>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</si>
  <si>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</si>
  <si>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</si>
  <si>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</si>
  <si>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</si>
  <si>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</si>
  <si>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</si>
  <si>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</si>
  <si>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</si>
  <si>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</si>
  <si>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</si>
  <si>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</si>
  <si>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</si>
  <si>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</si>
  <si>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</si>
  <si>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</si>
  <si>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</si>
  <si>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</si>
  <si>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</si>
  <si>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</si>
  <si>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</si>
  <si>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</si>
  <si>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</si>
  <si>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</si>
  <si>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</si>
  <si>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</si>
  <si>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</si>
  <si>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</si>
  <si>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</si>
  <si>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</si>
  <si>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</si>
  <si>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</si>
  <si>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</si>
  <si>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</si>
  <si>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</si>
  <si>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</si>
  <si>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</si>
  <si>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</si>
  <si>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</si>
  <si>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</si>
  <si>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</si>
  <si>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</si>
  <si>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</si>
  <si>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</si>
  <si>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</si>
  <si>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</si>
  <si>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</si>
  <si>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</si>
  <si>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</si>
  <si>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</si>
  <si>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</si>
  <si>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</si>
  <si>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</si>
  <si>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</si>
  <si>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</si>
  <si>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</si>
  <si>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</si>
  <si>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</si>
  <si>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</si>
  <si>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</si>
  <si>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</si>
  <si>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</si>
  <si>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</si>
  <si>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</si>
  <si>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</si>
  <si>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</si>
  <si>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</si>
  <si>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</si>
  <si>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</si>
  <si>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</si>
  <si>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</si>
  <si>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</si>
  <si>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</si>
  <si>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</si>
  <si>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</si>
  <si>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</si>
  <si>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</si>
  <si>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</si>
  <si>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</si>
  <si>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</si>
  <si>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</si>
  <si>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</si>
  <si>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</si>
  <si>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</si>
  <si>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</si>
  <si>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</si>
  <si>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</si>
  <si>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</si>
  <si>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</si>
  <si>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</si>
  <si>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</si>
  <si>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</si>
  <si>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</si>
  <si>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</si>
  <si>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</si>
  <si>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</si>
  <si>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</si>
  <si>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</si>
  <si>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</si>
  <si>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</si>
  <si>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</si>
  <si>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</si>
  <si>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</si>
  <si>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</si>
  <si>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</si>
  <si>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</si>
  <si>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</si>
  <si>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</si>
  <si>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</si>
  <si>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</si>
  <si>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</si>
  <si>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</si>
  <si>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</si>
  <si>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</si>
  <si>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</si>
  <si>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</si>
  <si>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</si>
  <si>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</si>
  <si>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</si>
  <si>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</si>
  <si>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</si>
  <si>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</si>
  <si>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</si>
  <si>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</si>
  <si>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</si>
  <si>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</si>
  <si>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</si>
  <si>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</si>
  <si>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</si>
  <si>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</si>
  <si>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</si>
  <si>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</si>
  <si>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</si>
  <si>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</si>
  <si>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</si>
  <si>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</si>
  <si>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</si>
  <si>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</si>
  <si>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</si>
  <si>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</si>
  <si>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</si>
  <si>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</si>
  <si>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</si>
  <si>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</si>
  <si>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</si>
  <si>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</si>
  <si>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</si>
  <si>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</si>
  <si>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</si>
  <si>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</si>
  <si>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</si>
  <si>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</si>
  <si>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</si>
  <si>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</si>
  <si>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</si>
  <si>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</si>
  <si>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</si>
  <si>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</si>
  <si>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</si>
  <si>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</si>
  <si>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</si>
  <si>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</si>
  <si>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</si>
  <si>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</si>
  <si>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</si>
  <si>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</si>
  <si>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</si>
  <si>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</si>
  <si>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</si>
  <si>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</si>
  <si>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</si>
  <si>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</si>
  <si>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</si>
  <si>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</si>
  <si>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</si>
  <si>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</si>
  <si>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</si>
  <si>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</si>
  <si>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</si>
  <si>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</si>
  <si>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</si>
  <si>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</si>
  <si>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</si>
  <si>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</si>
  <si>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</si>
  <si>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</si>
  <si>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</si>
  <si>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</si>
  <si>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</si>
  <si>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</si>
  <si>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</si>
  <si>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</si>
  <si>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</si>
  <si>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</si>
  <si>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</si>
  <si>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</si>
  <si>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</si>
  <si>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</si>
  <si>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</si>
  <si>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</si>
  <si>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</si>
  <si>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</si>
  <si>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</si>
  <si>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</si>
  <si>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</si>
  <si>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</si>
  <si>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</si>
  <si>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</si>
  <si>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</si>
  <si>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</si>
  <si>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</si>
  <si>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</si>
  <si>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</si>
  <si>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</si>
  <si>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</si>
  <si>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</si>
  <si>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</si>
  <si>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</si>
  <si>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</si>
  <si>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</si>
  <si>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</si>
  <si>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</si>
  <si>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</si>
  <si>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</si>
  <si>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</si>
  <si>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</si>
  <si>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</si>
  <si>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</si>
  <si>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</si>
  <si>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</si>
  <si>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</si>
  <si>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</si>
  <si>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</si>
  <si>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</si>
  <si>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</si>
  <si>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</si>
  <si>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</si>
  <si>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</si>
  <si>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</si>
  <si>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</si>
  <si>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</si>
  <si>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</si>
  <si>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</si>
  <si>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</si>
  <si>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</si>
  <si>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</si>
  <si>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</si>
  <si>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</si>
  <si>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</si>
  <si>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</si>
  <si>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</si>
  <si>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</si>
  <si>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</si>
  <si>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</si>
  <si>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</si>
  <si>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</si>
  <si>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</si>
  <si>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</si>
  <si>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</si>
  <si>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</si>
  <si>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</si>
  <si>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</si>
  <si>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</si>
  <si>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</si>
  <si>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</si>
  <si>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</si>
  <si>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</si>
  <si>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</si>
  <si>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</si>
  <si>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</si>
  <si>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</si>
  <si>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</si>
  <si>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</si>
  <si>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</si>
  <si>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</si>
  <si>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</si>
  <si>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</si>
  <si>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</si>
  <si>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</si>
  <si>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</si>
  <si>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</si>
  <si>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</si>
  <si>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</si>
  <si>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</si>
  <si>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</si>
  <si>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</si>
  <si>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</si>
  <si>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</si>
  <si>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</si>
  <si>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</si>
  <si>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</si>
  <si>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</si>
  <si>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</si>
  <si>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</si>
  <si>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</si>
  <si>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</si>
  <si>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</si>
  <si>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</si>
  <si>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</si>
  <si>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</si>
  <si>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</si>
  <si>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</si>
  <si>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</si>
  <si>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</si>
  <si>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</si>
  <si>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</si>
  <si>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</si>
  <si>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</si>
  <si>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</si>
  <si>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</si>
  <si>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</si>
  <si>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</si>
  <si>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</si>
  <si>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</si>
  <si>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</si>
  <si>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</si>
  <si>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</si>
  <si>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</si>
  <si>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</si>
  <si>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</si>
  <si>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</si>
  <si>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</si>
  <si>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</si>
  <si>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</si>
  <si>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</si>
  <si>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</si>
  <si>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</si>
  <si>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</si>
  <si>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</si>
  <si>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</si>
  <si>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</si>
  <si>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</si>
  <si>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</si>
  <si>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</si>
  <si>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</si>
  <si>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</si>
  <si>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</si>
  <si>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</si>
  <si>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</si>
  <si>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</si>
  <si>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</si>
  <si>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</si>
  <si>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</si>
  <si>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</si>
  <si>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</si>
  <si>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</si>
  <si>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</si>
  <si>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</si>
  <si>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</si>
  <si>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</si>
  <si>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</si>
  <si>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</si>
  <si>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</si>
  <si>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</si>
  <si>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</si>
  <si>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</si>
  <si>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</si>
  <si>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</si>
  <si>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</si>
  <si>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</si>
  <si>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</si>
  <si>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</si>
  <si>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</si>
  <si>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</si>
  <si>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</si>
  <si>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</si>
  <si>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</si>
  <si>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</si>
  <si>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</si>
  <si>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</si>
  <si>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</si>
  <si>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</si>
  <si>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</si>
  <si>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</si>
  <si>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</si>
  <si>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</si>
  <si>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</si>
  <si>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</si>
  <si>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</si>
  <si>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</si>
  <si>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</si>
  <si>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</si>
  <si>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</si>
  <si>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</si>
  <si>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</si>
  <si>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</si>
  <si>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</si>
  <si>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</si>
  <si>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</si>
  <si>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</si>
  <si>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</si>
  <si>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</si>
  <si>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</si>
  <si>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</si>
  <si>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</si>
  <si>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</si>
  <si>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</si>
  <si>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</si>
  <si>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</si>
  <si>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</si>
  <si>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</si>
  <si>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</si>
  <si>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</si>
  <si>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</si>
  <si>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</si>
  <si>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</si>
  <si>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</si>
  <si>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</si>
  <si>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</si>
  <si>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</si>
  <si>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</si>
  <si>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</si>
  <si>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</si>
  <si>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</si>
  <si>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</si>
  <si>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</si>
  <si>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</si>
  <si>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</si>
  <si>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</si>
  <si>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</si>
  <si>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</si>
  <si>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</si>
  <si>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</si>
  <si>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</si>
  <si>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</si>
  <si>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</si>
  <si>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</si>
  <si>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</si>
  <si>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</si>
  <si>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</si>
  <si>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</si>
  <si>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</si>
  <si>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</si>
  <si>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</si>
  <si>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</si>
  <si>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</si>
  <si>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</si>
  <si>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</si>
  <si>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</si>
  <si>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</si>
  <si>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</si>
  <si>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</si>
  <si>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</si>
  <si>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</si>
  <si>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</si>
  <si>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</si>
  <si>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</si>
  <si>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</si>
  <si>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</si>
  <si>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</si>
  <si>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</si>
  <si>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</si>
  <si>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</si>
  <si>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</si>
  <si>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</si>
  <si>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</si>
  <si>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</si>
  <si>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</si>
  <si>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</si>
  <si>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</si>
  <si>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</si>
  <si>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</si>
  <si>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</si>
  <si>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</si>
  <si>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</si>
  <si>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</si>
  <si>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</si>
  <si>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</si>
  <si>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</si>
  <si>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</si>
  <si>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</si>
  <si>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</si>
  <si>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</si>
  <si>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</si>
  <si>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</si>
  <si>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</si>
  <si>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</si>
  <si>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</si>
  <si>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</si>
  <si>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</si>
  <si>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</si>
  <si>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</si>
  <si>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</si>
  <si>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</si>
  <si>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</si>
  <si>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</si>
  <si>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</si>
  <si>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</si>
  <si>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</si>
  <si>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</si>
  <si>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</si>
  <si>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</si>
  <si>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</si>
  <si>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</si>
  <si>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</si>
  <si>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</si>
  <si>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</si>
  <si>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</si>
  <si>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</si>
  <si>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</si>
  <si>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</si>
  <si>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</si>
  <si>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</si>
  <si>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</si>
  <si>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</si>
  <si>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</si>
  <si>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</si>
  <si>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</si>
  <si>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</si>
  <si>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</si>
  <si>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</si>
  <si>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</si>
  <si>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</si>
  <si>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</si>
  <si>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</si>
  <si>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</si>
  <si>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</si>
  <si>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</si>
  <si>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</si>
  <si>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</si>
  <si>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</si>
  <si>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</si>
  <si>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</si>
  <si>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</si>
  <si>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</si>
  <si>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</si>
  <si>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</si>
  <si>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</si>
  <si>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</si>
  <si>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</si>
  <si>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</si>
  <si>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</si>
  <si>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</si>
  <si>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</si>
  <si>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</si>
  <si>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</si>
  <si>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</si>
  <si>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</si>
  <si>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</si>
  <si>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</si>
  <si>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</si>
  <si>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</si>
  <si>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</si>
  <si>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</si>
  <si>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</si>
  <si>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</si>
  <si>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</si>
  <si>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</si>
  <si>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</si>
  <si>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</si>
  <si>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</si>
  <si>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</si>
  <si>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</si>
  <si>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</si>
  <si>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</si>
  <si>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</si>
  <si>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</si>
  <si>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</si>
  <si>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</si>
  <si>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</si>
  <si>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</si>
  <si>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</si>
  <si>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</si>
  <si>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</si>
  <si>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</si>
  <si>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</si>
  <si>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</si>
  <si>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</si>
  <si>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</si>
  <si>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</si>
  <si>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</si>
  <si>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</si>
  <si>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</si>
  <si>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</si>
  <si>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</si>
  <si>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</si>
  <si>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</si>
  <si>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</si>
  <si>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</si>
  <si>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</si>
  <si>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</si>
  <si>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</si>
  <si>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</si>
  <si>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</si>
  <si>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</si>
  <si>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</si>
  <si>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</si>
  <si>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</si>
  <si>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</si>
  <si>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</si>
  <si>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</si>
  <si>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</si>
  <si>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</si>
  <si>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</si>
  <si>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</si>
  <si>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</si>
  <si>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</si>
  <si>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</si>
  <si>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</si>
  <si>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</si>
  <si>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</si>
  <si>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</si>
  <si>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</si>
  <si>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</si>
  <si>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</si>
  <si>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</si>
  <si>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</si>
  <si>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</si>
  <si>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</si>
  <si>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</si>
  <si>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</si>
  <si>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</si>
  <si>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</si>
  <si>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</si>
  <si>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</si>
  <si>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</si>
  <si>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</si>
  <si>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</si>
  <si>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</si>
  <si>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</si>
  <si>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</si>
  <si>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</si>
  <si>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</si>
  <si>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</si>
  <si>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</si>
  <si>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</si>
  <si>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</si>
  <si>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</si>
  <si>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</si>
  <si>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</si>
  <si>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</si>
  <si>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</si>
  <si>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</si>
  <si>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</si>
  <si>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</si>
  <si>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</si>
  <si>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</si>
  <si>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</si>
  <si>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</si>
  <si>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</si>
  <si>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</si>
  <si>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</si>
  <si>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</si>
  <si>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</si>
  <si>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</si>
  <si>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</si>
  <si>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</si>
  <si>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</si>
  <si>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</si>
  <si>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</si>
  <si>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</si>
  <si>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</si>
  <si>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</si>
  <si>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</si>
  <si>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</si>
  <si>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</si>
  <si>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</si>
  <si>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</si>
  <si>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</si>
  <si>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</si>
  <si>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</si>
  <si>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</si>
  <si>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</si>
  <si>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</si>
  <si>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</si>
  <si>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</si>
  <si>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</si>
  <si>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</si>
  <si>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</si>
  <si>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</si>
  <si>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</si>
  <si>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</si>
  <si>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</si>
  <si>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</si>
  <si>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</si>
  <si>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</si>
  <si>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</si>
  <si>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</si>
  <si>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</si>
  <si>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</si>
  <si>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</si>
  <si>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</si>
  <si>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</si>
  <si>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</si>
  <si>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</si>
  <si>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</si>
  <si>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</si>
  <si>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</si>
  <si>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</si>
  <si>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</si>
  <si>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</si>
  <si>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</si>
  <si>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</si>
  <si>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</si>
  <si>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</si>
  <si>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</si>
  <si>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</si>
  <si>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</si>
  <si>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</si>
  <si>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</si>
  <si>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</si>
  <si>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</si>
  <si>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</si>
  <si>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</si>
  <si>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</si>
  <si>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</si>
  <si>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</si>
  <si>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</si>
  <si>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</si>
  <si>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</si>
  <si>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</si>
  <si>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</si>
  <si>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</si>
  <si>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</si>
  <si>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</si>
  <si>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</si>
  <si>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</si>
  <si>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</si>
  <si>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</si>
  <si>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</si>
  <si>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</si>
  <si>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</si>
  <si>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</si>
  <si>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</si>
  <si>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</si>
  <si>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</si>
  <si>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</si>
  <si>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</si>
  <si>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</si>
  <si>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</si>
  <si>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</si>
  <si>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</si>
  <si>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</si>
  <si>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</si>
  <si>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</si>
  <si>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</si>
  <si>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</si>
  <si>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</si>
  <si>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</si>
  <si>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</si>
  <si>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</si>
  <si>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</si>
  <si>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</si>
  <si>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</si>
  <si>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</si>
  <si>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</si>
  <si>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</si>
  <si>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</si>
  <si>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</si>
  <si>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</si>
  <si>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</si>
  <si>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</si>
  <si>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</si>
  <si>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</si>
  <si>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</si>
  <si>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</si>
  <si>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</si>
  <si>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</si>
  <si>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</si>
  <si>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</si>
  <si>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</si>
  <si>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</si>
  <si>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</si>
  <si>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</si>
  <si>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</si>
  <si>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</si>
  <si>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</si>
  <si>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</si>
  <si>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</si>
  <si>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</si>
  <si>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</si>
  <si>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</si>
  <si>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</si>
  <si>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</si>
  <si>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</si>
  <si>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</si>
  <si>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</si>
  <si>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</si>
  <si>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</si>
  <si>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</si>
  <si>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</si>
  <si>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</si>
  <si>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</si>
  <si>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</si>
  <si>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</si>
  <si>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</si>
  <si>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</si>
  <si>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</si>
  <si>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</si>
  <si>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</si>
  <si>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</si>
  <si>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</si>
  <si>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</si>
  <si>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</si>
  <si>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</si>
  <si>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</si>
  <si>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</si>
  <si>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</si>
  <si>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</si>
  <si>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</si>
  <si>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</si>
  <si>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</si>
  <si>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</si>
  <si>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</si>
  <si>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</si>
  <si>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</si>
  <si>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</si>
  <si>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</si>
  <si>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</si>
  <si>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</si>
  <si>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</si>
  <si>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</si>
  <si>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</si>
  <si>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</si>
  <si>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</si>
  <si>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</si>
  <si>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</si>
  <si>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</si>
  <si>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</si>
  <si>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</si>
  <si>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</si>
  <si>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</si>
  <si>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</si>
  <si>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</si>
  <si>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</si>
  <si>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</si>
  <si>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</si>
  <si>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</si>
  <si>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</si>
  <si>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</si>
  <si>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</si>
  <si>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</si>
  <si>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</si>
  <si>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</si>
  <si>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</si>
  <si>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</si>
  <si>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</si>
  <si>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</si>
  <si>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</si>
  <si>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</si>
  <si>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</si>
  <si>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</si>
  <si>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</si>
  <si>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</si>
  <si>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</si>
  <si>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</si>
  <si>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</si>
  <si>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</si>
  <si>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</si>
  <si>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</si>
  <si>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</si>
  <si>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</si>
  <si>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</si>
  <si>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</si>
  <si>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</si>
  <si>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</si>
  <si>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</si>
  <si>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</si>
  <si>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</si>
  <si>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</si>
  <si>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</si>
  <si>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</si>
  <si>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</si>
  <si>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</si>
  <si>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</si>
  <si>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</si>
  <si>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</si>
  <si>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</si>
  <si>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</si>
  <si>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</si>
  <si>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</si>
  <si>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</si>
  <si>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</si>
  <si>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</si>
  <si>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</si>
  <si>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</si>
  <si>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</si>
  <si>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</si>
  <si>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</si>
  <si>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</si>
  <si>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</si>
  <si>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</si>
  <si>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</si>
  <si>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</si>
  <si>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</si>
  <si>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</si>
  <si>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</si>
  <si>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</si>
  <si>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</si>
  <si>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</si>
  <si>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</si>
  <si>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</si>
  <si>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</si>
  <si>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</si>
  <si>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</si>
  <si>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</si>
  <si>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</si>
  <si>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</si>
  <si>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</si>
  <si>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</si>
  <si>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</si>
  <si>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</si>
  <si>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</si>
  <si>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</si>
  <si>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</si>
  <si>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</si>
  <si>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</si>
  <si>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</si>
  <si>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</si>
  <si>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</si>
  <si>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</si>
  <si>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</si>
  <si>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</si>
  <si>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</si>
  <si>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</si>
  <si>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</si>
  <si>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</si>
  <si>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</si>
  <si>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</si>
  <si>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</si>
  <si>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</si>
  <si>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</si>
  <si>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</si>
  <si>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</si>
  <si>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</si>
  <si>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</si>
  <si>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</si>
  <si>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</si>
  <si>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</si>
  <si>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</si>
  <si>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</si>
  <si>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</si>
  <si>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</si>
  <si>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</si>
  <si>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</si>
  <si>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</si>
  <si>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</si>
  <si>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</si>
  <si>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</si>
  <si>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</si>
  <si>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</si>
  <si>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</si>
  <si>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</si>
  <si>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</si>
  <si>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</si>
  <si>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</si>
  <si>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</si>
  <si>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</si>
  <si>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</si>
  <si>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</si>
  <si>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</si>
  <si>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</si>
  <si>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</si>
  <si>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</si>
  <si>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</si>
  <si>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</si>
  <si>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</si>
  <si>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</si>
  <si>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</si>
  <si>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</si>
  <si>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</si>
  <si>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</si>
  <si>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</si>
  <si>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</si>
  <si>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</si>
  <si>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</si>
  <si>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</si>
  <si>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</si>
  <si>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</si>
  <si>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</si>
  <si>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</si>
  <si>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</si>
  <si>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</si>
  <si>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</si>
  <si>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</si>
  <si>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</si>
  <si>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</si>
  <si>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</si>
  <si>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</si>
  <si>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</si>
  <si>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</si>
  <si>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</si>
  <si>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</si>
  <si>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</si>
  <si>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</si>
  <si>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</si>
  <si>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</si>
  <si>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</si>
  <si>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</si>
  <si>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</si>
  <si>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</si>
  <si>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</si>
  <si>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</si>
  <si>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</si>
  <si>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</si>
  <si>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</si>
  <si>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</si>
  <si>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</si>
  <si>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</si>
  <si>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</si>
  <si>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</si>
  <si>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</si>
  <si>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</si>
  <si>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</si>
  <si>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</si>
  <si>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</si>
  <si>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</si>
  <si>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</si>
  <si>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</si>
  <si>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</si>
  <si>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</si>
  <si>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</si>
  <si>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</si>
  <si>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</si>
  <si>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</si>
  <si>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</si>
  <si>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</si>
  <si>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</si>
  <si>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</si>
  <si>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</si>
  <si>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</si>
  <si>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</si>
  <si>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</si>
  <si>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</si>
  <si>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</si>
  <si>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</si>
  <si>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</si>
  <si>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</si>
  <si>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</si>
  <si>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</si>
  <si>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</si>
  <si>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</si>
  <si>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</si>
  <si>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</si>
  <si>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</si>
  <si>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</si>
  <si>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</si>
  <si>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</si>
  <si>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</si>
  <si>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</si>
  <si>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</si>
  <si>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</si>
  <si>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</si>
  <si>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</si>
  <si>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</si>
  <si>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</si>
  <si>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</si>
  <si>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</si>
  <si>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</si>
  <si>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</si>
  <si>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</si>
  <si>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</si>
  <si>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</si>
  <si>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</si>
  <si>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</si>
  <si>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</si>
  <si>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</si>
  <si>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</si>
  <si>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</si>
  <si>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</si>
  <si>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</si>
  <si>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</si>
  <si>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</si>
  <si>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</si>
  <si>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</si>
  <si>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</si>
  <si>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</si>
  <si>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</si>
  <si>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</si>
  <si>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</si>
  <si>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</si>
  <si>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</si>
  <si>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</si>
  <si>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</si>
  <si>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</si>
  <si>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</si>
  <si>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</si>
  <si>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</si>
  <si>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</si>
  <si>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</si>
  <si>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</si>
  <si>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</si>
  <si>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</si>
  <si>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</si>
  <si>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</si>
  <si>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</si>
  <si>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</si>
  <si>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</si>
  <si>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</si>
  <si>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</si>
  <si>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</si>
  <si>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</si>
  <si>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</si>
  <si>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</si>
  <si>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</si>
  <si>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</si>
  <si>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</si>
  <si>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</si>
  <si>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</si>
  <si>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</si>
  <si>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</si>
  <si>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</si>
  <si>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</si>
  <si>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</si>
  <si>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</si>
  <si>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</si>
  <si>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</si>
  <si>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</si>
  <si>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</si>
  <si>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</si>
  <si>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</si>
  <si>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</si>
  <si>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</si>
  <si>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</si>
  <si>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</si>
  <si>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</si>
  <si>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</si>
  <si>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</si>
  <si>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</si>
  <si>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</si>
  <si>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</si>
  <si>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</si>
  <si>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</si>
  <si>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</si>
  <si>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</si>
  <si>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</si>
  <si>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</si>
  <si>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</si>
  <si>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</si>
  <si>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</si>
  <si>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</si>
  <si>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</si>
  <si>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</si>
  <si>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</si>
  <si>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</si>
  <si>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</si>
  <si>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</si>
  <si>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</si>
  <si>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</si>
  <si>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</si>
  <si>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</si>
  <si>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</si>
  <si>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</si>
  <si>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</si>
  <si>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</si>
  <si>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</si>
  <si>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</si>
  <si>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</si>
  <si>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</si>
  <si>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</si>
  <si>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</si>
  <si>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</si>
  <si>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</si>
  <si>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</si>
  <si>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</si>
  <si>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</si>
  <si>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</si>
  <si>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</si>
  <si>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</si>
  <si>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</si>
  <si>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</si>
  <si>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</si>
  <si>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</si>
  <si>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</si>
  <si>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</si>
  <si>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</si>
  <si>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</si>
  <si>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</si>
  <si>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</si>
  <si>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</si>
  <si>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</si>
  <si>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</si>
  <si>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</si>
  <si>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</si>
  <si>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</si>
  <si>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</si>
  <si>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</si>
  <si>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</si>
  <si>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</si>
  <si>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</si>
  <si>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</si>
  <si>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</si>
  <si>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</si>
  <si>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</si>
  <si>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</si>
  <si>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</si>
  <si>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</si>
  <si>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</si>
  <si>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</si>
  <si>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</si>
  <si>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</si>
  <si>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</si>
  <si>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</si>
  <si>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</si>
  <si>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</si>
  <si>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</si>
  <si>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</si>
  <si>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</si>
  <si>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</si>
  <si>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</si>
  <si>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</si>
  <si>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</si>
  <si>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</si>
  <si>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</si>
  <si>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</si>
  <si>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</si>
  <si>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</si>
  <si>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</si>
  <si>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</si>
  <si>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</si>
  <si>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</si>
  <si>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</si>
  <si>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</si>
  <si>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</si>
  <si>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</si>
  <si>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</si>
  <si>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</si>
  <si>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</si>
  <si>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</si>
  <si>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</si>
  <si>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</si>
  <si>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</si>
  <si>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</si>
  <si>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</si>
  <si>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</si>
  <si>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</si>
  <si>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</si>
  <si>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</si>
  <si>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</si>
  <si>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</si>
  <si>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</si>
  <si>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</si>
  <si>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</si>
  <si>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</si>
  <si>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</si>
  <si>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</si>
  <si>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</si>
  <si>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</si>
  <si>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</si>
  <si>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</si>
  <si>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</si>
  <si>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</si>
  <si>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</si>
  <si>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</si>
  <si>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</si>
  <si>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</si>
  <si>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</si>
  <si>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</si>
  <si>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</si>
  <si>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</si>
  <si>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</si>
  <si>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</si>
  <si>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</si>
  <si>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</si>
  <si>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</si>
  <si>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</si>
  <si>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</si>
  <si>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</si>
  <si>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</si>
  <si>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</si>
  <si>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</si>
  <si>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</si>
  <si>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</si>
  <si>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</si>
  <si>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</si>
  <si>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</si>
  <si>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</si>
  <si>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</si>
  <si>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</si>
  <si>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</si>
  <si>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</si>
  <si>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</si>
  <si>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</si>
  <si>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</si>
  <si>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</si>
  <si>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</si>
  <si>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</si>
  <si>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</si>
  <si>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</si>
  <si>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</si>
  <si>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</si>
  <si>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</si>
  <si>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</si>
  <si>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</si>
  <si>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</si>
  <si>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</si>
  <si>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</si>
  <si>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</si>
  <si>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</si>
  <si>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</si>
  <si>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</si>
  <si>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</si>
  <si>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</si>
  <si>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</si>
  <si>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</si>
  <si>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</si>
  <si>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</si>
  <si>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</si>
  <si>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</si>
  <si>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</si>
  <si>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</si>
  <si>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</si>
  <si>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</si>
  <si>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</si>
  <si>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</si>
  <si>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</si>
  <si>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</si>
  <si>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</si>
  <si>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</si>
  <si>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</si>
  <si>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</si>
  <si>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</si>
  <si>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</si>
  <si>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</si>
  <si>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</si>
  <si>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</si>
  <si>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</si>
  <si>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</si>
  <si>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</si>
  <si>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</si>
  <si>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</si>
  <si>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</si>
  <si>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</si>
  <si>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</si>
  <si>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</si>
  <si>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</si>
  <si>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</si>
  <si>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</si>
  <si>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</si>
  <si>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</si>
  <si>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</si>
  <si>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</si>
  <si>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</si>
  <si>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</si>
  <si>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</si>
  <si>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</si>
  <si>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</si>
  <si>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</si>
  <si>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</si>
  <si>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</si>
  <si>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</si>
  <si>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</si>
  <si>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</si>
  <si>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</si>
  <si>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</si>
  <si>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</si>
  <si>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</si>
  <si>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</si>
  <si>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</si>
  <si>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</si>
  <si>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</si>
  <si>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</si>
  <si>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</si>
  <si>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</si>
  <si>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</si>
  <si>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</si>
  <si>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</si>
  <si>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</si>
  <si>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</si>
  <si>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</si>
  <si>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</si>
  <si>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</si>
  <si>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</si>
  <si>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</si>
  <si>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</si>
  <si>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</si>
  <si>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</si>
  <si>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</si>
  <si>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</si>
  <si>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</si>
  <si>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</si>
  <si>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</si>
  <si>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</si>
  <si>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</si>
  <si>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</si>
  <si>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</si>
  <si>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</si>
  <si>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</si>
  <si>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</si>
  <si>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</si>
  <si>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</si>
  <si>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</si>
  <si>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</si>
  <si>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</si>
  <si>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</si>
  <si>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</si>
  <si>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</si>
  <si>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</si>
  <si>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</si>
  <si>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</si>
  <si>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</si>
  <si>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</si>
  <si>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</si>
  <si>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</si>
  <si>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</si>
  <si>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</si>
  <si>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</si>
  <si>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</si>
  <si>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</si>
  <si>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</si>
  <si>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</si>
  <si>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</si>
  <si>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</si>
  <si>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</si>
  <si>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</si>
  <si>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</si>
  <si>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</si>
  <si>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</si>
  <si>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</si>
  <si>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</si>
  <si>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</si>
  <si>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</si>
  <si>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</si>
  <si>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</si>
  <si>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</si>
  <si>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</si>
  <si>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</si>
  <si>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</si>
  <si>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</si>
  <si>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</si>
  <si>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</si>
  <si>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</si>
  <si>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</si>
  <si>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</si>
  <si>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</si>
  <si>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</si>
  <si>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</si>
  <si>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</si>
  <si>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</si>
  <si>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</si>
  <si>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</si>
  <si>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</si>
  <si>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</si>
  <si>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</si>
  <si>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</si>
  <si>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</si>
  <si>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</si>
  <si>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</si>
  <si>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</si>
  <si>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</si>
  <si>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</si>
  <si>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</si>
  <si>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</si>
  <si>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</si>
  <si>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</si>
  <si>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</si>
  <si>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</si>
  <si>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</si>
  <si>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</si>
  <si>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</si>
  <si>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</si>
  <si>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</si>
  <si>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</si>
  <si>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</si>
  <si>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</si>
  <si>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</si>
  <si>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</si>
  <si>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</si>
  <si>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</si>
  <si>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</si>
  <si>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</si>
  <si>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</si>
  <si>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</si>
  <si>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</si>
  <si>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</si>
  <si>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</si>
  <si>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</si>
  <si>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</si>
  <si>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</si>
  <si>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</si>
  <si>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</si>
  <si>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</si>
  <si>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</si>
  <si>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</si>
  <si>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</si>
  <si>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</si>
  <si>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</si>
  <si>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</si>
  <si>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</si>
  <si>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</si>
  <si>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</si>
  <si>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</si>
  <si>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</si>
  <si>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</si>
  <si>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</si>
  <si>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</si>
  <si>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</si>
  <si>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</si>
  <si>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</si>
  <si>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</si>
  <si>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</si>
  <si>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</si>
  <si>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</si>
  <si>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</si>
  <si>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</si>
  <si>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</si>
  <si>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</si>
  <si>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</si>
  <si>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Finalizar carregamento e deslocar pro TIQ</t>
  </si>
  <si>
    <t>2 (Enio e Daniel</t>
  </si>
  <si>
    <t>Aguardando descanso da equipe para finalizar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</si>
  <si>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</si>
  <si>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</si>
  <si>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</si>
  <si>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</si>
  <si>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</si>
  <si>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</si>
  <si>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</si>
  <si>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Cancelado - via priorizou outras</t>
  </si>
  <si>
    <t>Mecânica deslocando para trocar antena do EOT</t>
  </si>
  <si>
    <t>Descarga de pedra SB 710TSF 90min
SB TSF1 45min
SB TSF732 45min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</si>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</sst>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38" activePane="bottomRight" state="frozen"/>
      <selection pane="bottomRight" activeCell="K249" sqref="K2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1562</v>
      </c>
      <c r="X213" s="213" t="s">
        <v>369</v>
      </c>
      <c r="Y213" s="153" t="s">
        <v>368</v>
      </c>
      <c r="Z213" s="153"/>
      <c r="AA213" s="83" t="s">
        <v>1563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1564</v>
      </c>
      <c r="BK213" s="16"/>
      <c r="BL213" s="15"/>
      <c r="BM213" s="14"/>
      <c r="BN213" s="14"/>
      <c r="BO213" s="160"/>
      <c r="BP213" s="16" t="s">
        <v>1565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1566</v>
      </c>
      <c r="N215" s="199" t="s">
        <v>1567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1568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1569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1570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1571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1</v>
      </c>
      <c r="BI224" s="16"/>
      <c r="BJ224" s="16" t="s">
        <v>1572</v>
      </c>
      <c r="BK224" s="16"/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1573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1574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/>
      </c>
      <c r="B240" s="166"/>
      <c r="C240" s="8" t="str">
        <f>IF(BS_CONTROLE[[#This Row],[DATA]]="","",WEEKNUM(BS_CONTROLE[[#This Row],[DATA]]))</f>
        <v/>
      </c>
      <c r="D240" s="51"/>
      <c r="E240" s="314">
        <v>339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/>
      <c r="I249" s="168"/>
      <c r="J249" s="212">
        <v>78</v>
      </c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ITIRAPINA - BAURU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>
        <f>IF(BS_CONTROLE[[#This Row],[SUB]]=0, "-", BS_CONTROLE[[#This Row],[SUB]])</f>
        <v>78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/>
      </c>
      <c r="B251" s="166"/>
      <c r="C251" s="8" t="str">
        <f>IF(BS_CONTROLE[[#This Row],[DATA]]="","",WEEKNUM(BS_CONTROLE[[#This Row],[DATA]]))</f>
        <v/>
      </c>
      <c r="D251" s="51"/>
      <c r="E251" s="314">
        <v>350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1575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1576</v>
      </c>
      <c r="E3" s="316" t="s">
        <v>1577</v>
      </c>
      <c r="F3" s="316" t="s">
        <v>1578</v>
      </c>
      <c r="G3" s="316" t="s">
        <v>1579</v>
      </c>
      <c r="H3" s="316" t="s">
        <v>1580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1583</v>
      </c>
      <c r="W1" s="388"/>
      <c r="X1" s="388"/>
      <c r="Y1" s="103"/>
    </row>
    <row r="2" spans="1:25" s="100" customFormat="1" ht="11.25" customHeight="1">
      <c r="A2" s="104" t="s">
        <v>1584</v>
      </c>
      <c r="B2" s="104" t="s">
        <v>1585</v>
      </c>
      <c r="C2" s="104" t="s">
        <v>7</v>
      </c>
      <c r="D2" s="105" t="s">
        <v>1177</v>
      </c>
      <c r="E2" s="105" t="s">
        <v>1178</v>
      </c>
      <c r="F2" s="105" t="s">
        <v>1586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*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*</v>
      </c>
      <c r="C347" s="108" t="str">
        <f>IF(FN_MC!Z249="","*",FN_MC!Z249)</f>
        <v>*</v>
      </c>
      <c r="D347" s="109" t="str">
        <f>IF(FN_MC!S249="","*",FN_MC!S249)</f>
        <v>-</v>
      </c>
      <c r="E347" s="109" t="str">
        <f>IF(FN_MC!T249="","*",FN_MC!T249)</f>
        <v>-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*</v>
      </c>
      <c r="J347" s="109" t="str">
        <f>IF(FN_MC!I249="","*",FN_MC!I249)</f>
        <v>*</v>
      </c>
      <c r="K347" s="109" t="str">
        <f>IF(FN_MC!M249="","*",FN_MC!M249)</f>
        <v>-</v>
      </c>
      <c r="L347" s="328" t="str">
        <f>IF(FN_MC!N249="","*",FN_MC!N249)</f>
        <v>-</v>
      </c>
      <c r="M347" s="110">
        <f>IF(FN_MC!J249="","*",FN_MC!J249)</f>
        <v>78</v>
      </c>
      <c r="N347" s="291" t="str">
        <f>IF(FN_MC!K249="","*",FN_MC!K249)</f>
        <v>*</v>
      </c>
      <c r="O347" s="291" t="str">
        <f>IF(FN_MC!L249="","*",FN_MC!L249)</f>
        <v>-</v>
      </c>
      <c r="P347" s="110"/>
      <c r="Q347" s="127" t="str">
        <f>IF(FN_MC!O249="","*",FN_MC!O249)</f>
        <v>*</v>
      </c>
      <c r="R347" s="127" t="str">
        <f>IF(FN_MC!P249="","*",FN_MC!P249)</f>
        <v>*</v>
      </c>
      <c r="S347" s="109" t="str">
        <f>IF(FN_MC!Q249="","*",CONCATENATE(FN_MC!Q249," ",FN_MC!R249))</f>
        <v>*</v>
      </c>
      <c r="T347" s="109" t="str">
        <f>IF(FN_MC!V249="","*",FN_MC!V249)</f>
        <v>*</v>
      </c>
      <c r="U347" s="109" t="str">
        <f>IF(FN_MC!W249="","*",FN_MC!W249)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*</v>
      </c>
      <c r="C349" s="108" t="str">
        <f>IF(FN_MC!Z251="","*",FN_MC!Z251)</f>
        <v>*</v>
      </c>
      <c r="D349" s="109" t="str">
        <f>IF(FN_MC!S251="","*",FN_MC!S251)</f>
        <v>-</v>
      </c>
      <c r="E349" s="109" t="str">
        <f>IF(FN_MC!T251="","*",FN_MC!T251)</f>
        <v>-</v>
      </c>
      <c r="F349" s="109" t="str">
        <f>IF(FN_MC!B251="","*",FN_MC!B251)</f>
        <v>*</v>
      </c>
      <c r="G349" s="109" t="str">
        <f>IF(FN_MC!D251="","*",FN_MC!D251)</f>
        <v>*</v>
      </c>
      <c r="H349" s="109" t="str">
        <f>IF(FN_MC!F251="","*",FN_MC!F251)</f>
        <v>*</v>
      </c>
      <c r="I349" s="109" t="str">
        <f>IF(FN_MC!H251="","*",FN_MC!H251)</f>
        <v>*</v>
      </c>
      <c r="J349" s="109" t="str">
        <f>IF(FN_MC!I251="","*",FN_MC!I251)</f>
        <v>*</v>
      </c>
      <c r="K349" s="109" t="str">
        <f>IF(FN_MC!M251="","*",FN_MC!M251)</f>
        <v>-</v>
      </c>
      <c r="L349" s="328" t="str">
        <f>IF(FN_MC!N251="","*",FN_MC!N251)</f>
        <v>-</v>
      </c>
      <c r="M349" s="110" t="str">
        <f>IF(FN_MC!J251="","*",FN_MC!J251)</f>
        <v>*</v>
      </c>
      <c r="N349" s="291" t="str">
        <f>IF(FN_MC!K251="","*",FN_MC!K251)</f>
        <v>*</v>
      </c>
      <c r="O349" s="291" t="str">
        <f>IF(FN_MC!L251="","*",FN_MC!L251)</f>
        <v>-</v>
      </c>
      <c r="P349" s="110"/>
      <c r="Q349" s="127" t="str">
        <f>IF(FN_MC!O251="","*",FN_MC!O251)</f>
        <v>*</v>
      </c>
      <c r="R349" s="127" t="str">
        <f>IF(FN_MC!P251="","*",FN_MC!P251)</f>
        <v>*</v>
      </c>
      <c r="S349" s="109" t="str">
        <f>IF(FN_MC!Q251="","*",CONCATENATE(FN_MC!Q251," ",FN_MC!R251))</f>
        <v>*</v>
      </c>
      <c r="T349" s="109" t="str">
        <f>IF(FN_MC!V251="","*",FN_MC!V251)</f>
        <v>*</v>
      </c>
      <c r="U349" s="109" t="str">
        <f>IF(FN_MC!W251="","*",FN_MC!W251)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1589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1590</v>
      </c>
      <c r="C4" s="321" t="s">
        <v>1591</v>
      </c>
      <c r="D4" s="321" t="s">
        <v>1592</v>
      </c>
      <c r="E4" s="321" t="s">
        <v>1593</v>
      </c>
      <c r="F4" s="321" t="s">
        <v>545</v>
      </c>
      <c r="G4" s="321" t="s">
        <v>1594</v>
      </c>
      <c r="H4" s="187"/>
    </row>
    <row r="5" spans="1:8" ht="43.5">
      <c r="A5" s="187"/>
      <c r="B5" s="322" t="s">
        <v>1595</v>
      </c>
      <c r="C5" s="322">
        <v>309525</v>
      </c>
      <c r="D5" s="322" t="s">
        <v>1596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1597</v>
      </c>
      <c r="C6" s="322">
        <v>256875</v>
      </c>
      <c r="D6" s="322" t="s">
        <v>1598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1599</v>
      </c>
      <c r="C7" s="322">
        <v>257278</v>
      </c>
      <c r="D7" s="322" t="s">
        <v>1600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1601</v>
      </c>
      <c r="C8" s="322">
        <v>261794</v>
      </c>
      <c r="D8" s="322" t="s">
        <v>1602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1603</v>
      </c>
      <c r="C9" s="322">
        <v>257033</v>
      </c>
      <c r="D9" s="322" t="s">
        <v>1604</v>
      </c>
      <c r="E9" s="322" t="s">
        <v>240</v>
      </c>
      <c r="F9" s="322" t="s">
        <v>732</v>
      </c>
      <c r="G9" s="322" t="s">
        <v>1605</v>
      </c>
      <c r="H9" s="187"/>
    </row>
    <row r="10" spans="1:8" ht="43.5">
      <c r="A10" s="187"/>
      <c r="B10" s="322" t="s">
        <v>1606</v>
      </c>
      <c r="C10" s="322">
        <v>396578</v>
      </c>
      <c r="D10" s="322" t="s">
        <v>1607</v>
      </c>
      <c r="E10" s="322" t="s">
        <v>240</v>
      </c>
      <c r="F10" s="322" t="s">
        <v>732</v>
      </c>
      <c r="G10" s="322" t="s">
        <v>1605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1608</v>
      </c>
      <c r="C2" s="95" t="s">
        <v>1162</v>
      </c>
      <c r="D2" s="95" t="s">
        <v>1164</v>
      </c>
      <c r="E2" s="95" t="s">
        <v>1609</v>
      </c>
      <c r="F2" s="95" t="s">
        <v>1610</v>
      </c>
      <c r="G2" s="95" t="s">
        <v>1611</v>
      </c>
      <c r="H2" s="95" t="s">
        <v>1612</v>
      </c>
      <c r="I2" s="95" t="s">
        <v>1613</v>
      </c>
      <c r="J2" s="95" t="s">
        <v>1614</v>
      </c>
      <c r="K2" s="130" t="s">
        <v>1615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*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*</v>
      </c>
      <c r="F352" s="136" t="str">
        <f>IF(FN_MC!M249="","*",FN_MC!M249)</f>
        <v>-</v>
      </c>
      <c r="G352" s="120" t="str">
        <f>IF(FN_MC!I249="","*",FN_MC!I249)</f>
        <v>*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*</v>
      </c>
      <c r="E354" s="120" t="str">
        <f>IF(FN_MC!H251="","*",FN_MC!H251)</f>
        <v>*</v>
      </c>
      <c r="F354" s="136" t="str">
        <f>IF(FN_MC!M251="","*",FN_MC!M251)</f>
        <v>-</v>
      </c>
      <c r="G354" s="120" t="str">
        <f>IF(FN_MC!I251="","*",FN_MC!I251)</f>
        <v>*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1616</v>
      </c>
      <c r="D5" s="392"/>
      <c r="E5" s="392"/>
      <c r="F5" s="392"/>
      <c r="G5" s="392"/>
      <c r="H5" s="392"/>
      <c r="I5" s="392"/>
      <c r="J5" s="393"/>
      <c r="K5" s="394" t="s">
        <v>1617</v>
      </c>
      <c r="L5" s="395"/>
      <c r="M5" s="395"/>
      <c r="N5" s="395"/>
      <c r="O5" s="396" t="s">
        <v>1618</v>
      </c>
      <c r="P5" s="397"/>
      <c r="Q5" s="398"/>
    </row>
    <row r="6" spans="1:17" s="93" customFormat="1" ht="15.75" customHeight="1">
      <c r="A6" s="87" t="s">
        <v>1586</v>
      </c>
      <c r="B6" s="94" t="s">
        <v>1585</v>
      </c>
      <c r="C6" s="95" t="s">
        <v>1177</v>
      </c>
      <c r="D6" s="96" t="s">
        <v>1178</v>
      </c>
      <c r="E6" s="95" t="s">
        <v>1619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1620</v>
      </c>
      <c r="M6" s="138" t="s">
        <v>30</v>
      </c>
      <c r="N6" s="139" t="s">
        <v>1172</v>
      </c>
      <c r="O6" s="241" t="s">
        <v>1215</v>
      </c>
      <c r="P6" s="152"/>
      <c r="Q6" s="188" t="s">
        <v>1621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1</v>
      </c>
      <c r="P321" s="90"/>
      <c r="Q321" s="144" t="str">
        <f>IF($A$2=1,IF(FN_MC!BJ224="","*",FN_MC!BJ224),IF(FN_MC!BK224="","*",FN_MC!BK224))</f>
        <v>*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*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*</v>
      </c>
      <c r="C348" s="99" t="str">
        <f>IF(FN_MC!S249="","*",FN_MC!S249)</f>
        <v>-</v>
      </c>
      <c r="D348" s="99" t="str">
        <f>IF(FN_MC!T249="","*",FN_MC!T249)</f>
        <v>-</v>
      </c>
      <c r="E348" s="99" t="str">
        <f>IF(FN_MC!D249="","*",FN_MC!D249)</f>
        <v>FRANCISCO (TF-670)</v>
      </c>
      <c r="F348" s="99" t="str">
        <f>IF(FN_MC!H249="","*",FN_MC!H249)</f>
        <v>*</v>
      </c>
      <c r="G348" s="99" t="str">
        <f>IF(FN_MC!M249="","*",FN_MC!M249)</f>
        <v>-</v>
      </c>
      <c r="H348" s="149" t="str">
        <f>IF(FN_MC!K249="","*",FN_MC!K249)</f>
        <v>*</v>
      </c>
      <c r="I348" s="131" t="str">
        <f>IF(FN_MC!O249="","*",FN_MC!O249)</f>
        <v>*</v>
      </c>
      <c r="J348" s="131" t="str">
        <f>IF(FN_MC!P249="","*",FN_MC!P249)</f>
        <v>*</v>
      </c>
      <c r="K348" s="140" t="str">
        <f>IF(FN_MC!AK249="","*",FN_MC!AK249)</f>
        <v>-</v>
      </c>
      <c r="L348" s="140" t="str">
        <f>IF(FN_MC!AM249="","*",FN_MC!AM249)</f>
        <v>-</v>
      </c>
      <c r="M348" s="140" t="str">
        <f>IF(FN_MC!AP249="","*",FN_MC!AP249)</f>
        <v>-</v>
      </c>
      <c r="N348" s="140" t="str">
        <f>IF(FN_MC!AM249="","*",FN_MC!AM249)</f>
        <v>-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*</v>
      </c>
      <c r="C350" s="99" t="str">
        <f>IF(FN_MC!S251="","*",FN_MC!S251)</f>
        <v>-</v>
      </c>
      <c r="D350" s="99" t="str">
        <f>IF(FN_MC!T251="","*",FN_MC!T251)</f>
        <v>-</v>
      </c>
      <c r="E350" s="99" t="str">
        <f>IF(FN_MC!D251="","*",FN_MC!D251)</f>
        <v>*</v>
      </c>
      <c r="F350" s="99" t="str">
        <f>IF(FN_MC!H251="","*",FN_MC!H251)</f>
        <v>*</v>
      </c>
      <c r="G350" s="99" t="str">
        <f>IF(FN_MC!M251="","*",FN_MC!M251)</f>
        <v>-</v>
      </c>
      <c r="H350" s="149" t="str">
        <f>IF(FN_MC!K251="","*",FN_MC!K251)</f>
        <v>*</v>
      </c>
      <c r="I350" s="131" t="str">
        <f>IF(FN_MC!O251="","*",FN_MC!O251)</f>
        <v>*</v>
      </c>
      <c r="J350" s="131" t="str">
        <f>IF(FN_MC!P251="","*",FN_MC!P251)</f>
        <v>*</v>
      </c>
      <c r="K350" s="140" t="str">
        <f>IF(FN_MC!AK251="","*",FN_MC!AK251)</f>
        <v>-</v>
      </c>
      <c r="L350" s="140" t="str">
        <f>IF(FN_MC!AM251="","*",FN_MC!AM251)</f>
        <v>-</v>
      </c>
      <c r="M350" s="140" t="str">
        <f>IF(FN_MC!AP251="","*",FN_MC!AP251)</f>
        <v>-</v>
      </c>
      <c r="N350" s="140" t="str">
        <f>IF(FN_MC!AM251="","*",FN_MC!AM251)</f>
        <v>-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2026-01-15T14:07:43Z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