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54" documentId="120_S{4F5750E5-6FE7-58E6-9AFF-44783FD1E583}" xr6:coauthVersionLast="47" xr6:coauthVersionMax="47" xr10:uidLastSave="{20235C14-B32B-4473-B358-D6DD8E4F54D3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<sst xmlns="http://schemas.openxmlformats.org/spreadsheetml/2006/main" count="14521" uniqueCount="2004">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</sst>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43" activePane="bottomRight" state="frozen"/>
      <selection pane="bottomRight" activeCell="BM650" sqref="BM650:BO6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1925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1926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1927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1927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1928</v>
      </c>
      <c r="W666" s="262" t="s">
        <v>1927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1927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1932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1933</v>
      </c>
      <c r="W677" s="262" t="s">
        <v>1934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1935</v>
      </c>
      <c r="W679" s="262" t="s">
        <v>1934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4 BN648:BN649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4 BM648:BM649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4 BO648:BO649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1938</v>
      </c>
      <c r="E3" s="304" t="s">
        <v>1939</v>
      </c>
      <c r="F3" s="304" t="s">
        <v>1940</v>
      </c>
      <c r="G3" s="309" t="s">
        <v>1941</v>
      </c>
      <c r="H3" s="304" t="s">
        <v>1942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1943</v>
      </c>
      <c r="E5" s="306">
        <v>46013</v>
      </c>
      <c r="F5" s="305">
        <v>7000</v>
      </c>
      <c r="G5" s="310" t="s">
        <v>1944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1945</v>
      </c>
      <c r="G6" s="310" t="s">
        <v>1944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1946</v>
      </c>
      <c r="G7" s="311" t="s">
        <v>1947</v>
      </c>
      <c r="H7" s="307" t="s">
        <v>1948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1949</v>
      </c>
      <c r="H8" s="305" t="s">
        <v>1950</v>
      </c>
    </row>
    <row r="9" spans="3:8">
      <c r="C9" s="305" t="s">
        <v>467</v>
      </c>
      <c r="D9" s="305" t="s">
        <v>1951</v>
      </c>
      <c r="E9" s="306">
        <v>45993</v>
      </c>
      <c r="F9" s="305">
        <v>12000</v>
      </c>
      <c r="G9" s="310" t="s">
        <v>1952</v>
      </c>
      <c r="H9" s="305"/>
    </row>
    <row r="10" spans="3:8" ht="29.25">
      <c r="C10" s="305" t="s">
        <v>467</v>
      </c>
      <c r="D10" s="305" t="s">
        <v>1953</v>
      </c>
      <c r="E10" s="306">
        <v>45993</v>
      </c>
      <c r="F10" s="305">
        <v>9000</v>
      </c>
      <c r="G10" s="310" t="s">
        <v>1954</v>
      </c>
      <c r="H10" s="305"/>
    </row>
    <row r="11" spans="3:8" ht="29.25">
      <c r="C11" s="305" t="s">
        <v>467</v>
      </c>
      <c r="D11" s="305" t="s">
        <v>1955</v>
      </c>
      <c r="E11" s="306">
        <v>45993</v>
      </c>
      <c r="F11" s="305">
        <v>10000</v>
      </c>
      <c r="G11" s="310" t="s">
        <v>1954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1956</v>
      </c>
      <c r="G12" s="310" t="s">
        <v>1957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1959</v>
      </c>
      <c r="C4" s="309" t="s">
        <v>1960</v>
      </c>
      <c r="D4" s="309" t="s">
        <v>1961</v>
      </c>
      <c r="E4" s="309" t="s">
        <v>1962</v>
      </c>
      <c r="F4" s="309" t="s">
        <v>8</v>
      </c>
      <c r="G4" s="309" t="s">
        <v>1963</v>
      </c>
    </row>
    <row r="5" spans="2:8">
      <c r="B5" s="312" t="s">
        <v>1154</v>
      </c>
      <c r="C5" s="312">
        <v>314978</v>
      </c>
      <c r="D5" s="312" t="s">
        <v>1964</v>
      </c>
      <c r="E5" s="312" t="s">
        <v>542</v>
      </c>
      <c r="F5" s="312" t="s">
        <v>101</v>
      </c>
      <c r="G5" s="313">
        <v>46143</v>
      </c>
    </row>
    <row r="6" spans="2:8">
      <c r="B6" s="312" t="s">
        <v>1965</v>
      </c>
      <c r="C6" s="312">
        <v>256790</v>
      </c>
      <c r="D6" s="312" t="s">
        <v>1966</v>
      </c>
      <c r="E6" s="312" t="s">
        <v>542</v>
      </c>
      <c r="F6" s="312" t="s">
        <v>1967</v>
      </c>
      <c r="G6" s="313">
        <v>45992</v>
      </c>
    </row>
    <row r="7" spans="2:8">
      <c r="B7" s="312" t="s">
        <v>1968</v>
      </c>
      <c r="C7" s="312">
        <v>265193</v>
      </c>
      <c r="D7" s="312" t="s">
        <v>1969</v>
      </c>
      <c r="E7" s="312" t="s">
        <v>543</v>
      </c>
      <c r="F7" s="312" t="s">
        <v>1501</v>
      </c>
      <c r="G7" s="312" t="s">
        <v>1970</v>
      </c>
    </row>
    <row r="8" spans="2:8">
      <c r="B8" s="312" t="s">
        <v>1971</v>
      </c>
      <c r="C8" s="312">
        <v>293716</v>
      </c>
      <c r="D8" s="312" t="s">
        <v>1972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1973</v>
      </c>
      <c r="C9" s="312">
        <v>257258</v>
      </c>
      <c r="D9" s="312" t="s">
        <v>1974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1975</v>
      </c>
      <c r="C10" s="312">
        <v>371147</v>
      </c>
      <c r="D10" s="312" t="s">
        <v>1976</v>
      </c>
      <c r="E10" s="312" t="s">
        <v>544</v>
      </c>
      <c r="F10" s="312" t="s">
        <v>144</v>
      </c>
      <c r="G10" s="312" t="s">
        <v>1970</v>
      </c>
    </row>
    <row r="11" spans="2:8">
      <c r="B11" s="312" t="s">
        <v>1977</v>
      </c>
      <c r="C11" s="312">
        <v>259230</v>
      </c>
      <c r="D11" s="312" t="s">
        <v>1978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1979</v>
      </c>
      <c r="C12" s="312">
        <v>370705</v>
      </c>
      <c r="D12" s="312"/>
      <c r="E12" s="312" t="s">
        <v>544</v>
      </c>
      <c r="F12" s="312" t="s">
        <v>144</v>
      </c>
      <c r="G12" s="312" t="s">
        <v>1970</v>
      </c>
    </row>
    <row r="13" spans="2:8">
      <c r="B13" s="312" t="s">
        <v>1980</v>
      </c>
      <c r="C13" s="312">
        <v>258542</v>
      </c>
      <c r="D13" s="312" t="s">
        <v>1981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1982</v>
      </c>
      <c r="C14" s="312">
        <v>257050</v>
      </c>
      <c r="D14" s="312" t="s">
        <v>1983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1984</v>
      </c>
      <c r="D5" s="396"/>
      <c r="E5" s="396"/>
      <c r="F5" s="396"/>
      <c r="G5" s="396"/>
      <c r="H5" s="396"/>
      <c r="I5" s="396"/>
      <c r="J5" s="397"/>
      <c r="K5" s="398" t="s">
        <v>1985</v>
      </c>
      <c r="L5" s="399"/>
      <c r="M5" s="399"/>
      <c r="N5" s="399"/>
      <c r="O5" s="400" t="s">
        <v>1986</v>
      </c>
      <c r="P5" s="401"/>
      <c r="Q5" s="402"/>
    </row>
    <row r="6" spans="1:17" s="94" customFormat="1" ht="15.75" customHeight="1">
      <c r="A6" s="88" t="s">
        <v>1987</v>
      </c>
      <c r="B6" s="95" t="s">
        <v>1988</v>
      </c>
      <c r="C6" s="96" t="s">
        <v>875</v>
      </c>
      <c r="D6" s="97" t="s">
        <v>876</v>
      </c>
      <c r="E6" s="96" t="s">
        <v>1989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1990</v>
      </c>
      <c r="M6" s="139" t="s">
        <v>335</v>
      </c>
      <c r="N6" s="140" t="s">
        <v>870</v>
      </c>
      <c r="O6" s="232" t="s">
        <v>913</v>
      </c>
      <c r="P6" s="157"/>
      <c r="Q6" s="188" t="s">
        <v>1991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1992</v>
      </c>
      <c r="W1" s="408"/>
      <c r="X1" s="408"/>
      <c r="Y1" s="104"/>
    </row>
    <row r="2" spans="1:25" s="101" customFormat="1" ht="11.25" customHeight="1">
      <c r="A2" s="105" t="s">
        <v>1993</v>
      </c>
      <c r="B2" s="105" t="s">
        <v>1988</v>
      </c>
      <c r="C2" s="105" t="s">
        <v>313</v>
      </c>
      <c r="D2" s="106" t="s">
        <v>875</v>
      </c>
      <c r="E2" s="106" t="s">
        <v>876</v>
      </c>
      <c r="F2" s="106" t="s">
        <v>1987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1994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2</v>
      </c>
      <c r="W599" s="112" t="str">
        <f ca="1">_xlfn.XLOOKUP(G599&amp;$W$2,BS_CONTROLE[CHAVE],BS_CONTROLE[Quantidade_11],"-")</f>
        <v>-</v>
      </c>
      <c r="X599" s="112">
        <f ca="1">_xlfn.XLOOKUP(G599&amp;$X$2,BS_CONTROLE[CHAVE],BS_CONTROLE[Quantidade_11],"-")</f>
        <v>0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>
        <f ca="1">_xlfn.XLOOKUP(G603&amp;$X$2,BS_CONTROLE[CHAVE],BS_CONTROLE[Quantidade_11],"-")</f>
        <v>0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>
        <f ca="1">_xlfn.XLOOKUP(G606&amp;$W$2,BS_CONTROLE[CHAVE],BS_CONTROLE[Quantidade_11],"-")</f>
        <v>1</v>
      </c>
      <c r="X606" s="112">
        <f ca="1">_xlfn.XLOOKUP(G606&amp;$X$2,BS_CONTROLE[CHAVE],BS_CONTROLE[Quantidade_11],"-")</f>
        <v>0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>
        <f ca="1">_xlfn.XLOOKUP(G610&amp;$W$2,BS_CONTROLE[CHAVE],BS_CONTROLE[Quantidade_11],"-")</f>
        <v>1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13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48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1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1015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0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0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2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0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>
        <f ca="1">_xlfn.XLOOKUP(G628&amp;$V$2,BS_CONTROLE[CHAVE],BS_CONTROLE[Quantidade_11],"-")</f>
        <v>1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0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 t="str">
        <f ca="1">_xlfn.XLOOKUP(G631&amp;$W$2,BS_CONTROLE[CHAVE],BS_CONTROLE[Quantidade_11],"-")</f>
        <v>-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>
        <f ca="1">_xlfn.XLOOKUP(G633&amp;$V$2,BS_CONTROLE[CHAVE],BS_CONTROLE[Quantidade_11],"-")</f>
        <v>1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 t="str">
        <f ca="1">_xlfn.XLOOKUP(G636&amp;$W$2,BS_CONTROLE[CHAVE],BS_CONTROLE[Quantidade_11],"-")</f>
        <v>-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13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48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0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1015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2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0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2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0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0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0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13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2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0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1015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1996</v>
      </c>
      <c r="C2" s="96" t="s">
        <v>860</v>
      </c>
      <c r="D2" s="96" t="s">
        <v>862</v>
      </c>
      <c r="E2" s="96" t="s">
        <v>1997</v>
      </c>
      <c r="F2" s="96" t="s">
        <v>1998</v>
      </c>
      <c r="G2" s="96" t="s">
        <v>1999</v>
      </c>
      <c r="H2" s="96" t="s">
        <v>2000</v>
      </c>
      <c r="I2" s="96" t="s">
        <v>2001</v>
      </c>
      <c r="J2" s="96" t="s">
        <v>2002</v>
      </c>
      <c r="K2" s="131" t="s">
        <v>2003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2025-12-30T23:58:59Z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