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12" documentId="120_S{118792C3-22EF-5104-A093-F22BFE3913F3}" xr6:coauthVersionLast="47" xr6:coauthVersionMax="47" xr10:uidLastSave="{8607983E-9B2C-4CD2-AAA0-8689C9B643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<sst xmlns="http://schemas.openxmlformats.org/spreadsheetml/2006/main" count="11196" uniqueCount="1881">
  <si>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</si>
  <si>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</si>
  <si>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</si>
  <si>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</si>
  <si>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</si>
  <si>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</si>
  <si>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</si>
  <si>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</si>
  <si>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</si>
  <si>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</si>
  <si>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</si>
  <si>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</si>
  <si>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</si>
  <si>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</si>
  <si>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</si>
  <si>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</si>
  <si>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</si>
  <si>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</si>
  <si>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</si>
  <si>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</si>
  <si>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</si>
  <si>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</si>
  <si>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</si>
  <si>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</si>
  <si>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</si>
  <si>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</si>
  <si>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</si>
  <si>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</si>
  <si>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</si>
  <si>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</si>
  <si>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</si>
  <si>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</si>
  <si>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</si>
  <si>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</si>
  <si>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</si>
  <si>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</si>
  <si>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</si>
  <si>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</si>
  <si>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</si>
  <si>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</si>
  <si>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</si>
  <si>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</si>
  <si>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</si>
  <si>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</si>
  <si>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</si>
  <si>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</si>
  <si>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</si>
  <si>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</si>
  <si>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</si>
  <si>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</si>
  <si>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</si>
  <si>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</si>
  <si>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</si>
  <si>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</si>
  <si>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</si>
  <si>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</si>
  <si>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</si>
  <si>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</si>
  <si>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</si>
  <si>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</si>
  <si>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</si>
  <si>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</si>
  <si>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</si>
  <si>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</si>
  <si>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</si>
  <si>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</si>
  <si>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</si>
  <si>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</si>
  <si>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</si>
  <si>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</si>
  <si>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</si>
  <si>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</si>
  <si>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</si>
  <si>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</si>
  <si>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</si>
  <si>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</si>
  <si>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</si>
  <si>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</si>
  <si>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</si>
  <si>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</si>
  <si>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</si>
  <si>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</si>
  <si>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</si>
  <si>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</si>
  <si>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</si>
  <si>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</si>
  <si>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</si>
  <si>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</si>
  <si>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</si>
  <si>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</si>
  <si>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</si>
  <si>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</si>
  <si>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</si>
  <si>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</si>
  <si>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</si>
  <si>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</si>
  <si>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</si>
  <si>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</si>
  <si>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</si>
  <si>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</si>
  <si>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</si>
  <si>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</si>
  <si>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</si>
  <si>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</si>
  <si>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</si>
  <si>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</si>
  <si>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</si>
  <si>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</si>
  <si>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</si>
  <si>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</si>
  <si>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</si>
  <si>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</si>
  <si>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</si>
  <si>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</si>
  <si>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</si>
  <si>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</si>
  <si>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</si>
  <si>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</si>
  <si>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</si>
  <si>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</si>
  <si>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</si>
  <si>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</si>
  <si>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</si>
  <si>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</si>
  <si>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</si>
  <si>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</si>
  <si>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</si>
  <si>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</si>
  <si>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</si>
  <si>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</si>
  <si>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</si>
  <si>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</si>
  <si>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</si>
  <si>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</si>
  <si>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</si>
  <si>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</si>
  <si>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</si>
  <si>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</si>
  <si>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</si>
  <si>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</si>
  <si>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</si>
  <si>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</si>
  <si>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</si>
  <si>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</si>
  <si>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</si>
  <si>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</si>
  <si>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</si>
  <si>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</si>
  <si>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</si>
  <si>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</si>
  <si>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</si>
  <si>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</si>
  <si>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</si>
  <si>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</si>
  <si>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</si>
  <si>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</si>
  <si>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</si>
  <si>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</si>
  <si>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</si>
  <si>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</si>
  <si>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</si>
  <si>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</si>
  <si>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</si>
  <si>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</si>
  <si>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</si>
  <si>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</si>
  <si>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</si>
  <si>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</si>
  <si>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</si>
  <si>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</si>
  <si>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</si>
  <si>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</si>
  <si>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</si>
  <si>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</si>
  <si>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</si>
  <si>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</si>
  <si>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</si>
  <si>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</si>
  <si>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</si>
  <si>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</si>
  <si>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</si>
  <si>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</si>
  <si>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</si>
  <si>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</si>
  <si>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</si>
  <si>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</si>
  <si>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</si>
  <si>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</si>
  <si>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</si>
  <si>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</si>
  <si>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</si>
  <si>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</si>
  <si>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</si>
  <si>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</si>
  <si>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</si>
  <si>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</si>
  <si>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</si>
  <si>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</si>
  <si>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</si>
  <si>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</si>
  <si>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</si>
  <si>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</si>
  <si>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</si>
  <si>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</si>
  <si>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</si>
  <si>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</si>
  <si>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</si>
  <si>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</si>
  <si>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</si>
  <si>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</si>
  <si>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</si>
  <si>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</si>
  <si>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</si>
  <si>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</si>
  <si>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</si>
  <si>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</si>
  <si>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</si>
  <si>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</si>
  <si>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</si>
  <si>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</si>
  <si>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</si>
  <si>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</si>
  <si>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</si>
  <si>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</si>
  <si>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</si>
  <si>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</si>
  <si>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</si>
  <si>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</si>
  <si>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</si>
  <si>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</si>
  <si>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</si>
  <si>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</si>
  <si>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</si>
  <si>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</si>
  <si>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</si>
  <si>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</si>
  <si>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</si>
  <si>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</si>
  <si>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</si>
  <si>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</si>
  <si>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</si>
  <si>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</si>
  <si>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</si>
  <si>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</si>
  <si>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</si>
  <si>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</si>
  <si>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</si>
  <si>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</si>
  <si>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</si>
  <si>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</si>
  <si>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</si>
  <si>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</si>
  <si>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</si>
  <si>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</si>
  <si>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</si>
  <si>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</si>
  <si>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</si>
  <si>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</si>
  <si>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</si>
  <si>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</si>
  <si>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</si>
  <si>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</si>
  <si>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</si>
  <si>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</si>
  <si>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</si>
  <si>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</si>
  <si>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</si>
  <si>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</si>
  <si>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</si>
  <si>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</si>
  <si>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</si>
  <si>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</si>
  <si>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</si>
  <si>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</si>
  <si>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</si>
  <si>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</si>
  <si>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</si>
  <si>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</si>
  <si>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</si>
  <si>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</si>
  <si>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</si>
  <si>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</si>
  <si>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</si>
  <si>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</si>
  <si>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</si>
  <si>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</si>
  <si>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</si>
  <si>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</si>
  <si>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</si>
  <si>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</si>
  <si>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</si>
  <si>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</si>
  <si>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</si>
  <si>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</si>
  <si>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</si>
  <si>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</si>
  <si>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</si>
  <si>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</si>
  <si>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</si>
  <si>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</si>
  <si>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</si>
  <si>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</si>
  <si>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</si>
  <si>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</si>
  <si>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</si>
  <si>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</si>
  <si>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</si>
  <si>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</si>
  <si>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</si>
  <si>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</si>
  <si>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</si>
  <si>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</si>
  <si>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</si>
  <si>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</si>
  <si>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</si>
  <si>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</si>
  <si>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</si>
  <si>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</si>
  <si>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</si>
  <si>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</si>
  <si>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</si>
  <si>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</si>
  <si>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</si>
  <si>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</si>
  <si>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</si>
  <si>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</si>
  <si>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</si>
  <si>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</si>
  <si>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</si>
  <si>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</si>
  <si>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</si>
  <si>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</si>
  <si>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</si>
  <si>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</si>
  <si>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</si>
  <si>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</si>
  <si>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</si>
  <si>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</si>
  <si>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</si>
  <si>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</si>
  <si>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</si>
  <si>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</si>
  <si>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</si>
  <si>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</si>
  <si>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</si>
  <si>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</si>
  <si>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</si>
  <si>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</si>
  <si>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</si>
  <si>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</si>
  <si>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</si>
  <si>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</si>
  <si>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</si>
  <si>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</si>
  <si>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</si>
  <si>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</si>
  <si>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</si>
  <si>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</si>
  <si>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</si>
  <si>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</si>
  <si>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</si>
  <si>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</si>
  <si>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</si>
  <si>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</si>
  <si>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</si>
  <si>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</si>
  <si>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</si>
  <si>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</si>
  <si>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</si>
  <si>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</si>
  <si>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</si>
  <si>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</si>
  <si>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</si>
  <si>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</si>
  <si>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</si>
  <si>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</si>
  <si>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</si>
  <si>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</si>
  <si>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</si>
  <si>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</si>
  <si>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</si>
  <si>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</si>
  <si>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</si>
  <si>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</si>
  <si>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</si>
  <si>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</si>
  <si>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</si>
  <si>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</si>
  <si>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</si>
  <si>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</si>
  <si>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</si>
  <si>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</si>
  <si>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</si>
  <si>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</si>
  <si>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</si>
  <si>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</si>
  <si>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</si>
  <si>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</si>
  <si>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</si>
  <si>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</si>
  <si>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</si>
  <si>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</si>
  <si>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</si>
  <si>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</si>
  <si>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</si>
  <si>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</si>
  <si>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</si>
  <si>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</si>
  <si>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</si>
  <si>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</si>
  <si>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</si>
  <si>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</si>
  <si>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</si>
  <si>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</si>
  <si>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</si>
  <si>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</si>
  <si>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</si>
  <si>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</si>
  <si>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</si>
  <si>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</si>
  <si>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</si>
  <si>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</si>
  <si>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</si>
  <si>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</si>
  <si>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</si>
  <si>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</si>
  <si>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</si>
  <si>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</si>
  <si>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</si>
  <si>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</si>
  <si>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</si>
  <si>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</si>
  <si>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</si>
  <si>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</si>
  <si>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</si>
  <si>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</si>
  <si>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</si>
  <si>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</si>
  <si>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</si>
  <si>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</si>
  <si>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</si>
  <si>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</si>
  <si>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</si>
  <si>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</si>
  <si>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</si>
  <si>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</si>
  <si>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</si>
  <si>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</si>
  <si>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</si>
  <si>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</si>
  <si>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</si>
  <si>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</si>
  <si>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</si>
  <si>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</si>
  <si>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</si>
  <si>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</si>
  <si>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</si>
  <si>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</si>
  <si>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</si>
  <si>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</si>
  <si>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</si>
  <si>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</si>
  <si>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</si>
  <si>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</si>
  <si>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</si>
  <si>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</si>
  <si>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</si>
  <si>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</si>
  <si>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</si>
  <si>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</si>
  <si>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</si>
  <si>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</si>
  <si>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</si>
  <si>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</si>
  <si>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</si>
  <si>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</si>
  <si>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</si>
  <si>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</si>
  <si>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</si>
  <si>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</si>
  <si>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</si>
  <si>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</si>
  <si>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</si>
  <si>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</si>
  <si>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</si>
  <si>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</si>
  <si>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</si>
  <si>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</si>
  <si>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</si>
  <si>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</si>
  <si>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</si>
  <si>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</si>
  <si>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</si>
  <si>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</si>
  <si>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</si>
  <si>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</si>
  <si>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</si>
  <si>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</si>
  <si>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</si>
  <si>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</si>
  <si>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</si>
  <si>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</si>
  <si>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</si>
  <si>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</si>
  <si>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</si>
  <si>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</si>
  <si>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</si>
  <si>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</si>
  <si>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</si>
  <si>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</si>
  <si>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</si>
  <si>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</si>
  <si>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</si>
  <si>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</si>
  <si>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</si>
  <si>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</si>
  <si>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</si>
  <si>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</si>
  <si>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</si>
  <si>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</si>
  <si>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</si>
  <si>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</si>
  <si>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</si>
  <si>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</si>
  <si>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</si>
  <si>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</si>
  <si>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</si>
  <si>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</si>
  <si>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</si>
  <si>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</si>
  <si>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</si>
  <si>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</si>
  <si>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</si>
  <si>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</si>
  <si>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</si>
  <si>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</si>
  <si>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</si>
  <si>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</si>
  <si>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</si>
  <si>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</si>
  <si>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</si>
  <si>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</si>
  <si>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</si>
  <si>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</si>
  <si>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</si>
  <si>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</si>
  <si>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</si>
  <si>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</si>
  <si>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</si>
  <si>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</si>
  <si>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</si>
  <si>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</si>
  <si>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</si>
  <si>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</si>
  <si>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</si>
  <si>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</si>
  <si>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</si>
  <si>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</si>
  <si>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</si>
  <si>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</si>
  <si>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</si>
  <si>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</si>
  <si>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</si>
  <si>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</si>
  <si>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</si>
  <si>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</si>
  <si>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</si>
  <si>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</si>
  <si>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</si>
  <si>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</si>
  <si>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</si>
  <si>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</si>
  <si>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</si>
  <si>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</si>
  <si>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</si>
  <si>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</si>
  <si>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</si>
  <si>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</si>
  <si>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</si>
  <si>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</si>
  <si>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</si>
  <si>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</si>
  <si>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</si>
  <si>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</si>
  <si>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</si>
  <si>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</si>
  <si>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</si>
  <si>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</si>
  <si>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</si>
  <si>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</si>
  <si>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</si>
  <si>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</si>
  <si>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</si>
  <si>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</si>
  <si>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</si>
  <si>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</si>
  <si>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</si>
  <si>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</si>
  <si>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</si>
  <si>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</si>
  <si>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</si>
  <si>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</si>
  <si>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</si>
  <si>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</si>
  <si>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</si>
  <si>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</si>
  <si>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</si>
  <si>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</si>
  <si>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</si>
  <si>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</si>
  <si>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</si>
  <si>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</si>
  <si>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</si>
  <si>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</si>
  <si>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</si>
  <si>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</si>
  <si>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</si>
  <si>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</si>
  <si>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</si>
  <si>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</si>
  <si>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</si>
  <si>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</si>
  <si>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</si>
  <si>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</si>
  <si>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</si>
  <si>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</si>
  <si>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</si>
  <si>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</si>
  <si>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</si>
  <si>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</si>
  <si>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</si>
  <si>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</si>
  <si>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</si>
  <si>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</si>
  <si>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</si>
  <si>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</si>
  <si>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</si>
  <si>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</si>
  <si>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</si>
  <si>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</si>
  <si>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</si>
  <si>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</si>
  <si>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</si>
  <si>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</si>
  <si>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</si>
  <si>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</si>
  <si>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</si>
  <si>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</si>
  <si>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</si>
  <si>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</si>
  <si>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</si>
  <si>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</si>
  <si>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</si>
  <si>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</si>
  <si>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</si>
  <si>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</si>
  <si>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</si>
  <si>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</si>
  <si>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</si>
  <si>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</si>
  <si>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</si>
  <si>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</si>
  <si>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</si>
  <si>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</si>
  <si>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</si>
  <si>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</si>
  <si>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</si>
  <si>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</si>
  <si>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</si>
  <si>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</si>
  <si>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</si>
  <si>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</si>
  <si>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</si>
  <si>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</si>
  <si>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</si>
  <si>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</si>
  <si>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</si>
  <si>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</si>
  <si>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</si>
  <si>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</si>
  <si>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</si>
  <si>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</si>
  <si>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</si>
  <si>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</si>
  <si>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</si>
  <si>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</si>
  <si>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</si>
  <si>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</si>
  <si>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</si>
  <si>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</si>
  <si>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</si>
  <si>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</si>
  <si>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</si>
  <si>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</si>
  <si>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</si>
  <si>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</si>
  <si>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</si>
  <si>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</si>
  <si>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</si>
  <si>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</si>
  <si>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</si>
  <si>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</si>
  <si>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</si>
  <si>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</si>
  <si>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</si>
  <si>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</si>
  <si>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</si>
  <si>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</si>
  <si>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</si>
  <si>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</si>
  <si>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</si>
  <si>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</si>
  <si>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</si>
  <si>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</si>
  <si>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</si>
  <si>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</si>
  <si>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</si>
  <si>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</si>
  <si>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</si>
  <si>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</si>
  <si>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</si>
  <si>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</si>
  <si>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</si>
  <si>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</si>
  <si>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</si>
  <si>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</si>
  <si>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</si>
  <si>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</si>
  <si>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</si>
  <si>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</si>
  <si>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</si>
  <si>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</si>
  <si>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</si>
  <si>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</si>
  <si>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</si>
  <si>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</si>
  <si>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</si>
  <si>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</si>
  <si>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</si>
  <si>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</si>
  <si>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</si>
  <si>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</si>
  <si>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</si>
  <si>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</si>
  <si>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</si>
  <si>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</si>
  <si>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</si>
  <si>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</si>
  <si>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</si>
  <si>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</si>
  <si>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</si>
  <si>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</si>
  <si>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</si>
  <si>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</si>
  <si>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</si>
  <si>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</si>
  <si>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</si>
  <si>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</si>
  <si>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</si>
  <si>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</si>
  <si>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</si>
  <si>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</si>
  <si>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</si>
  <si>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</si>
  <si>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</si>
  <si>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</si>
  <si>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</si>
  <si>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</si>
  <si>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</si>
  <si>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</si>
  <si>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</si>
  <si>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</si>
  <si>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</si>
  <si>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</si>
  <si>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</si>
  <si>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</si>
  <si>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</si>
  <si>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</si>
  <si>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</si>
  <si>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</si>
  <si>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</si>
  <si>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</si>
  <si>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</si>
  <si>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</si>
  <si>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</si>
  <si>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</si>
  <si>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</si>
  <si>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</si>
  <si>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</si>
  <si>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</si>
  <si>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</si>
  <si>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</si>
  <si>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</si>
  <si>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</si>
  <si>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</si>
  <si>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</si>
  <si>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</si>
  <si>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</si>
  <si>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</si>
  <si>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</si>
  <si>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</si>
  <si>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</si>
  <si>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</si>
  <si>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</si>
  <si>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</si>
  <si>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</si>
  <si>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</si>
  <si>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</si>
  <si>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</si>
  <si>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</si>
  <si>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</si>
  <si>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</si>
  <si>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</si>
  <si>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</si>
  <si>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</si>
  <si>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</si>
  <si>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</si>
  <si>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</si>
  <si>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</si>
  <si>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</si>
  <si>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</si>
  <si>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</si>
  <si>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</si>
  <si>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</si>
  <si>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</si>
  <si>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</si>
  <si>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</si>
  <si>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</si>
  <si>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</si>
  <si>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</si>
  <si>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</si>
  <si>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</si>
  <si>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</si>
  <si>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</si>
  <si>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</si>
  <si>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</si>
  <si>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</si>
  <si>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</si>
  <si>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</si>
  <si>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</si>
  <si>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</si>
  <si>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</si>
  <si>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</si>
  <si>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</si>
  <si>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</si>
  <si>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</si>
  <si>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</si>
  <si>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</si>
  <si>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</si>
  <si>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</si>
  <si>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</si>
  <si>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</si>
  <si>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</si>
  <si>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</si>
  <si>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</si>
  <si>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</si>
  <si>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</si>
  <si>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</si>
  <si>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</si>
  <si>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</si>
  <si>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</si>
  <si>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</si>
  <si>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</si>
  <si>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</si>
  <si>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</si>
  <si>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</si>
  <si>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</si>
  <si>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</si>
  <si>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</si>
  <si>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</si>
  <si>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</si>
  <si>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</si>
  <si>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</si>
  <si>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</si>
  <si>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</si>
  <si>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</si>
  <si>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</si>
  <si>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</si>
  <si>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</si>
  <si>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</si>
  <si>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</si>
  <si>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</si>
  <si>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</si>
  <si>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</si>
  <si>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</si>
  <si>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</si>
  <si>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</si>
  <si>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</si>
  <si>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</si>
  <si>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</si>
  <si>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</si>
  <si>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</si>
  <si>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</si>
  <si>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</si>
  <si>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</si>
  <si>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</si>
  <si>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</si>
  <si>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</si>
  <si>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</si>
  <si>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</si>
  <si>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</si>
  <si>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</si>
  <si>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</si>
  <si>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</si>
  <si>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</si>
  <si>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</si>
  <si>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</si>
  <si>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</si>
  <si>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</si>
  <si>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</si>
  <si>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</si>
  <si>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</si>
  <si>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</si>
  <si>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</si>
  <si>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</si>
  <si>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</si>
  <si>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</si>
  <si>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</si>
  <si>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</si>
  <si>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</si>
  <si>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</si>
  <si>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</si>
  <si>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</si>
  <si>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</si>
  <si>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</si>
  <si>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</si>
  <si>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</si>
  <si>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</si>
  <si>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</si>
  <si>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</si>
  <si>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</si>
  <si>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</si>
  <si>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</si>
  <si>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</si>
  <si>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</si>
  <si>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</si>
  <si>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</si>
  <si>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</si>
  <si>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</si>
  <si>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</si>
  <si>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</si>
  <si>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</si>
  <si>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</si>
  <si>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</si>
  <si>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</si>
  <si>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</si>
  <si>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</si>
  <si>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</si>
  <si>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</si>
  <si>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</si>
  <si>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</si>
  <si>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</si>
  <si>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</si>
  <si>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</si>
  <si>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</si>
  <si>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</si>
  <si>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</si>
  <si>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</si>
  <si>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</si>
  <si>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</si>
  <si>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</si>
  <si>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</si>
  <si>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</si>
  <si>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</si>
  <si>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</si>
  <si>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</si>
  <si>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</si>
  <si>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</si>
  <si>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</si>
  <si>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</si>
  <si>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</si>
  <si>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</si>
  <si>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</si>
  <si>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</si>
  <si>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</si>
  <si>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</si>
  <si>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</si>
  <si>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</si>
  <si>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</si>
  <si>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</si>
  <si>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</si>
  <si>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</si>
  <si>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</si>
  <si>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</si>
  <si>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</si>
  <si>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</si>
  <si>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</si>
  <si>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</si>
  <si>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</si>
  <si>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</si>
  <si>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</si>
  <si>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</si>
  <si>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</si>
  <si>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</si>
  <si>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</si>
  <si>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</si>
  <si>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</si>
  <si>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</si>
  <si>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</si>
  <si>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</si>
  <si>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</si>
  <si>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</si>
  <si>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</si>
  <si>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</si>
  <si>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</si>
  <si>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</si>
  <si>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</si>
  <si>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</si>
  <si>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</si>
  <si>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</si>
  <si>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</si>
  <si>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</si>
  <si>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</si>
  <si>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</si>
  <si>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</si>
  <si>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</si>
  <si>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</si>
  <si>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</si>
  <si>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</si>
  <si>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</si>
  <si>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</si>
  <si>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</si>
  <si>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</si>
  <si>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</si>
  <si>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</si>
  <si>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</si>
  <si>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</si>
  <si>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</si>
  <si>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</si>
  <si>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</si>
  <si>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</si>
  <si>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</si>
  <si>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</si>
  <si>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</si>
  <si>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</si>
  <si>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</si>
  <si>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</si>
  <si>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</si>
  <si>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</si>
  <si>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</si>
  <si>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</si>
  <si>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</si>
  <si>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</si>
  <si>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</si>
  <si>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</si>
  <si>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</si>
  <si>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</si>
  <si>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</si>
  <si>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</si>
  <si>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</si>
  <si>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</si>
  <si>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</si>
  <si>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</si>
  <si>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</si>
  <si>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</si>
  <si>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</si>
  <si>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</si>
  <si>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</si>
  <si>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</si>
  <si>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</si>
  <si>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</si>
  <si>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</si>
  <si>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</si>
  <si>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</si>
  <si>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</si>
  <si>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</si>
  <si>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</si>
  <si>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</si>
  <si>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</si>
  <si>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</si>
  <si>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</si>
  <si>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</si>
  <si>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</si>
  <si>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</si>
  <si>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</si>
  <si>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</si>
  <si>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</si>
  <si>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</si>
  <si>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</si>
  <si>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</si>
  <si>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</si>
  <si>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</si>
  <si>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</si>
  <si>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</si>
  <si>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</si>
  <si>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</si>
  <si>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</si>
  <si>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</si>
  <si>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</si>
  <si>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</si>
  <si>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</si>
  <si>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</si>
  <si>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</si>
  <si>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</si>
  <si>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</si>
  <si>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</si>
  <si>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</si>
  <si>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</si>
  <si>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</si>
  <si>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</si>
  <si>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</si>
  <si>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</si>
  <si>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</si>
  <si>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</si>
  <si>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</si>
  <si>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</si>
  <si>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</si>
  <si>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</si>
  <si>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</si>
  <si>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</si>
  <si>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</si>
  <si>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</si>
  <si>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</si>
  <si>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</si>
  <si>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</si>
  <si>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</si>
  <si>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</si>
  <si>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</si>
  <si>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</si>
  <si>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</si>
  <si>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</si>
  <si>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</si>
  <si>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</si>
  <si>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</si>
  <si>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</si>
  <si>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</si>
  <si>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</si>
  <si>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</si>
  <si>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</si>
  <si>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</si>
  <si>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</si>
  <si>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</si>
  <si>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</si>
  <si>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</si>
  <si>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</si>
  <si>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</si>
  <si>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</si>
  <si>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</si>
  <si>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</si>
  <si>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</si>
  <si>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</si>
  <si>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</si>
  <si>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</si>
  <si>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</si>
  <si>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</si>
  <si>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</si>
  <si>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</si>
  <si>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</si>
  <si>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</si>
  <si>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</si>
  <si>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</si>
  <si>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</si>
  <si>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</si>
  <si>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</si>
  <si>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</si>
  <si>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</si>
  <si>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</si>
  <si>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</si>
  <si>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</si>
  <si>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</si>
  <si>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</si>
  <si>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</si>
  <si>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</si>
  <si>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</si>
  <si>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</si>
  <si>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</si>
  <si>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</si>
  <si>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</si>
  <si>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</si>
  <si>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</si>
  <si>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</si>
  <si>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</si>
  <si>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</si>
  <si>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</si>
  <si>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</si>
  <si>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</si>
  <si>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</si>
  <si>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</si>
  <si>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</si>
  <si>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</si>
  <si>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</si>
  <si>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</si>
  <si>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</si>
  <si>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</si>
  <si>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</si>
  <si>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</si>
  <si>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</si>
  <si>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</si>
  <si>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</si>
  <si>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</si>
  <si>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</si>
  <si>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</si>
  <si>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</si>
  <si>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</si>
  <si>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</si>
  <si>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</si>
  <si>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</si>
  <si>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</si>
  <si>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</si>
  <si>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</si>
  <si>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</si>
  <si>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</si>
  <si>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</si>
  <si>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</si>
  <si>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</si>
  <si>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</si>
  <si>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</si>
  <si>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</si>
  <si>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</si>
  <si>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</si>
  <si>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</si>
  <si>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</si>
  <si>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</si>
  <si>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</si>
  <si>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</si>
  <si>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</si>
  <si>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</si>
  <si>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</si>
  <si>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</si>
  <si>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</si>
  <si>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</si>
  <si>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</si>
  <si>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</si>
  <si>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</si>
  <si>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</si>
  <si>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</si>
  <si>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</si>
  <si>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</si>
  <si>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</si>
  <si>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</si>
  <si>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</si>
  <si>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</si>
  <si>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</si>
  <si>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</si>
  <si>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</si>
  <si>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</si>
  <si>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</si>
  <si>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</si>
  <si>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</si>
  <si>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</si>
  <si>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</si>
  <si>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</si>
  <si>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</si>
  <si>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</si>
  <si>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</si>
  <si>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</si>
  <si>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</si>
  <si>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</si>
  <si>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</si>
  <si>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</si>
  <si>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</si>
  <si>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</si>
  <si>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</si>
  <si>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</si>
  <si>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</si>
  <si>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</si>
  <si>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</si>
  <si>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</si>
  <si>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</si>
  <si>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</si>
  <si>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</si>
  <si>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</si>
  <si>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</si>
  <si>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</si>
  <si>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</si>
  <si>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</si>
  <si>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</si>
  <si>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</si>
  <si>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</si>
  <si>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</si>
  <si>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</si>
  <si>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</si>
  <si>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</si>
  <si>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</si>
  <si>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</si>
  <si>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</si>
  <si>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</si>
  <si>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</si>
  <si>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</si>
  <si>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</si>
  <si>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</si>
  <si>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</si>
  <si>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</si>
  <si>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</si>
  <si>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</si>
  <si>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</si>
  <si>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</si>
  <si>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</si>
  <si>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</si>
  <si>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</si>
  <si>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</si>
  <si>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</si>
  <si>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</si>
  <si>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</si>
  <si>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</si>
  <si>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</si>
  <si>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</si>
  <si>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</si>
  <si>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</si>
  <si>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</si>
  <si>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</si>
  <si>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</si>
  <si>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</si>
  <si>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</si>
  <si>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</si>
  <si>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</si>
  <si>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</si>
  <si>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</si>
  <si>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</si>
  <si>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</si>
  <si>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</si>
  <si>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</si>
  <si>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</si>
  <si>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</si>
  <si>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</si>
  <si>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</si>
  <si>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</si>
  <si>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</si>
  <si>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</si>
  <si>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</si>
  <si>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</si>
  <si>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</si>
  <si>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</si>
  <si>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</si>
  <si>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</si>
  <si>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</si>
  <si>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</si>
  <si>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</si>
  <si>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</si>
  <si>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</si>
  <si>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</si>
  <si>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</si>
  <si>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</si>
  <si>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</si>
  <si>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</si>
  <si>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</si>
  <si>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</si>
  <si>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</si>
  <si>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</si>
  <si>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</si>
  <si>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</si>
  <si>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</si>
  <si>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</si>
  <si>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</si>
  <si>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</si>
  <si>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</si>
  <si>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</si>
  <si>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</si>
  <si>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</si>
  <si>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</si>
  <si>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</si>
  <si>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</si>
  <si>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</si>
  <si>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</si>
  <si>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</si>
  <si>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</si>
  <si>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</si>
  <si>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</si>
  <si>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</si>
  <si>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</si>
  <si>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</si>
  <si>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</si>
  <si>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</si>
  <si>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</si>
  <si>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</si>
  <si>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</si>
  <si>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</si>
  <si>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</si>
  <si>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</si>
  <si>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</si>
  <si>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</si>
  <si>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</si>
  <si>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</si>
  <si>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</si>
  <si>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</si>
  <si>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</si>
  <si>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</si>
  <si>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</si>
  <si>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</si>
  <si>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</si>
  <si>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</si>
  <si>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</si>
  <si>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</si>
  <si>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</si>
  <si>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</si>
  <si>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</si>
  <si>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</si>
  <si>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</si>
  <si>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</si>
  <si>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</si>
  <si>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</si>
  <si>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</si>
  <si>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</si>
  <si>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</si>
  <si>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</si>
  <si>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</si>
  <si>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</si>
  <si>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</si>
  <si>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</si>
  <si>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</si>
  <si>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</si>
  <si>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</si>
  <si>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</si>
  <si>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</si>
  <si>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</si>
  <si>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</si>
  <si>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</si>
  <si>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</si>
  <si>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</si>
  <si>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</si>
  <si>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</si>
  <si>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</si>
  <si>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</si>
  <si>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</si>
  <si>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</si>
  <si>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</si>
  <si>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</si>
  <si>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</si>
  <si>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</si>
  <si>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</si>
  <si>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</si>
  <si>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</si>
  <si>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</si>
  <si>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</si>
  <si>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</si>
  <si>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</si>
  <si>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</si>
  <si>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</si>
  <si>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</si>
  <si>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</si>
  <si>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</si>
  <si>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</si>
  <si>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</si>
  <si>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</si>
  <si>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</si>
  <si>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</si>
  <si>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</si>
  <si>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</si>
  <si>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</si>
  <si>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</si>
  <si>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</si>
  <si>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</si>
  <si>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</si>
  <si>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</si>
  <si>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</si>
  <si>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</si>
  <si>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</si>
  <si>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</si>
  <si>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</si>
  <si>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</si>
  <si>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</si>
  <si>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</si>
  <si>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</si>
  <si>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</si>
  <si>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</si>
  <si>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</si>
  <si>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</si>
  <si>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</si>
  <si>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</si>
  <si>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</si>
  <si>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</si>
  <si>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</si>
  <si>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</si>
  <si>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</si>
  <si>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</si>
  <si>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</si>
  <si>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</si>
  <si>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</si>
  <si>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</si>
  <si>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</si>
  <si>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</si>
  <si>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</si>
  <si>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</si>
  <si>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</si>
  <si>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</si>
  <si>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</si>
  <si>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</si>
  <si>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</si>
  <si>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</si>
  <si>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</si>
  <si>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</si>
  <si>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</si>
  <si>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</si>
  <si>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</si>
  <si>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</si>
  <si>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</si>
  <si>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</si>
  <si>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</si>
  <si>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</si>
  <si>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</si>
  <si>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</si>
  <si>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</si>
  <si>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</si>
  <si>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</si>
  <si>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</si>
  <si>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</si>
  <si>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</si>
  <si>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</si>
  <si>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</si>
  <si>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</si>
  <si>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</si>
  <si>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</si>
  <si>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</si>
  <si>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</si>
  <si>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</si>
  <si>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</si>
  <si>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</si>
  <si>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</si>
  <si>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</si>
  <si>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</si>
  <si>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</si>
  <si>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</si>
  <si>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</si>
  <si>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</si>
  <si>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</si>
  <si>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</si>
  <si>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</si>
  <si>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</si>
  <si>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</si>
  <si>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</si>
  <si>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</si>
  <si>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</si>
  <si>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</si>
  <si>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</si>
  <si>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</si>
  <si>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</si>
  <si>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</si>
  <si>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</si>
  <si>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</si>
  <si>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</si>
  <si>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</si>
  <si>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</si>
  <si>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</si>
  <si>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</si>
  <si>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</si>
  <si>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</si>
  <si>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</si>
  <si>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</si>
  <si>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</si>
  <si>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</si>
  <si>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</si>
  <si>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</si>
  <si>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</si>
  <si>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</si>
  <si>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</si>
  <si>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</si>
  <si>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</si>
  <si>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</si>
  <si>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</si>
  <si>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</si>
  <si>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</si>
  <si>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</si>
  <si>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</si>
  <si>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</si>
  <si>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</si>
  <si>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</si>
  <si>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</si>
  <si>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</si>
  <si>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</si>
  <si>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</si>
  <si>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</si>
  <si>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</si>
  <si>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</si>
  <si>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</si>
  <si>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</si>
  <si>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</si>
  <si>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</si>
  <si>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</si>
  <si>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</si>
  <si>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</si>
  <si>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</si>
  <si>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</si>
  <si>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</si>
  <si>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</si>
  <si>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</si>
  <si>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</si>
  <si>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</si>
  <si>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</si>
  <si>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</si>
  <si>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</si>
  <si>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</si>
  <si>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</si>
  <si>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</si>
  <si>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</si>
  <si>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</si>
  <si>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</si>
  <si>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</si>
  <si>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</si>
  <si>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</si>
  <si>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</si>
  <si>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</si>
  <si>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</si>
  <si>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</si>
  <si>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</si>
  <si>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</si>
  <si>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</si>
  <si>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</si>
  <si>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</si>
  <si>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</si>
  <si>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</si>
  <si>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</si>
  <si>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</si>
  <si>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</si>
  <si>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</si>
  <si>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</si>
  <si>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</si>
  <si>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</si>
  <si>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</si>
  <si>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</si>
  <si>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</si>
  <si>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</si>
  <si>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</si>
  <si>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</si>
  <si>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</si>
  <si>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</si>
  <si>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</si>
  <si>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</si>
  <si>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</si>
  <si>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</si>
  <si>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</si>
  <si>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</si>
  <si>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</si>
  <si>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</si>
  <si>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</si>
  <si>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</si>
  <si>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</si>
  <si>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</si>
  <si>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</si>
  <si>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</si>
  <si>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</si>
  <si>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</si>
  <si>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</si>
  <si>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</si>
  <si>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</si>
  <si>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</si>
  <si>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</si>
  <si>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</si>
  <si>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</si>
  <si>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</si>
  <si>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</si>
  <si>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</si>
  <si>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</si>
  <si>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</si>
  <si>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</si>
  <si>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</si>
  <si>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</si>
  <si>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</si>
  <si>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</si>
  <si>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</si>
  <si>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</si>
  <si>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</si>
  <si>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</si>
  <si>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</si>
  <si>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</si>
  <si>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</si>
  <si>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</si>
  <si>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</si>
  <si>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</si>
  <si>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</si>
  <si>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</si>
  <si>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</si>
  <si>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</si>
  <si>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</si>
  <si>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</si>
  <si>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</si>
  <si>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</si>
  <si>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</si>
  <si>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</si>
  <si>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</si>
  <si>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</si>
  <si>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</si>
  <si>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</si>
  <si>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</si>
  <si>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</si>
  <si>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</si>
  <si>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</si>
  <si>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</si>
  <si>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</si>
  <si>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</si>
  <si>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</si>
  <si>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</si>
  <si>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</si>
  <si>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</si>
  <si>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</si>
  <si>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</si>
  <si>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</si>
  <si>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</si>
  <si>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</si>
  <si>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</si>
  <si>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</si>
  <si>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</si>
  <si>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</si>
  <si>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</si>
  <si>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</si>
  <si>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</si>
  <si>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</si>
  <si>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</si>
  <si>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</si>
  <si>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</si>
  <si>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</si>
  <si>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</si>
  <si>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</si>
  <si>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</si>
  <si>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</si>
  <si>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</si>
  <si>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</si>
  <si>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</si>
  <si>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</si>
  <si>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</si>
  <si>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</si>
  <si>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</si>
  <si>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</si>
  <si>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</si>
  <si>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</si>
  <si>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</si>
  <si>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</si>
  <si>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</si>
  <si>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</si>
  <si>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</si>
  <si>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</si>
  <si>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</si>
  <si>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</si>
  <si>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</si>
  <si>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</si>
  <si>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</si>
  <si>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</si>
  <si>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</si>
  <si>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</si>
  <si>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</si>
  <si>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</si>
  <si>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</si>
  <si>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</si>
  <si>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</si>
  <si>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</si>
  <si>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</si>
  <si>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</si>
  <si>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</si>
  <si>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</si>
  <si>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</si>
  <si>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</si>
  <si>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</si>
  <si>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</si>
  <si>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</si>
  <si>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</si>
  <si>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</si>
  <si>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</si>
  <si>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</si>
  <si>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</si>
  <si>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</si>
  <si>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</si>
  <si>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</si>
  <si>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</si>
  <si>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</si>
  <si>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</si>
  <si>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</si>
  <si>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</si>
  <si>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</si>
  <si>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</si>
  <si>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</si>
  <si>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</si>
  <si>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</si>
  <si>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</si>
  <si>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</si>
  <si>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</si>
  <si>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</si>
  <si>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</si>
  <si>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</si>
  <si>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</si>
  <si>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</si>
  <si>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</si>
  <si>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</si>
  <si>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</si>
  <si>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</si>
  <si>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</si>
  <si>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</si>
  <si>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</si>
  <si>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</si>
  <si>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</si>
  <si>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</si>
  <si>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</si>
  <si>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</si>
  <si>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</si>
  <si>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</si>
  <si>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</si>
  <si>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</si>
  <si>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</si>
  <si>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</si>
  <si>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</si>
  <si>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</si>
  <si>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</si>
  <si>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</si>
  <si>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</si>
  <si>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</si>
  <si>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</si>
  <si>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</si>
  <si>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</si>
  <si>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</si>
  <si>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</si>
  <si>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</si>
  <si>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</si>
  <si>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</si>
  <si>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</si>
  <si>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</si>
  <si>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</si>
  <si>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</si>
  <si>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</si>
  <si>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</si>
  <si>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</si>
  <si>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</si>
  <si>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</si>
  <si>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</si>
  <si>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</si>
  <si>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</si>
  <si>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</si>
  <si>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</si>
  <si>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</si>
  <si>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</si>
  <si>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</si>
  <si>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</si>
  <si>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</si>
  <si>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</si>
  <si>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10:00/Intervalo cancelado pelo CCO devido priorização da circulação</t>
  </si>
  <si>
    <t>ZMO-ZUC</t>
  </si>
  <si>
    <t>ZMOZUC</t>
  </si>
  <si>
    <t>Macro 1 08:01/Prev. faixa 09:30</t>
  </si>
  <si>
    <t>Macro 1 08:01/Lic. 09:19/Em inspeção</t>
  </si>
  <si>
    <t>Troca de meia chave em ZCT-N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</si>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</sst>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Fill="1" applyBorder="1" applyAlignme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305" t="s">
        <v>901</v>
      </c>
      <c r="E75" s="305" t="s">
        <v>718</v>
      </c>
      <c r="F75" s="305" t="s">
        <v>692</v>
      </c>
      <c r="G75" s="305" t="s">
        <v>701</v>
      </c>
      <c r="H75" s="305" t="s">
        <v>520</v>
      </c>
      <c r="I75" s="305">
        <v>1</v>
      </c>
      <c r="J75" s="306">
        <v>1</v>
      </c>
      <c r="K75" s="306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AY1" activePane="topRight" state="frozen"/>
      <selection pane="topRight" activeCell="BC324" sqref="BC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6" t="s">
        <v>1021</v>
      </c>
      <c r="C1" s="257"/>
      <c r="D1" s="257"/>
      <c r="E1" s="3"/>
      <c r="F1" s="256" t="s">
        <v>1022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1023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1024</v>
      </c>
      <c r="BI1" s="272"/>
      <c r="BJ1" s="272"/>
      <c r="BK1" s="273"/>
      <c r="BL1" s="5"/>
      <c r="BM1" s="263" t="s">
        <v>1025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6" t="s">
        <v>1026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1029</v>
      </c>
      <c r="AT2" s="267"/>
      <c r="AU2" s="267"/>
      <c r="AV2" s="267"/>
      <c r="AW2" s="267"/>
      <c r="AX2" s="267"/>
      <c r="AY2" s="270"/>
      <c r="AZ2" s="6"/>
      <c r="BA2" s="260" t="s">
        <v>1030</v>
      </c>
      <c r="BB2" s="262"/>
      <c r="BC2" s="266" t="s">
        <v>1027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2"/>
      <c r="AK3" s="260" t="s">
        <v>1032</v>
      </c>
      <c r="AL3" s="261"/>
      <c r="AM3" s="284"/>
      <c r="AN3" s="285"/>
      <c r="AO3" s="261"/>
      <c r="AP3" s="261"/>
      <c r="AQ3" s="262"/>
      <c r="AR3" s="67"/>
      <c r="AS3" s="282" t="s">
        <v>1038</v>
      </c>
      <c r="AT3" s="283"/>
      <c r="AU3" s="282" t="s">
        <v>1039</v>
      </c>
      <c r="AV3" s="283"/>
      <c r="AW3" s="282" t="s">
        <v>1040</v>
      </c>
      <c r="AX3" s="283"/>
      <c r="AY3" s="67" t="s">
        <v>1041</v>
      </c>
      <c r="AZ3" s="67"/>
      <c r="BA3" s="280"/>
      <c r="BB3" s="281"/>
      <c r="BC3" s="260" t="s">
        <v>1034</v>
      </c>
      <c r="BD3" s="261"/>
      <c r="BE3" s="261"/>
      <c r="BF3" s="262"/>
      <c r="BG3" s="66"/>
      <c r="BH3" s="274"/>
      <c r="BI3" s="275"/>
      <c r="BJ3" s="275"/>
      <c r="BK3" s="276"/>
      <c r="BL3" s="66"/>
      <c r="BM3" s="263" t="s">
        <v>1042</v>
      </c>
      <c r="BN3" s="264"/>
      <c r="BO3" s="264"/>
      <c r="BP3" s="265"/>
      <c r="BQ3" s="263" t="s">
        <v>841</v>
      </c>
      <c r="BR3" s="264"/>
      <c r="BS3" s="265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</v>
      </c>
      <c r="AT325" s="121">
        <v>0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>
        <v>0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0</v>
      </c>
      <c r="BI325" s="19"/>
      <c r="BJ325" s="19" t="s">
        <v>1820</v>
      </c>
      <c r="BK325" s="20" t="s">
        <v>1821</v>
      </c>
      <c r="BL325" s="18"/>
      <c r="BM325" s="145" t="s">
        <v>541</v>
      </c>
      <c r="BN325" s="144" t="s">
        <v>560</v>
      </c>
      <c r="BO325" s="145" t="s">
        <v>668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99"/>
      <c r="F329" s="300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301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3">
        <f>IF(BS_CONTROLE[[#This Row],[SUB]]=0, "-", BS_CONTROLE[[#This Row],[SUB]])</f>
        <v>73</v>
      </c>
      <c r="AP329" s="118">
        <f>BS_CONTROLE[[#This Row],[KM - Inicio]]</f>
        <v>159</v>
      </c>
      <c r="AQ329" s="303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30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19"/>
      <c r="BK329" s="20"/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1827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1828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1829</v>
      </c>
      <c r="BK330" s="19" t="s">
        <v>1830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1831</v>
      </c>
      <c r="BK332" s="169" t="s">
        <v>1831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1832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1833</v>
      </c>
      <c r="N334" s="142" t="s">
        <v>1834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1835</v>
      </c>
      <c r="W334" s="118" t="s">
        <v>1836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1837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1838</v>
      </c>
      <c r="W336" s="118" t="s">
        <v>1839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1840</v>
      </c>
      <c r="BK336" s="19" t="s">
        <v>1841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1842</v>
      </c>
      <c r="BK337" s="19" t="s">
        <v>1843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1842</v>
      </c>
      <c r="BK338" s="19" t="s">
        <v>1843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1844</v>
      </c>
      <c r="N339" s="142" t="s">
        <v>1845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1846</v>
      </c>
      <c r="BK339" s="20" t="s">
        <v>1847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1848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1849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1850</v>
      </c>
      <c r="BK340" s="195" t="s">
        <v>1850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1851</v>
      </c>
      <c r="N341" s="142" t="s">
        <v>1852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30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30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303">
        <f>IF(BS_CONTROLE[[#This Row],[SUB]]=0, "-", BS_CONTROLE[[#This Row],[SUB]])</f>
        <v>71</v>
      </c>
      <c r="AP341" s="118">
        <f>BS_CONTROLE[[#This Row],[KM - Inicio]]</f>
        <v>174.85</v>
      </c>
      <c r="AQ341" s="303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30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30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1853</v>
      </c>
      <c r="BK341" s="19" t="s">
        <v>1853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/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1854</v>
      </c>
      <c r="BK342" s="19" t="s">
        <v>1855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0.66666666666666652</v>
      </c>
      <c r="BS342" s="22">
        <f>IF(OR(B342="",F342=""),"*",BA342/Q342)</f>
        <v>0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1856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1857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1858</v>
      </c>
      <c r="BK343" s="19" t="s">
        <v>1859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1860</v>
      </c>
      <c r="BK344" s="19" t="s">
        <v>1860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0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2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0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0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2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0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0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1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27" operator="equal">
      <formula>"NÃO"</formula>
    </cfRule>
    <cfRule type="cellIs" dxfId="220" priority="328" operator="equal">
      <formula>"SIM"</formula>
    </cfRule>
  </conditionalFormatting>
  <conditionalFormatting sqref="AZ6:AZ320 AZ322:AZ763">
    <cfRule type="expression" dxfId="219" priority="42783">
      <formula>#REF!=1</formula>
    </cfRule>
  </conditionalFormatting>
  <conditionalFormatting sqref="BF60 U6:U59 V60 U61:U765 BE6:BE768 AY6:AY768">
    <cfRule type="cellIs" dxfId="218" priority="42767" operator="equal">
      <formula>"ERRO"</formula>
    </cfRule>
  </conditionalFormatting>
  <conditionalFormatting sqref="BQ6:BQ155 BQ157:BQ767">
    <cfRule type="cellIs" dxfId="217" priority="42762" operator="equal">
      <formula>"Produção e Intervalo"</formula>
    </cfRule>
    <cfRule type="cellIs" dxfId="216" priority="42763" operator="equal">
      <formula>"Aderente"</formula>
    </cfRule>
    <cfRule type="cellIs" dxfId="215" priority="42764" operator="equal">
      <formula>"Intervalo"</formula>
    </cfRule>
    <cfRule type="cellIs" dxfId="214" priority="42765" operator="equal">
      <formula>"Produção"</formula>
    </cfRule>
    <cfRule type="cellIs" dxfId="213" priority="42766" operator="equal">
      <formula>"ERRO"</formula>
    </cfRule>
  </conditionalFormatting>
  <conditionalFormatting sqref="BR6:BS768">
    <cfRule type="cellIs" dxfId="212" priority="42744" operator="equal">
      <formula>"*"</formula>
    </cfRule>
    <cfRule type="cellIs" dxfId="211" priority="42745" operator="greaterThanOrEqual">
      <formula>1</formula>
    </cfRule>
    <cfRule type="cellIs" dxfId="210" priority="42746" operator="lessThan">
      <formula>1</formula>
    </cfRule>
  </conditionalFormatting>
  <conditionalFormatting sqref="BH766 BH6:BH27 BH28:BI31 BH32:BH763">
    <cfRule type="iconSet" priority="44567">
      <iconSet showValue="0">
        <cfvo type="percent" val="0"/>
        <cfvo type="num" val="1"/>
        <cfvo type="num" val="1" gte="0"/>
      </iconSet>
    </cfRule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4">
      <formula>#REF!=1</formula>
    </cfRule>
  </conditionalFormatting>
  <conditionalFormatting sqref="BP10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2">
    <cfRule type="iconSet" priority="44618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3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5" operator="equal">
      <formula>"OPORTUNIDADE"</formula>
    </cfRule>
  </conditionalFormatting>
  <conditionalFormatting sqref="Z18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Z189">
    <cfRule type="cellIs" dxfId="205" priority="162" operator="equal">
      <formula>"OPORTUNIDADE"</formula>
    </cfRule>
  </conditionalFormatting>
  <conditionalFormatting sqref="Z189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BP1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5" operator="equal">
      <formula>"OPORTUNIDADE"</formula>
    </cfRule>
  </conditionalFormatting>
  <conditionalFormatting sqref="Y187">
    <cfRule type="cellIs" dxfId="201" priority="153" operator="equal">
      <formula>"NÃO"</formula>
    </cfRule>
    <cfRule type="cellIs" dxfId="200" priority="154" operator="equal">
      <formula>"SIM"</formula>
    </cfRule>
  </conditionalFormatting>
  <conditionalFormatting sqref="Y189">
    <cfRule type="cellIs" dxfId="199" priority="152" operator="equal">
      <formula>"OPORTUNIDADE"</formula>
    </cfRule>
  </conditionalFormatting>
  <conditionalFormatting sqref="Y189">
    <cfRule type="cellIs" dxfId="198" priority="150" operator="equal">
      <formula>"NÃO"</formula>
    </cfRule>
    <cfRule type="cellIs" dxfId="197" priority="151" operator="equal">
      <formula>"SIM"</formula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1" operator="equal">
      <formula>"OPORTUNIDADE"</formula>
    </cfRule>
  </conditionalFormatting>
  <conditionalFormatting sqref="Z206">
    <cfRule type="cellIs" dxfId="195" priority="99" operator="equal">
      <formula>"NÃO"</formula>
    </cfRule>
    <cfRule type="cellIs" dxfId="194" priority="100" operator="equal">
      <formula>"SIM"</formula>
    </cfRule>
  </conditionalFormatting>
  <conditionalFormatting sqref="Y206:Y210">
    <cfRule type="cellIs" dxfId="193" priority="98" operator="equal">
      <formula>"OPORTUNIDADE"</formula>
    </cfRule>
  </conditionalFormatting>
  <conditionalFormatting sqref="Y206:Y210">
    <cfRule type="cellIs" dxfId="192" priority="96" operator="equal">
      <formula>"NÃO"</formula>
    </cfRule>
    <cfRule type="cellIs" dxfId="191" priority="97" operator="equal">
      <formula>"SIM"</formula>
    </cfRule>
  </conditionalFormatting>
  <conditionalFormatting sqref="Y204">
    <cfRule type="cellIs" dxfId="190" priority="95" operator="equal">
      <formula>"OPORTUNIDADE"</formula>
    </cfRule>
  </conditionalFormatting>
  <conditionalFormatting sqref="Y204">
    <cfRule type="cellIs" dxfId="189" priority="93" operator="equal">
      <formula>"NÃO"</formula>
    </cfRule>
    <cfRule type="cellIs" dxfId="188" priority="94" operator="equal">
      <formula>"SIM"</formula>
    </cfRule>
  </conditionalFormatting>
  <conditionalFormatting sqref="Y203">
    <cfRule type="cellIs" dxfId="187" priority="92" operator="equal">
      <formula>"OPORTUNIDADE"</formula>
    </cfRule>
  </conditionalFormatting>
  <conditionalFormatting sqref="Y203">
    <cfRule type="cellIs" dxfId="186" priority="90" operator="equal">
      <formula>"NÃO"</formula>
    </cfRule>
    <cfRule type="cellIs" dxfId="185" priority="91" operator="equal">
      <formula>"SIM"</formula>
    </cfRule>
  </conditionalFormatting>
  <conditionalFormatting sqref="Y202">
    <cfRule type="cellIs" dxfId="184" priority="89" operator="equal">
      <formula>"OPORTUNIDADE"</formula>
    </cfRule>
  </conditionalFormatting>
  <conditionalFormatting sqref="Y202">
    <cfRule type="cellIs" dxfId="183" priority="87" operator="equal">
      <formula>"NÃO"</formula>
    </cfRule>
    <cfRule type="cellIs" dxfId="182" priority="88" operator="equal">
      <formula>"SIM"</formula>
    </cfRule>
  </conditionalFormatting>
  <conditionalFormatting sqref="Y201">
    <cfRule type="cellIs" dxfId="181" priority="86" operator="equal">
      <formula>"OPORTUNIDADE"</formula>
    </cfRule>
  </conditionalFormatting>
  <conditionalFormatting sqref="Y201">
    <cfRule type="cellIs" dxfId="180" priority="84" operator="equal">
      <formula>"NÃO"</formula>
    </cfRule>
    <cfRule type="cellIs" dxfId="179" priority="85" operator="equal">
      <formula>"SIM"</formula>
    </cfRule>
  </conditionalFormatting>
  <conditionalFormatting sqref="Y200">
    <cfRule type="cellIs" dxfId="178" priority="83" operator="equal">
      <formula>"OPORTUNIDADE"</formula>
    </cfRule>
  </conditionalFormatting>
  <conditionalFormatting sqref="Y200">
    <cfRule type="cellIs" dxfId="177" priority="81" operator="equal">
      <formula>"NÃO"</formula>
    </cfRule>
    <cfRule type="cellIs" dxfId="176" priority="82" operator="equal">
      <formula>"SIM"</formula>
    </cfRule>
  </conditionalFormatting>
  <conditionalFormatting sqref="Y199">
    <cfRule type="cellIs" dxfId="175" priority="80" operator="equal">
      <formula>"OPORTUNIDADE"</formula>
    </cfRule>
  </conditionalFormatting>
  <conditionalFormatting sqref="Y199">
    <cfRule type="cellIs" dxfId="174" priority="78" operator="equal">
      <formula>"NÃO"</formula>
    </cfRule>
    <cfRule type="cellIs" dxfId="173" priority="79" operator="equal">
      <formula>"SIM"</formula>
    </cfRule>
  </conditionalFormatting>
  <conditionalFormatting sqref="BQ156">
    <cfRule type="cellIs" dxfId="172" priority="73" operator="equal">
      <formula>"Produção e Intervalo"</formula>
    </cfRule>
    <cfRule type="cellIs" dxfId="171" priority="74" operator="equal">
      <formula>"Aderente"</formula>
    </cfRule>
    <cfRule type="cellIs" dxfId="170" priority="75" operator="equal">
      <formula>"Intervalo"</formula>
    </cfRule>
    <cfRule type="cellIs" dxfId="169" priority="76" operator="equal">
      <formula>"Produção"</formula>
    </cfRule>
    <cfRule type="cellIs" dxfId="168" priority="77" operator="equal">
      <formula>"ERRO"</formula>
    </cfRule>
  </conditionalFormatting>
  <conditionalFormatting sqref="BJ165: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6" operator="equal">
      <formula>"OPORTUNIDADE"</formula>
    </cfRule>
  </conditionalFormatting>
  <conditionalFormatting sqref="Y21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25">
    <cfRule type="cellIs" dxfId="164" priority="60" operator="equal">
      <formula>"OPORTUNIDADE"</formula>
    </cfRule>
  </conditionalFormatting>
  <conditionalFormatting sqref="Y22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2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1" operator="equal">
      <formula>"OPORTUNIDADE"</formula>
    </cfRule>
  </conditionalFormatting>
  <conditionalFormatting sqref="Y237:Z237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2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4" operator="equal">
      <formula>"OPORTUNIDADE"</formula>
    </cfRule>
  </conditionalFormatting>
  <conditionalFormatting sqref="Z234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K2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F113:F767 AI61:AI766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1861</v>
      </c>
      <c r="V1" s="291"/>
      <c r="W1" s="291"/>
    </row>
    <row r="2" spans="1:23" s="92" customFormat="1">
      <c r="A2" s="95" t="s">
        <v>1862</v>
      </c>
      <c r="B2" s="95" t="s">
        <v>1863</v>
      </c>
      <c r="C2" s="95" t="s">
        <v>511</v>
      </c>
      <c r="D2" s="96" t="s">
        <v>1063</v>
      </c>
      <c r="E2" s="96" t="s">
        <v>1064</v>
      </c>
      <c r="F2" s="96" t="s">
        <v>1864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1865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DESLOCAMENTO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*</v>
      </c>
      <c r="C341" s="184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3" t="str">
        <f>IF(SP_NORTE!B346="","*",SP_NORTE!B346)</f>
        <v>*</v>
      </c>
      <c r="G341" s="183" t="str">
        <f>IF(SP_NORTE!D346="","*",SP_NORTE!D346)</f>
        <v>*</v>
      </c>
      <c r="H341" s="183" t="str">
        <f>IF(SP_NORTE!F346="","*",SP_NORTE!F346)</f>
        <v>*</v>
      </c>
      <c r="I341" s="183" t="str">
        <f>IF(SP_NORTE!H346="","*",SP_NORTE!H346)</f>
        <v>-</v>
      </c>
      <c r="J341" s="183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2" t="str">
        <f>IF(SP_NORTE!K346="","*",SP_NORTE!K346)</f>
        <v>*</v>
      </c>
      <c r="O341" s="182" t="str">
        <f>IF(SP_NORTE!L346="","*",SP_NORTE!L346)</f>
        <v>-</v>
      </c>
      <c r="P341" s="181" t="str">
        <f>IF(SP_NORTE!O346="","*",SP_NORTE!O346)</f>
        <v>*</v>
      </c>
      <c r="Q341" s="181" t="str">
        <f>IF(SP_NORTE!P346="","*",SP_NORTE!P346)</f>
        <v>*</v>
      </c>
      <c r="R341" s="183" t="str">
        <f>IF(SP_NORTE!Q346="","*",CONCATENATE(SP_NORTE!Q346," ",SP_NORTE!R346))</f>
        <v>*</v>
      </c>
      <c r="S341" s="183" t="str">
        <f>IF(SP_NORTE!V346="","*",SP_NORTE!V346)</f>
        <v>*</v>
      </c>
      <c r="T341" s="183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*</v>
      </c>
      <c r="C342" s="184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3" t="str">
        <f>IF(SP_NORTE!B347="","*",SP_NORTE!B347)</f>
        <v>*</v>
      </c>
      <c r="G342" s="183" t="str">
        <f>IF(SP_NORTE!D347="","*",SP_NORTE!D347)</f>
        <v>*</v>
      </c>
      <c r="H342" s="183" t="str">
        <f>IF(SP_NORTE!F347="","*",SP_NORTE!F347)</f>
        <v>*</v>
      </c>
      <c r="I342" s="183" t="str">
        <f>IF(SP_NORTE!H347="","*",SP_NORTE!H347)</f>
        <v>-</v>
      </c>
      <c r="J342" s="183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2" t="str">
        <f>IF(SP_NORTE!K347="","*",SP_NORTE!K347)</f>
        <v>*</v>
      </c>
      <c r="O342" s="182" t="str">
        <f>IF(SP_NORTE!L347="","*",SP_NORTE!L347)</f>
        <v>-</v>
      </c>
      <c r="P342" s="181" t="str">
        <f>IF(SP_NORTE!O347="","*",SP_NORTE!O347)</f>
        <v>*</v>
      </c>
      <c r="Q342" s="181" t="str">
        <f>IF(SP_NORTE!P347="","*",SP_NORTE!P347)</f>
        <v>*</v>
      </c>
      <c r="R342" s="183" t="str">
        <f>IF(SP_NORTE!Q347="","*",CONCATENATE(SP_NORTE!Q347," ",SP_NORTE!R347))</f>
        <v>*</v>
      </c>
      <c r="S342" s="183" t="str">
        <f>IF(SP_NORTE!V347="","*",SP_NORTE!V347)</f>
        <v>*</v>
      </c>
      <c r="T342" s="183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-</v>
      </c>
      <c r="J343" s="183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-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-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1866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2" t="s">
        <v>1867</v>
      </c>
      <c r="D5" s="293"/>
      <c r="E5" s="293"/>
      <c r="F5" s="293"/>
      <c r="G5" s="293"/>
      <c r="H5" s="293"/>
      <c r="I5" s="293"/>
      <c r="J5" s="294"/>
      <c r="K5" s="295" t="s">
        <v>1868</v>
      </c>
      <c r="L5" s="296"/>
      <c r="M5" s="296"/>
      <c r="N5" s="296"/>
      <c r="O5" s="297" t="s">
        <v>1869</v>
      </c>
      <c r="P5" s="298"/>
    </row>
    <row r="6" spans="1:16" s="82" customFormat="1" ht="15" customHeight="1">
      <c r="A6" s="74" t="s">
        <v>1864</v>
      </c>
      <c r="B6" s="83" t="s">
        <v>1863</v>
      </c>
      <c r="C6" s="84" t="s">
        <v>1063</v>
      </c>
      <c r="D6" s="85" t="s">
        <v>1064</v>
      </c>
      <c r="E6" s="84" t="s">
        <v>1870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1871</v>
      </c>
      <c r="M6" s="88" t="s">
        <v>710</v>
      </c>
      <c r="N6" s="89" t="s">
        <v>1058</v>
      </c>
      <c r="O6" s="225" t="s">
        <v>1101</v>
      </c>
      <c r="P6" s="150" t="s">
        <v>1872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0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*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locomtoiva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1873</v>
      </c>
      <c r="C2" s="135" t="s">
        <v>1048</v>
      </c>
      <c r="D2" s="84" t="s">
        <v>1050</v>
      </c>
      <c r="E2" s="84" t="s">
        <v>1874</v>
      </c>
      <c r="F2" s="112" t="s">
        <v>1875</v>
      </c>
      <c r="G2" s="84" t="s">
        <v>1876</v>
      </c>
      <c r="H2" s="84" t="s">
        <v>1877</v>
      </c>
      <c r="I2" s="84" t="s">
        <v>1878</v>
      </c>
      <c r="J2" s="84" t="s">
        <v>1879</v>
      </c>
      <c r="K2" s="86" t="s">
        <v>1880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2025-10-24T13:12:20Z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