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68" documentId="8_{B6337239-1A00-434D-AAD0-422EA1FEB5AE}" xr6:coauthVersionLast="47" xr6:coauthVersionMax="47" xr10:uidLastSave="{61A1CCE8-5E86-45FA-B6C2-707A9D4EEF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8" i="1" l="1"/>
  <c r="BQ368" i="1" s="1"/>
  <c r="BR369" i="1"/>
  <c r="BQ369" i="1" s="1"/>
  <c r="BR370" i="1"/>
  <c r="BQ370" i="1" s="1"/>
  <c r="BR371" i="1"/>
  <c r="BQ371" i="1" s="1"/>
  <c r="AY368" i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<sst xmlns="http://schemas.openxmlformats.org/spreadsheetml/2006/main" count="9866" uniqueCount="2018">
  <si>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</si>
  <si>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</si>
  <si>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</si>
  <si>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</si>
  <si>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</si>
  <si>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</si>
  <si>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</si>
  <si>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</si>
  <si>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</si>
  <si>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</si>
  <si>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</si>
  <si>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</si>
  <si>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</si>
  <si>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</si>
  <si>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</si>
  <si>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</si>
  <si>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</si>
  <si>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</si>
  <si>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</si>
  <si>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</si>
  <si>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</si>
  <si>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</si>
  <si>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</si>
  <si>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</si>
  <si>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</si>
  <si>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</si>
  <si>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</si>
  <si>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</si>
  <si>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</si>
  <si>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</si>
  <si>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</si>
  <si>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</si>
  <si>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</si>
  <si>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</si>
  <si>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</si>
  <si>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</si>
  <si>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</si>
  <si>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</si>
  <si>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</si>
  <si>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</si>
  <si>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</si>
  <si>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</si>
  <si>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</si>
  <si>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</si>
  <si>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</si>
  <si>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</si>
  <si>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</si>
  <si>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</si>
  <si>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</si>
  <si>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</si>
  <si>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</si>
  <si>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</si>
  <si>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</si>
  <si>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</si>
  <si>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</si>
  <si>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</si>
  <si>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</si>
  <si>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</si>
  <si>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</si>
  <si>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</si>
  <si>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</si>
  <si>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</si>
  <si>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</si>
  <si>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</si>
  <si>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</si>
  <si>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</si>
  <si>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</si>
  <si>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</si>
  <si>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</si>
  <si>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</si>
  <si>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</si>
  <si>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</si>
  <si>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</si>
  <si>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</si>
  <si>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</si>
  <si>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</si>
  <si>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</si>
  <si>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</si>
  <si>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</si>
  <si>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</si>
  <si>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</si>
  <si>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</si>
  <si>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</si>
  <si>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</si>
  <si>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</si>
  <si>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</si>
  <si>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</si>
  <si>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</si>
  <si>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</si>
  <si>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</si>
  <si>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</si>
  <si>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</si>
  <si>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</si>
  <si>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</si>
  <si>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</si>
  <si>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</si>
  <si>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</si>
  <si>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</si>
  <si>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</si>
  <si>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</si>
  <si>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</si>
  <si>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</si>
  <si>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</si>
  <si>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</si>
  <si>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</si>
  <si>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</si>
  <si>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</si>
  <si>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</si>
  <si>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</si>
  <si>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</si>
  <si>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</si>
  <si>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</si>
  <si>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</si>
  <si>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</si>
  <si>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</si>
  <si>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</si>
  <si>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</si>
  <si>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</si>
  <si>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</si>
  <si>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</si>
  <si>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</si>
  <si>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</si>
  <si>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</si>
  <si>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</si>
  <si>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</si>
  <si>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</si>
  <si>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</si>
  <si>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</si>
  <si>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</si>
  <si>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</si>
  <si>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</si>
  <si>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</si>
  <si>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</si>
  <si>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</si>
  <si>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</si>
  <si>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</si>
  <si>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</si>
  <si>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</si>
  <si>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</si>
  <si>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</si>
  <si>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</si>
  <si>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</si>
  <si>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</si>
  <si>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</si>
  <si>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</si>
  <si>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</si>
  <si>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</si>
  <si>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</si>
  <si>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</si>
  <si>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</si>
  <si>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</si>
  <si>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</si>
  <si>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</si>
  <si>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</si>
  <si>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</si>
  <si>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</si>
  <si>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</si>
  <si>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</si>
  <si>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</si>
  <si>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</si>
  <si>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</si>
  <si>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</si>
  <si>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</si>
  <si>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</si>
  <si>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</si>
  <si>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</si>
  <si>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</si>
  <si>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</si>
  <si>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</si>
  <si>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</si>
  <si>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</si>
  <si>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</si>
  <si>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</si>
  <si>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</si>
  <si>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</si>
  <si>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</si>
  <si>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</si>
  <si>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</si>
  <si>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</si>
  <si>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</si>
  <si>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</si>
  <si>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</si>
  <si>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</si>
  <si>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</si>
  <si>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</si>
  <si>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</si>
  <si>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</si>
  <si>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</si>
  <si>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</si>
  <si>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</si>
  <si>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</si>
  <si>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</si>
  <si>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</si>
  <si>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</si>
  <si>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</si>
  <si>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</si>
  <si>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</si>
  <si>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</si>
  <si>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</si>
  <si>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</si>
  <si>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</si>
  <si>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</si>
  <si>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</si>
  <si>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</si>
  <si>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</si>
  <si>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</si>
  <si>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</si>
  <si>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</si>
  <si>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</si>
  <si>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</si>
  <si>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</si>
  <si>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</si>
  <si>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</si>
  <si>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</si>
  <si>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</si>
  <si>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</si>
  <si>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</si>
  <si>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</si>
  <si>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</si>
  <si>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</si>
  <si>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</si>
  <si>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</si>
  <si>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</si>
  <si>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</si>
  <si>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</si>
  <si>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</si>
  <si>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</si>
  <si>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</si>
  <si>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</si>
  <si>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</si>
  <si>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</si>
  <si>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</si>
  <si>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</si>
  <si>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</si>
  <si>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</si>
  <si>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</si>
  <si>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</si>
  <si>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</si>
  <si>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</si>
  <si>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</si>
  <si>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</si>
  <si>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</si>
  <si>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</si>
  <si>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</si>
  <si>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</si>
  <si>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</si>
  <si>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</si>
  <si>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</si>
  <si>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</si>
  <si>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</si>
  <si>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</si>
  <si>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</si>
  <si>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</si>
  <si>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</si>
  <si>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</si>
  <si>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</si>
  <si>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</si>
  <si>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</si>
  <si>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</si>
  <si>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</si>
  <si>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</si>
  <si>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</si>
  <si>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</si>
  <si>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</si>
  <si>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</si>
  <si>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</si>
  <si>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</si>
  <si>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</si>
  <si>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</si>
  <si>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</si>
  <si>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</si>
  <si>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</si>
  <si>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</si>
  <si>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</si>
  <si>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</si>
  <si>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</si>
  <si>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</si>
  <si>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</si>
  <si>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</si>
  <si>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</si>
  <si>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</si>
  <si>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</si>
  <si>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</si>
  <si>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</si>
  <si>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</si>
  <si>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</si>
  <si>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</si>
  <si>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</si>
  <si>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</si>
  <si>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</si>
  <si>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</si>
  <si>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</si>
  <si>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</si>
  <si>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</si>
  <si>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</si>
  <si>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</si>
  <si>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</si>
  <si>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</si>
  <si>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</si>
  <si>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</si>
  <si>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</si>
  <si>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</si>
  <si>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</si>
  <si>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</si>
  <si>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</si>
  <si>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</si>
  <si>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</si>
  <si>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</si>
  <si>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</si>
  <si>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</si>
  <si>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</si>
  <si>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</si>
  <si>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</si>
  <si>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</si>
  <si>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</si>
  <si>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</si>
  <si>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</si>
  <si>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</si>
  <si>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</si>
  <si>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</si>
  <si>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</si>
  <si>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</si>
  <si>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</si>
  <si>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</si>
  <si>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</si>
  <si>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</si>
  <si>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</si>
  <si>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</si>
  <si>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</si>
  <si>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</si>
  <si>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</si>
  <si>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</si>
  <si>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</si>
  <si>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</si>
  <si>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</si>
  <si>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</si>
  <si>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</si>
  <si>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</si>
  <si>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</si>
  <si>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</si>
  <si>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</si>
  <si>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</si>
  <si>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</si>
  <si>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</si>
  <si>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</si>
  <si>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</si>
  <si>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</si>
  <si>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</si>
  <si>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</si>
  <si>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</si>
  <si>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</si>
  <si>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</si>
  <si>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</si>
  <si>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</si>
  <si>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</si>
  <si>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</si>
  <si>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</si>
  <si>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</si>
  <si>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</si>
  <si>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</si>
  <si>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</si>
  <si>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</si>
  <si>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</si>
  <si>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</si>
  <si>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</si>
  <si>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</si>
  <si>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</si>
  <si>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</si>
  <si>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</si>
  <si>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</si>
  <si>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</si>
  <si>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</si>
  <si>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</si>
  <si>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</si>
  <si>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</si>
  <si>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</si>
  <si>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</si>
  <si>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</si>
  <si>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</si>
  <si>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</si>
  <si>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</si>
  <si>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</si>
  <si>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</si>
  <si>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</si>
  <si>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</si>
  <si>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</si>
  <si>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</si>
  <si>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</si>
  <si>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</si>
  <si>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</si>
  <si>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</si>
  <si>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</si>
  <si>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</si>
  <si>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</si>
  <si>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</si>
  <si>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</si>
  <si>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</si>
  <si>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</si>
  <si>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</si>
  <si>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</si>
  <si>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</si>
  <si>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</si>
  <si>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</si>
  <si>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</si>
  <si>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</si>
  <si>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</si>
  <si>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</si>
  <si>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</si>
  <si>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</si>
  <si>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</si>
  <si>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</si>
  <si>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</si>
  <si>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</si>
  <si>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</si>
  <si>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</si>
  <si>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</si>
  <si>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</si>
  <si>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</si>
  <si>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</si>
  <si>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</si>
  <si>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</si>
  <si>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</si>
  <si>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</si>
  <si>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</si>
  <si>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</si>
  <si>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</si>
  <si>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</si>
  <si>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</si>
  <si>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</si>
  <si>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</si>
  <si>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</si>
  <si>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</si>
  <si>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</si>
  <si>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</si>
  <si>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</si>
  <si>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</si>
  <si>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</si>
  <si>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</si>
  <si>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</si>
  <si>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</si>
  <si>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</si>
  <si>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</si>
  <si>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</si>
  <si>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</si>
  <si>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</si>
  <si>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</si>
  <si>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</si>
  <si>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</si>
  <si>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</si>
  <si>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</si>
  <si>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</si>
  <si>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</si>
  <si>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</si>
  <si>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</si>
  <si>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</si>
  <si>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</si>
  <si>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</si>
  <si>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</si>
  <si>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</si>
  <si>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</si>
  <si>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</si>
  <si>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</si>
  <si>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</si>
  <si>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</si>
  <si>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</si>
  <si>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</si>
  <si>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</si>
  <si>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</si>
  <si>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</si>
  <si>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</si>
  <si>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</si>
  <si>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</si>
  <si>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</si>
  <si>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</si>
  <si>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</si>
  <si>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</si>
  <si>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</si>
  <si>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</si>
  <si>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</si>
  <si>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</si>
  <si>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</si>
  <si>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</si>
  <si>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</si>
  <si>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</si>
  <si>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</si>
  <si>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</si>
  <si>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</si>
  <si>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</si>
  <si>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</si>
  <si>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</si>
  <si>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</si>
  <si>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</si>
  <si>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</si>
  <si>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</si>
  <si>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</si>
  <si>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</si>
  <si>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</si>
  <si>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</si>
  <si>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</si>
  <si>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</si>
  <si>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</si>
  <si>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</si>
  <si>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</si>
  <si>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</si>
  <si>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</si>
  <si>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</si>
  <si>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</si>
  <si>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</si>
  <si>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</si>
  <si>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</si>
  <si>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</si>
  <si>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</si>
  <si>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</si>
  <si>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</si>
  <si>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</si>
  <si>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</si>
  <si>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</si>
  <si>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</si>
  <si>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</si>
  <si>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</si>
  <si>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</si>
  <si>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</si>
  <si>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</si>
  <si>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</si>
  <si>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</si>
  <si>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</si>
  <si>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</si>
  <si>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</si>
  <si>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</si>
  <si>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</si>
  <si>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</si>
  <si>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</si>
  <si>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</si>
  <si>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</si>
  <si>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</si>
  <si>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</si>
  <si>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</si>
  <si>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</si>
  <si>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</si>
  <si>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</si>
  <si>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</si>
  <si>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</si>
  <si>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</si>
  <si>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</si>
  <si>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</si>
  <si>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</si>
  <si>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</si>
  <si>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</si>
  <si>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</si>
  <si>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</si>
  <si>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</si>
  <si>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</si>
  <si>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</si>
  <si>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</si>
  <si>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</si>
  <si>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</si>
  <si>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</si>
  <si>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</si>
  <si>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</si>
  <si>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</si>
  <si>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</si>
  <si>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</si>
  <si>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</si>
  <si>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</si>
  <si>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</si>
  <si>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</si>
  <si>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</si>
  <si>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</si>
  <si>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</si>
  <si>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</si>
  <si>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</si>
  <si>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</si>
  <si>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</si>
  <si>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</si>
  <si>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</si>
  <si>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</si>
  <si>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</si>
  <si>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</si>
  <si>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</si>
  <si>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</si>
  <si>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</si>
  <si>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</si>
  <si>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</si>
  <si>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</si>
  <si>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</si>
  <si>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</si>
  <si>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</si>
  <si>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</si>
  <si>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</si>
  <si>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</si>
  <si>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</si>
  <si>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</si>
  <si>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</si>
  <si>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</si>
  <si>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</si>
  <si>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</si>
  <si>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</si>
  <si>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</si>
  <si>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</si>
  <si>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</si>
  <si>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</si>
  <si>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</si>
  <si>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</si>
  <si>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</si>
  <si>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</si>
  <si>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</si>
  <si>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</si>
  <si>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</si>
  <si>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</si>
  <si>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</si>
  <si>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</si>
  <si>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</si>
  <si>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</si>
  <si>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</si>
  <si>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</si>
  <si>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</si>
  <si>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</si>
  <si>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</si>
  <si>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</si>
  <si>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</si>
  <si>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</si>
  <si>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</si>
  <si>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</si>
  <si>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</si>
  <si>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</si>
  <si>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</si>
  <si>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</si>
  <si>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</si>
  <si>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</si>
  <si>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</si>
  <si>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</si>
  <si>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</si>
  <si>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</si>
  <si>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</si>
  <si>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</si>
  <si>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</si>
  <si>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</si>
  <si>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</si>
  <si>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</si>
  <si>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</si>
  <si>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</si>
  <si>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</si>
  <si>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</si>
  <si>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</si>
  <si>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</si>
  <si>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</si>
  <si>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</si>
  <si>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</si>
  <si>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</si>
  <si>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</si>
  <si>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</si>
  <si>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</si>
  <si>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</si>
  <si>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</si>
  <si>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</si>
  <si>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</si>
  <si>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</si>
  <si>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</si>
  <si>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</si>
  <si>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</si>
  <si>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</si>
  <si>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</si>
  <si>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</si>
  <si>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</si>
  <si>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</si>
  <si>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</si>
  <si>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</si>
  <si>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</si>
  <si>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</si>
  <si>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</si>
  <si>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</si>
  <si>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</si>
  <si>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</si>
  <si>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</si>
  <si>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</si>
  <si>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</si>
  <si>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</si>
  <si>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</si>
  <si>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</si>
  <si>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</si>
  <si>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</si>
  <si>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</si>
  <si>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</si>
  <si>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</si>
  <si>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</si>
  <si>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</si>
  <si>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</si>
  <si>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</si>
  <si>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</si>
  <si>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</si>
  <si>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</si>
  <si>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</si>
  <si>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</si>
  <si>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</si>
  <si>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</si>
  <si>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</si>
  <si>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</si>
  <si>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</si>
  <si>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</si>
  <si>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</si>
  <si>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</si>
  <si>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</si>
  <si>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</si>
  <si>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</si>
  <si>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</si>
  <si>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</si>
  <si>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</si>
  <si>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</si>
  <si>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</si>
  <si>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</si>
  <si>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</si>
  <si>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</si>
  <si>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</si>
  <si>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</si>
  <si>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</si>
  <si>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</si>
  <si>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</si>
  <si>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</si>
  <si>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</si>
  <si>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</si>
  <si>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</si>
  <si>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</si>
  <si>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</si>
  <si>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</si>
  <si>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</si>
  <si>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</si>
  <si>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</si>
  <si>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</si>
  <si>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</si>
  <si>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</si>
  <si>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</si>
  <si>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</si>
  <si>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</si>
  <si>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</si>
  <si>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</si>
  <si>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</si>
  <si>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</si>
  <si>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</si>
  <si>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</si>
  <si>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</si>
  <si>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</si>
  <si>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</si>
  <si>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</si>
  <si>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</si>
  <si>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</si>
  <si>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</si>
  <si>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</si>
  <si>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</si>
  <si>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</si>
  <si>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</si>
  <si>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</si>
  <si>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</si>
  <si>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</si>
  <si>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</si>
  <si>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</si>
  <si>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</si>
  <si>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</si>
  <si>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</si>
  <si>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</si>
  <si>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</si>
  <si>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</si>
  <si>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</si>
  <si>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</si>
  <si>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</si>
  <si>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</si>
  <si>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</si>
  <si>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</si>
  <si>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</si>
  <si>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</si>
  <si>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</si>
  <si>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</si>
  <si>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</si>
  <si>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</si>
  <si>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</si>
  <si>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</si>
  <si>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</si>
  <si>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</si>
  <si>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</si>
  <si>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</si>
  <si>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</si>
  <si>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</si>
  <si>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</si>
  <si>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</si>
  <si>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</si>
  <si>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</si>
  <si>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</si>
  <si>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</si>
  <si>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</si>
  <si>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</si>
  <si>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</si>
  <si>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</si>
  <si>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</si>
  <si>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</si>
  <si>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</si>
  <si>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</si>
  <si>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</si>
  <si>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</si>
  <si>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</si>
  <si>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</si>
  <si>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</si>
  <si>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</si>
  <si>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</si>
  <si>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</si>
  <si>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</si>
  <si>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</si>
  <si>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</si>
  <si>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</si>
  <si>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</si>
  <si>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</si>
  <si>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</si>
  <si>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</si>
  <si>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</si>
  <si>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</si>
  <si>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</si>
  <si>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</si>
  <si>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</si>
  <si>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</si>
  <si>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</si>
  <si>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</si>
  <si>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</si>
  <si>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</si>
  <si>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</si>
  <si>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</si>
  <si>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</si>
  <si>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</si>
  <si>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</si>
  <si>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</si>
  <si>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</si>
  <si>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</si>
  <si>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</si>
  <si>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</si>
  <si>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</si>
  <si>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</si>
  <si>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</si>
  <si>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</si>
  <si>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</si>
  <si>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</si>
  <si>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</si>
  <si>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</si>
  <si>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</si>
  <si>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</si>
  <si>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</si>
  <si>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</si>
  <si>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</si>
  <si>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</si>
  <si>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</si>
  <si>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</si>
  <si>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</si>
  <si>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</si>
  <si>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</si>
  <si>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</si>
  <si>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</si>
  <si>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</si>
  <si>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</si>
  <si>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</si>
  <si>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</si>
  <si>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</si>
  <si>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</si>
  <si>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</si>
  <si>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</si>
  <si>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</si>
  <si>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</si>
  <si>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</si>
  <si>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</si>
  <si>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</si>
  <si>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</si>
  <si>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</si>
  <si>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</si>
  <si>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</si>
  <si>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</si>
  <si>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</si>
  <si>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</si>
  <si>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</si>
  <si>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</si>
  <si>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</si>
  <si>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</si>
  <si>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</si>
  <si>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</si>
  <si>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</si>
  <si>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</si>
  <si>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</si>
  <si>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</si>
  <si>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</si>
  <si>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</si>
  <si>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</si>
  <si>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</si>
  <si>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</si>
  <si>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</si>
  <si>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</si>
  <si>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</si>
  <si>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</si>
  <si>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</si>
  <si>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</si>
  <si>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</si>
  <si>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</si>
  <si>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</si>
  <si>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</si>
  <si>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</si>
  <si>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</si>
  <si>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</si>
  <si>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</si>
  <si>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</si>
  <si>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</si>
  <si>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</si>
  <si>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</si>
  <si>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</si>
  <si>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</si>
  <si>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</si>
  <si>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</si>
  <si>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</si>
  <si>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</si>
  <si>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</si>
  <si>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</si>
  <si>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</si>
  <si>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</si>
  <si>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</si>
  <si>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</si>
  <si>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</si>
  <si>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</si>
  <si>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</si>
  <si>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</si>
  <si>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</si>
  <si>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</si>
  <si>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</si>
  <si>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</si>
  <si>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</si>
  <si>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</si>
  <si>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</si>
  <si>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</si>
  <si>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</si>
  <si>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</si>
  <si>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</si>
  <si>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</si>
  <si>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</si>
  <si>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</si>
  <si>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</si>
  <si>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</si>
  <si>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</si>
  <si>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</si>
  <si>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</si>
  <si>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</si>
  <si>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</si>
  <si>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</si>
  <si>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</si>
  <si>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</si>
  <si>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</si>
  <si>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</si>
  <si>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</si>
  <si>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</si>
  <si>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</si>
  <si>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</si>
  <si>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</si>
  <si>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</si>
  <si>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</si>
  <si>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</si>
  <si>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</si>
  <si>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</si>
  <si>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</si>
  <si>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</si>
  <si>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</si>
  <si>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</si>
  <si>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</si>
  <si>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</si>
  <si>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</si>
  <si>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</si>
  <si>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</si>
  <si>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</si>
  <si>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</si>
  <si>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</si>
  <si>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</si>
  <si>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</si>
  <si>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</si>
  <si>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</si>
  <si>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</si>
  <si>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</si>
  <si>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</si>
  <si>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</si>
  <si>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</si>
  <si>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</si>
  <si>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</si>
  <si>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</si>
  <si>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</si>
  <si>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</si>
  <si>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</si>
  <si>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</si>
  <si>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</si>
  <si>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</si>
  <si>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</si>
  <si>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</si>
  <si>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</si>
  <si>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</si>
  <si>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</si>
  <si>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</si>
  <si>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</si>
  <si>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</si>
  <si>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</si>
  <si>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</si>
  <si>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</si>
  <si>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</si>
  <si>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</si>
  <si>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</si>
  <si>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</si>
  <si>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</si>
  <si>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</si>
  <si>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</si>
  <si>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</si>
  <si>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</si>
  <si>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</si>
  <si>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</si>
  <si>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</si>
  <si>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</si>
  <si>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</si>
  <si>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</si>
  <si>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</si>
  <si>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</si>
  <si>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</si>
  <si>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</si>
  <si>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</si>
  <si>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</si>
  <si>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</si>
  <si>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</si>
  <si>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</si>
  <si>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</si>
  <si>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</si>
  <si>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</si>
  <si>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</si>
  <si>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</si>
  <si>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</si>
  <si>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</si>
  <si>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</si>
  <si>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</si>
  <si>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</si>
  <si>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</si>
  <si>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</si>
  <si>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</si>
  <si>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</si>
  <si>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</si>
  <si>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</si>
  <si>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</si>
  <si>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</si>
  <si>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</si>
  <si>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</si>
  <si>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</si>
  <si>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</si>
  <si>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</si>
  <si>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</si>
  <si>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</si>
  <si>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</si>
  <si>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</si>
  <si>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</si>
  <si>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</si>
  <si>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</si>
  <si>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</si>
  <si>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</si>
  <si>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</si>
  <si>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</si>
  <si>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</si>
  <si>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</si>
  <si>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</si>
  <si>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</si>
  <si>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</si>
  <si>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</si>
  <si>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</si>
  <si>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</si>
  <si>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</si>
  <si>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</si>
  <si>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</si>
  <si>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</si>
  <si>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</si>
  <si>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</si>
  <si>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</si>
  <si>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</si>
  <si>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</si>
  <si>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</si>
  <si>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</si>
  <si>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</si>
  <si>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</si>
  <si>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</si>
  <si>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</si>
  <si>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</si>
  <si>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</si>
  <si>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</si>
  <si>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</si>
  <si>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</si>
  <si>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</si>
  <si>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</si>
  <si>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</si>
  <si>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</si>
  <si>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</si>
  <si>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</si>
  <si>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</si>
  <si>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</si>
  <si>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</si>
  <si>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</si>
  <si>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</si>
  <si>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</si>
  <si>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</si>
  <si>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</si>
  <si>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</si>
  <si>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</si>
  <si>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</si>
  <si>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</si>
  <si>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</si>
  <si>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</si>
  <si>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</si>
  <si>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</si>
  <si>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</si>
  <si>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</si>
  <si>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</si>
  <si>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</si>
  <si>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</si>
  <si>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</si>
  <si>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</si>
  <si>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</si>
  <si>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</si>
  <si>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</si>
  <si>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</si>
  <si>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</si>
  <si>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</si>
  <si>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</si>
  <si>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</si>
  <si>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</si>
  <si>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</si>
  <si>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</si>
  <si>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</si>
  <si>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</si>
  <si>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</si>
  <si>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</si>
  <si>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</si>
  <si>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</si>
  <si>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</si>
  <si>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</si>
  <si>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</si>
  <si>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</si>
  <si>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</si>
  <si>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</si>
  <si>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</si>
  <si>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</si>
  <si>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</si>
  <si>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</si>
  <si>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</si>
  <si>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</si>
  <si>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</si>
  <si>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</si>
  <si>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</si>
  <si>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</si>
  <si>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</si>
  <si>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</si>
  <si>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</si>
  <si>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</si>
  <si>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</si>
  <si>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</si>
  <si>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</si>
  <si>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</si>
  <si>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</si>
  <si>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</si>
  <si>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</si>
  <si>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</si>
  <si>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</si>
  <si>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</si>
  <si>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</si>
  <si>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</si>
  <si>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</si>
  <si>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</si>
  <si>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</si>
  <si>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</si>
  <si>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</si>
  <si>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</si>
  <si>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</si>
  <si>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</si>
  <si>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</si>
  <si>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</si>
  <si>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</si>
  <si>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</si>
  <si>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</si>
  <si>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</si>
  <si>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</si>
  <si>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</si>
  <si>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</si>
  <si>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</si>
  <si>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</si>
  <si>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</si>
  <si>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</si>
  <si>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</si>
  <si>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</si>
  <si>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</si>
  <si>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</si>
  <si>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</si>
  <si>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</si>
  <si>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</si>
  <si>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</si>
  <si>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</si>
  <si>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</si>
  <si>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</si>
  <si>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</si>
  <si>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</si>
  <si>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</si>
  <si>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</si>
  <si>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</si>
  <si>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</si>
  <si>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</si>
  <si>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</si>
  <si>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</si>
  <si>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</si>
  <si>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</si>
  <si>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</si>
  <si>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</si>
  <si>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</si>
  <si>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</si>
  <si>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</si>
  <si>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</si>
  <si>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</si>
  <si>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</si>
  <si>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</si>
  <si>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</si>
  <si>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</si>
  <si>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</si>
  <si>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</si>
  <si>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</si>
  <si>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</si>
  <si>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</si>
  <si>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</si>
  <si>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</si>
  <si>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</si>
  <si>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</si>
  <si>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</si>
  <si>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</si>
  <si>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</si>
  <si>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</si>
  <si>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</si>
  <si>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</si>
  <si>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</si>
  <si>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</si>
  <si>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</si>
  <si>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</si>
  <si>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</si>
  <si>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</si>
  <si>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</si>
  <si>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</si>
  <si>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</si>
  <si>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</si>
  <si>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</si>
  <si>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</si>
  <si>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</si>
  <si>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</si>
  <si>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</si>
  <si>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</si>
  <si>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</si>
  <si>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</si>
  <si>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</si>
  <si>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</si>
  <si>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</si>
  <si>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</si>
  <si>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</si>
  <si>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</si>
  <si>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</si>
  <si>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</si>
  <si>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</si>
  <si>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</si>
  <si>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</si>
  <si>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</si>
  <si>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</si>
  <si>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</si>
  <si>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</si>
  <si>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</si>
  <si>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</si>
  <si>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</si>
  <si>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</si>
  <si>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</si>
  <si>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</si>
  <si>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</si>
  <si>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</si>
  <si>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</si>
  <si>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</si>
  <si>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</si>
  <si>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</si>
  <si>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</si>
  <si>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</si>
  <si>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</si>
  <si>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</si>
  <si>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</si>
  <si>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</si>
  <si>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</si>
  <si>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</si>
  <si>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</si>
  <si>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</si>
  <si>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</si>
  <si>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</si>
  <si>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</si>
  <si>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</si>
  <si>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</si>
  <si>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</si>
  <si>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</si>
  <si>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</si>
  <si>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</si>
  <si>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</si>
  <si>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</si>
  <si>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</si>
  <si>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</si>
  <si>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</si>
  <si>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</si>
  <si>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</si>
  <si>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</si>
  <si>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</si>
  <si>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</si>
  <si>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</si>
  <si>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</si>
  <si>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</si>
  <si>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</si>
  <si>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</si>
  <si>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</si>
  <si>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</si>
  <si>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</si>
  <si>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</si>
  <si>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</si>
  <si>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</si>
  <si>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</si>
  <si>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</si>
  <si>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</si>
  <si>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</si>
  <si>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</si>
  <si>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</si>
  <si>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</si>
  <si>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</si>
  <si>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</si>
  <si>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</si>
  <si>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</si>
  <si>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</si>
  <si>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</si>
  <si>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</si>
  <si>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</si>
  <si>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</si>
  <si>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</si>
  <si>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</si>
  <si>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</si>
  <si>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</si>
  <si>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</si>
  <si>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</si>
  <si>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</si>
  <si>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</si>
  <si>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</si>
  <si>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</si>
  <si>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</si>
  <si>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</si>
  <si>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</si>
  <si>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</si>
  <si>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</si>
  <si>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</si>
  <si>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</si>
  <si>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</si>
  <si>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</si>
  <si>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</si>
  <si>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</si>
  <si>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</si>
  <si>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</si>
  <si>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</si>
  <si>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</si>
  <si>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</si>
  <si>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</si>
  <si>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</si>
  <si>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</si>
  <si>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</si>
  <si>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</si>
  <si>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</si>
  <si>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</si>
  <si>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</si>
  <si>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</si>
  <si>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</si>
  <si>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</si>
  <si>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</si>
  <si>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</si>
  <si>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</si>
  <si>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</si>
  <si>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</si>
  <si>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</si>
  <si>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</si>
  <si>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</si>
  <si>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</si>
  <si>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</si>
  <si>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</si>
  <si>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</si>
  <si>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</si>
  <si>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</si>
  <si>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</si>
  <si>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</si>
  <si>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</si>
  <si>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</si>
  <si>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</si>
  <si>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</si>
  <si>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</si>
  <si>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</si>
  <si>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</si>
  <si>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</si>
  <si>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</si>
  <si>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</si>
  <si>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</si>
  <si>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</si>
  <si>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</si>
  <si>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</si>
  <si>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</si>
  <si>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</si>
  <si>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</si>
  <si>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</si>
  <si>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</si>
  <si>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</si>
  <si>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</si>
  <si>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</si>
  <si>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</si>
  <si>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</si>
  <si>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</si>
  <si>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</si>
  <si>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</si>
  <si>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</si>
  <si>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</si>
  <si>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</si>
  <si>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</si>
  <si>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</si>
  <si>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</si>
  <si>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</si>
  <si>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</si>
  <si>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</si>
  <si>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</si>
  <si>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</si>
  <si>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</si>
  <si>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</si>
  <si>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</si>
  <si>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</si>
  <si>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</si>
  <si>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</si>
  <si>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</si>
  <si>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</si>
  <si>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</si>
  <si>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</si>
  <si>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</si>
  <si>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</si>
  <si>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</si>
  <si>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</si>
  <si>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</si>
  <si>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</si>
  <si>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</si>
  <si>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</si>
  <si>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</si>
  <si>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</si>
  <si>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</si>
  <si>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</si>
  <si>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</si>
  <si>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</si>
  <si>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</si>
  <si>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</si>
  <si>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</si>
  <si>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</si>
  <si>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</si>
  <si>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</si>
  <si>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</si>
  <si>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</si>
  <si>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</si>
  <si>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</si>
  <si>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</si>
  <si>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</si>
  <si>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</si>
  <si>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</si>
  <si>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</si>
  <si>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</si>
  <si>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</si>
  <si>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</si>
  <si>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</si>
  <si>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</si>
  <si>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</si>
  <si>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</si>
  <si>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</si>
  <si>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</si>
  <si>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</si>
  <si>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</si>
  <si>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</si>
  <si>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</si>
  <si>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</si>
  <si>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</si>
  <si>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</si>
  <si>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</si>
  <si>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</si>
  <si>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</si>
  <si>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</si>
  <si>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</si>
  <si>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</si>
  <si>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</si>
  <si>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</si>
  <si>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</si>
  <si>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</si>
  <si>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</si>
  <si>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</si>
  <si>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</si>
  <si>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</si>
  <si>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</si>
  <si>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</si>
  <si>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</si>
  <si>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</si>
  <si>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</si>
  <si>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</si>
  <si>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</si>
  <si>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</si>
  <si>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</si>
  <si>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</si>
  <si>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</si>
  <si>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</si>
  <si>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</si>
  <si>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</si>
  <si>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</si>
  <si>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</si>
  <si>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</si>
  <si>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</si>
  <si>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</si>
  <si>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</si>
  <si>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</si>
  <si>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</si>
  <si>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</si>
  <si>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</si>
  <si>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</si>
  <si>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</si>
  <si>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</si>
  <si>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</si>
  <si>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</si>
  <si>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</si>
  <si>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</si>
  <si>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</si>
  <si>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</si>
  <si>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</si>
  <si>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</si>
  <si>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</si>
  <si>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</si>
  <si>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</si>
  <si>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</si>
  <si>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</si>
  <si>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</si>
  <si>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</si>
  <si>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</si>
  <si>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</si>
  <si>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</si>
  <si>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</si>
  <si>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</si>
  <si>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</si>
  <si>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</si>
  <si>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</si>
  <si>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</si>
  <si>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</si>
  <si>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</si>
  <si>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</si>
  <si>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</si>
  <si>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</si>
  <si>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</si>
  <si>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</si>
  <si>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</si>
  <si>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</si>
  <si>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</si>
  <si>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</si>
  <si>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</si>
  <si>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</si>
  <si>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</si>
  <si>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</si>
  <si>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</si>
  <si>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</si>
  <si>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</si>
  <si>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</si>
  <si>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</si>
  <si>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</si>
  <si>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</si>
  <si>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</si>
  <si>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</si>
  <si>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</si>
  <si>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</si>
  <si>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</si>
  <si>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</si>
  <si>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</si>
  <si>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</si>
  <si>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</si>
  <si>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</si>
  <si>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</si>
  <si>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</si>
  <si>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</si>
  <si>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</si>
  <si>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</si>
  <si>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</si>
  <si>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</si>
  <si>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</si>
  <si>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</si>
  <si>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</si>
  <si>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</si>
  <si>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</si>
  <si>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</si>
  <si>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</si>
  <si>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</si>
  <si>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</si>
  <si>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</si>
  <si>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</si>
  <si>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</si>
  <si>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</si>
  <si>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</si>
  <si>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</si>
  <si>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</si>
  <si>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</si>
  <si>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</si>
  <si>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</si>
  <si>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</si>
  <si>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</si>
  <si>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</si>
  <si>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</si>
  <si>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</si>
  <si>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</si>
  <si>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</si>
  <si>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</si>
  <si>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</si>
  <si>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</si>
  <si>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</si>
  <si>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</si>
  <si>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</si>
  <si>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</si>
  <si>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</si>
  <si>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</si>
  <si>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</si>
  <si>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</si>
  <si>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</si>
  <si>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</si>
  <si>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</si>
  <si>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</si>
  <si>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</si>
  <si>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</si>
  <si>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</si>
  <si>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</si>
  <si>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</si>
  <si>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</si>
  <si>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</si>
  <si>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</si>
  <si>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</si>
  <si>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</si>
  <si>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</si>
  <si>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</si>
  <si>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</si>
  <si>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</si>
  <si>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</si>
  <si>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</si>
  <si>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</si>
  <si>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</si>
  <si>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</si>
  <si>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</si>
  <si>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</si>
  <si>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</si>
  <si>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</si>
  <si>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</si>
  <si>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</si>
  <si>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</si>
  <si>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</si>
  <si>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</si>
  <si>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</si>
  <si>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</si>
  <si>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</si>
  <si>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</si>
  <si>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</si>
  <si>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</si>
  <si>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</si>
  <si>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</si>
  <si>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</si>
  <si>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</si>
  <si>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</si>
  <si>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</si>
  <si>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</si>
  <si>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</si>
  <si>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</si>
  <si>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</si>
  <si>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</si>
  <si>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</si>
  <si>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</si>
  <si>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</si>
  <si>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</si>
  <si>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</si>
  <si>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</si>
  <si>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</si>
  <si>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</si>
  <si>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</si>
  <si>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</si>
  <si>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</si>
  <si>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</si>
  <si>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</si>
  <si>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</si>
  <si>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</si>
  <si>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</si>
  <si>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</si>
  <si>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</si>
  <si>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</si>
  <si>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</si>
  <si>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</si>
  <si>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</si>
  <si>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</si>
  <si>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</si>
  <si>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</si>
  <si>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</si>
  <si>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</si>
  <si>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</si>
  <si>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</si>
  <si>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</si>
  <si>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</si>
  <si>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</si>
  <si>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</si>
  <si>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</si>
  <si>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</si>
  <si>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</si>
  <si>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</si>
  <si>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</si>
  <si>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</si>
  <si>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</si>
  <si>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</si>
  <si>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</si>
  <si>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</si>
  <si>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</si>
  <si>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</si>
  <si>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</si>
  <si>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</si>
  <si>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</si>
  <si>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</si>
  <si>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</si>
  <si>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</si>
  <si>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</si>
  <si>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</si>
  <si>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</si>
  <si>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</si>
  <si>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</si>
  <si>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</si>
  <si>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</si>
  <si>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</si>
  <si>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</si>
  <si>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</si>
  <si>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</si>
  <si>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</si>
  <si>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</si>
  <si>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</si>
  <si>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</si>
  <si>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</si>
  <si>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</si>
  <si>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</si>
  <si>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</si>
  <si>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</si>
  <si>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</si>
  <si>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</si>
  <si>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</si>
  <si>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</si>
  <si>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</si>
  <si>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</si>
  <si>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</si>
  <si>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</si>
  <si>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</si>
  <si>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</si>
  <si>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</si>
  <si>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</si>
  <si>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</si>
  <si>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</si>
  <si>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</si>
  <si>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</si>
  <si>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</si>
  <si>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</si>
  <si>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</si>
  <si>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</si>
  <si>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</si>
  <si>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</si>
  <si>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</si>
  <si>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</si>
  <si>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</si>
  <si>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</si>
  <si>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</si>
  <si>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</si>
  <si>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</si>
  <si>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</si>
  <si>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</si>
  <si>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</si>
  <si>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</si>
  <si>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</si>
  <si>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</si>
  <si>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</si>
  <si>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</si>
  <si>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</si>
  <si>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</si>
  <si>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</si>
  <si>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</si>
  <si>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</si>
  <si>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</si>
  <si>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</si>
  <si>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</si>
  <si>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</si>
  <si>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</si>
  <si>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</si>
  <si>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</si>
  <si>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</si>
  <si>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</si>
  <si>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</si>
  <si>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</si>
  <si>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</si>
  <si>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</si>
  <si>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</si>
  <si>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</si>
  <si>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</si>
  <si>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</si>
  <si>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</si>
  <si>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</si>
  <si>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</si>
  <si>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</si>
  <si>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</si>
  <si>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</si>
  <si>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</si>
  <si>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</si>
  <si>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</si>
  <si>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</si>
  <si>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</si>
  <si>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</si>
  <si>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</si>
  <si>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</si>
  <si>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</si>
  <si>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</si>
  <si>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</si>
  <si>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</si>
  <si>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</si>
  <si>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</si>
  <si>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</si>
  <si>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</si>
  <si>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</si>
  <si>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</si>
  <si>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</si>
  <si>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</si>
  <si>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</si>
  <si>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</si>
  <si>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</si>
  <si>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</si>
  <si>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</si>
  <si>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</si>
  <si>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</si>
  <si>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</si>
  <si>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</si>
  <si>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</si>
  <si>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</si>
  <si>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</si>
  <si>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</si>
  <si>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</si>
  <si>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</si>
  <si>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</si>
  <si>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</si>
  <si>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</si>
  <si>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</si>
  <si>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</si>
  <si>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</si>
  <si>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</si>
  <si>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</si>
  <si>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</si>
  <si>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</si>
  <si>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</si>
  <si>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</si>
  <si>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</si>
  <si>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</si>
  <si>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</si>
  <si>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</si>
  <si>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</si>
  <si>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</si>
  <si>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</si>
  <si>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</si>
  <si>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</si>
  <si>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</si>
  <si>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</si>
  <si>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</si>
  <si>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</si>
  <si>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</si>
  <si>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</si>
  <si>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</si>
  <si>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</si>
  <si>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</si>
  <si>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</si>
  <si>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</si>
  <si>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</si>
  <si>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</si>
  <si>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</si>
  <si>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</si>
  <si>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</si>
  <si>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</si>
  <si>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</si>
  <si>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</si>
  <si>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</si>
  <si>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</si>
  <si>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</si>
  <si>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</si>
  <si>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</si>
  <si>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</si>
  <si>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</si>
  <si>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</si>
  <si>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</si>
  <si>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</si>
  <si>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</si>
  <si>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</si>
  <si>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</si>
  <si>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</si>
  <si>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</si>
  <si>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</si>
  <si>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</si>
  <si>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</si>
  <si>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</si>
  <si>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</si>
  <si>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</si>
  <si>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</si>
  <si>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</si>
  <si>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</si>
  <si>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</si>
  <si>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</si>
  <si>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</si>
  <si>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</si>
  <si>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</si>
  <si>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</si>
  <si>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</si>
  <si>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</si>
  <si>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</si>
  <si>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</si>
  <si>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</si>
  <si>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</si>
  <si>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</si>
  <si>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</si>
  <si>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</si>
  <si>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</si>
  <si>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</si>
  <si>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</si>
  <si>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</si>
  <si>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</si>
  <si>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</si>
  <si>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</si>
  <si>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</si>
  <si>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</si>
  <si>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</si>
  <si>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</si>
  <si>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</si>
  <si>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</si>
  <si>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</si>
  <si>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</si>
  <si>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</si>
  <si>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</si>
  <si>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</si>
  <si>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</si>
  <si>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</si>
  <si>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</si>
  <si>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</si>
  <si>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</si>
  <si>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</si>
  <si>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</si>
  <si>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</si>
  <si>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</si>
  <si>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TOM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</si>
  <si>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</si>
  <si>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</si>
  <si>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</si>
  <si>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</si>
  <si>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</si>
  <si>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</si>
  <si>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17h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</si>
  <si>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</si>
  <si>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</si>
  <si>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</si>
  <si>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</si>
  <si>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</si>
  <si>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</si>
  <si>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</si>
  <si>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</si>
  <si>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</si>
  <si>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</si>
  <si>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</si>
  <si>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</si>
  <si>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FIanlizou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</si>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</sst>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N362" activePane="bottomRight" state="frozen"/>
      <selection pane="bottomRight" activeCell="AT366" sqref="AT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0.53541666666666665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4.3055555555555514E-2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0.25833333333333308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1939</v>
      </c>
      <c r="BK365" s="16" t="s">
        <v>1940</v>
      </c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1946</v>
      </c>
      <c r="N367" s="202" t="s">
        <v>1947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1948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1949</v>
      </c>
      <c r="BK367" s="16" t="s">
        <v>1950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/>
      <c r="AU368" s="38"/>
      <c r="AV368" s="38"/>
      <c r="AW368" s="38"/>
      <c r="AX368" s="38"/>
      <c r="AY368" s="309" t="str">
        <f t="shared" ref="AY368:AY370" si="15">IF(D368="","*",IFERROR(IF(ISODD(COUNT(AS368:AX368)),"ERRO",SUM((AT368-AS368),(AV368-AU368),(AX368-AW368))),"ERRO"))</f>
        <v>ERRO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1951</v>
      </c>
      <c r="BK368" s="16" t="s">
        <v>1952</v>
      </c>
      <c r="BL368" s="15"/>
      <c r="BM368" s="14"/>
      <c r="BN368" s="14"/>
      <c r="BO368" s="165"/>
      <c r="BP368" s="16"/>
      <c r="BQ368" s="12" t="e">
        <f t="shared" ref="BQ368:BQ371" si="16">IF(AND(BR368&lt;1,BS368&lt;1),"Produção e Intervalo",IF(BR368&lt;1,"Intervalo",IF(BS368&lt;1,"Produção","Aderente")))</f>
        <v>#VALUE!</v>
      </c>
      <c r="BR368" s="18" t="e">
        <f t="shared" ref="BR368:BR371" si="17">IF(OR(B368="",F368=""),"*",AY368/P368)</f>
        <v>#VALUE!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1953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1959</v>
      </c>
      <c r="BK370" s="16" t="s">
        <v>1960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1961</v>
      </c>
      <c r="I371" s="173" t="s">
        <v>1962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1963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1964</v>
      </c>
      <c r="BK371" s="16" t="s">
        <v>1965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1966</v>
      </c>
      <c r="N379" s="202" t="s">
        <v>1967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1968</v>
      </c>
      <c r="X379" s="216" t="s">
        <v>965</v>
      </c>
      <c r="Y379" s="158"/>
      <c r="Z379" s="158"/>
      <c r="AA379" s="83" t="s">
        <v>1969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1970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1971</v>
      </c>
      <c r="D5" s="388"/>
      <c r="E5" s="388"/>
      <c r="F5" s="388"/>
      <c r="G5" s="388"/>
      <c r="H5" s="388"/>
      <c r="I5" s="388"/>
      <c r="J5" s="389"/>
      <c r="K5" s="390" t="s">
        <v>1972</v>
      </c>
      <c r="L5" s="391"/>
      <c r="M5" s="391"/>
      <c r="N5" s="391"/>
      <c r="O5" s="392" t="s">
        <v>1973</v>
      </c>
      <c r="P5" s="393"/>
      <c r="Q5" s="394"/>
    </row>
    <row r="6" spans="1:17" s="93" customFormat="1" ht="15.75" customHeight="1">
      <c r="A6" s="87" t="s">
        <v>1974</v>
      </c>
      <c r="B6" s="94" t="s">
        <v>1975</v>
      </c>
      <c r="C6" s="95" t="s">
        <v>1172</v>
      </c>
      <c r="D6" s="96" t="s">
        <v>1173</v>
      </c>
      <c r="E6" s="95" t="s">
        <v>1976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1977</v>
      </c>
      <c r="M6" s="139" t="s">
        <v>627</v>
      </c>
      <c r="N6" s="140" t="s">
        <v>1167</v>
      </c>
      <c r="O6" s="244" t="s">
        <v>1210</v>
      </c>
      <c r="P6" s="157"/>
      <c r="Q6" s="19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1979</v>
      </c>
      <c r="W1" s="400"/>
      <c r="X1" s="400"/>
      <c r="Y1" s="104"/>
    </row>
    <row r="2" spans="1:25" s="100" customFormat="1" ht="11.25" customHeight="1">
      <c r="A2" s="105" t="s">
        <v>1980</v>
      </c>
      <c r="B2" s="105" t="s">
        <v>1975</v>
      </c>
      <c r="C2" s="105" t="s">
        <v>603</v>
      </c>
      <c r="D2" s="106" t="s">
        <v>1172</v>
      </c>
      <c r="E2" s="106" t="s">
        <v>1173</v>
      </c>
      <c r="F2" s="106" t="s">
        <v>1974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1981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1984</v>
      </c>
      <c r="C4" s="318" t="s">
        <v>1985</v>
      </c>
      <c r="D4" s="318" t="s">
        <v>1986</v>
      </c>
      <c r="E4" s="318" t="s">
        <v>1987</v>
      </c>
      <c r="F4" s="318" t="s">
        <v>6</v>
      </c>
      <c r="G4" s="318" t="s">
        <v>1988</v>
      </c>
      <c r="H4" s="191"/>
    </row>
    <row r="5" spans="1:8">
      <c r="A5" s="191"/>
      <c r="B5" s="319" t="s">
        <v>1989</v>
      </c>
      <c r="C5" s="319">
        <v>309525</v>
      </c>
      <c r="D5" s="319" t="s">
        <v>1990</v>
      </c>
      <c r="E5" s="319" t="s">
        <v>845</v>
      </c>
      <c r="F5" s="319" t="s">
        <v>1991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1992</v>
      </c>
      <c r="E6" s="319" t="s">
        <v>845</v>
      </c>
      <c r="F6" s="319" t="s">
        <v>1991</v>
      </c>
      <c r="G6" s="320">
        <v>46296</v>
      </c>
      <c r="H6" s="191"/>
    </row>
    <row r="7" spans="1:8">
      <c r="A7" s="191"/>
      <c r="B7" s="319" t="s">
        <v>1993</v>
      </c>
      <c r="C7" s="319">
        <v>257278</v>
      </c>
      <c r="D7" s="319" t="s">
        <v>1994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1995</v>
      </c>
      <c r="C8" s="319">
        <v>261794</v>
      </c>
      <c r="D8" s="319" t="s">
        <v>1996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1997</v>
      </c>
      <c r="C9" s="319">
        <v>257033</v>
      </c>
      <c r="D9" s="319" t="s">
        <v>1998</v>
      </c>
      <c r="E9" s="319" t="s">
        <v>836</v>
      </c>
      <c r="F9" s="319" t="s">
        <v>192</v>
      </c>
      <c r="G9" s="319" t="s">
        <v>1999</v>
      </c>
      <c r="H9" s="191"/>
    </row>
    <row r="10" spans="1:8">
      <c r="A10" s="191"/>
      <c r="B10" s="319" t="s">
        <v>2000</v>
      </c>
      <c r="C10" s="319">
        <v>396578</v>
      </c>
      <c r="D10" s="319" t="s">
        <v>2001</v>
      </c>
      <c r="E10" s="319" t="s">
        <v>836</v>
      </c>
      <c r="F10" s="319" t="s">
        <v>192</v>
      </c>
      <c r="G10" s="319" t="s">
        <v>1999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2003</v>
      </c>
      <c r="E3" s="315" t="s">
        <v>2004</v>
      </c>
      <c r="F3" s="315" t="s">
        <v>2005</v>
      </c>
      <c r="G3" s="315" t="s">
        <v>2006</v>
      </c>
      <c r="H3" s="315" t="s">
        <v>2007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2009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2010</v>
      </c>
      <c r="C2" s="95" t="s">
        <v>1158</v>
      </c>
      <c r="D2" s="95" t="s">
        <v>596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1" t="s">
        <v>2017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2025-12-30T18:05:57Z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