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311" documentId="120_S{118792C3-22EF-5104-A093-F22BFE3913F3}" xr6:coauthVersionLast="47" xr6:coauthVersionMax="47" xr10:uidLastSave="{7D0971D3-6849-49C7-ADD7-7D8D4B5A82E0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05" i="1" l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M341" i="1" a="1"/>
  <c r="M341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 s="1"/>
  <c r="BD194" i="1" a="1"/>
  <c r="BD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AP199" i="1"/>
  <c r="AQ199" i="1"/>
  <c r="AY199" i="1"/>
  <c r="BE199" i="1" a="1"/>
  <c r="BE199" i="1" s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/>
  <c r="E185" i="15" s="1"/>
  <c r="U188" i="1" a="1"/>
  <c r="U188" i="1" s="1"/>
  <c r="AI188" i="1"/>
  <c r="AJ188" i="1"/>
  <c r="AK188" i="1"/>
  <c r="AL188" i="1"/>
  <c r="AO188" i="1"/>
  <c r="AP188" i="1"/>
  <c r="AQ188" i="1"/>
  <c r="AY188" i="1"/>
  <c r="BB188" i="1"/>
  <c r="BE188" i="1" a="1"/>
  <c r="BE188" i="1" s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D177" i="1" a="1"/>
  <c r="BD177" i="1" s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 s="1"/>
  <c r="D177" i="15" s="1"/>
  <c r="T180" i="1" a="1"/>
  <c r="T180" i="1"/>
  <c r="E177" i="15" s="1"/>
  <c r="U180" i="1" a="1"/>
  <c r="U180" i="1" s="1"/>
  <c r="AI180" i="1"/>
  <c r="BB180" i="1" s="1"/>
  <c r="AJ180" i="1"/>
  <c r="AK180" i="1"/>
  <c r="AL180" i="1"/>
  <c r="AM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/>
  <c r="E182" i="15" s="1"/>
  <c r="U185" i="1" a="1"/>
  <c r="U185" i="1" s="1"/>
  <c r="AI185" i="1"/>
  <c r="AJ185" i="1"/>
  <c r="AK185" i="1"/>
  <c r="AL185" i="1"/>
  <c r="AN185" i="1"/>
  <c r="AO185" i="1"/>
  <c r="AP185" i="1"/>
  <c r="BD185" i="1" s="1" a="1"/>
  <c r="BD185" i="1" s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AP183" i="1"/>
  <c r="AQ183" i="1"/>
  <c r="AY183" i="1"/>
  <c r="BE183" i="1" a="1"/>
  <c r="BE183" i="1" s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AP178" i="1"/>
  <c r="AQ178" i="1"/>
  <c r="AY178" i="1"/>
  <c r="BE178" i="1" a="1"/>
  <c r="BE178" i="1" s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AP168" i="1"/>
  <c r="AQ168" i="1"/>
  <c r="AY168" i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BC119" i="1" s="1" a="1"/>
  <c r="BC119" i="1" s="1"/>
  <c r="AQ119" i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3" i="15" s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D178" i="1" l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19" i="10" l="1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<sst xmlns="http://schemas.openxmlformats.org/spreadsheetml/2006/main" count="7475" uniqueCount="1659">
  <si>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</si>
  <si>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</si>
  <si>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</si>
  <si>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</si>
  <si>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</si>
  <si>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</si>
  <si>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</si>
  <si>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</si>
  <si>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</si>
  <si>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</si>
  <si>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</si>
  <si>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</si>
  <si>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</si>
  <si>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</si>
  <si>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</si>
  <si>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</si>
  <si>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</si>
  <si>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</si>
  <si>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</si>
  <si>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</si>
  <si>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</si>
  <si>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</si>
  <si>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</si>
  <si>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</si>
  <si>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</si>
  <si>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</si>
  <si>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</si>
  <si>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</si>
  <si>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</si>
  <si>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</si>
  <si>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</si>
  <si>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</si>
  <si>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</si>
  <si>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</si>
  <si>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</si>
  <si>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</si>
  <si>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</si>
  <si>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</si>
  <si>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</si>
  <si>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</si>
  <si>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</si>
  <si>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</si>
  <si>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</si>
  <si>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</si>
  <si>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</si>
  <si>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</si>
  <si>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</si>
  <si>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</si>
  <si>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</si>
  <si>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</si>
  <si>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</si>
  <si>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</si>
  <si>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</si>
  <si>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</si>
  <si>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</si>
  <si>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</si>
  <si>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</si>
  <si>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</si>
  <si>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</si>
  <si>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</si>
  <si>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</si>
  <si>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</si>
  <si>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</si>
  <si>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</si>
  <si>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</si>
  <si>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</si>
  <si>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</si>
  <si>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</si>
  <si>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</si>
  <si>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</si>
  <si>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</si>
  <si>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</si>
  <si>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</si>
  <si>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</si>
  <si>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</si>
  <si>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</si>
  <si>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</si>
  <si>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</si>
  <si>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</si>
  <si>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</si>
  <si>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</si>
  <si>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</si>
  <si>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</si>
  <si>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</si>
  <si>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</si>
  <si>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</si>
  <si>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</si>
  <si>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</si>
  <si>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</si>
  <si>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</si>
  <si>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</si>
  <si>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</si>
  <si>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</si>
  <si>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</si>
  <si>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</si>
  <si>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</si>
  <si>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</si>
  <si>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</si>
  <si>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</si>
  <si>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</si>
  <si>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</si>
  <si>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</si>
  <si>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</si>
  <si>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</si>
  <si>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</si>
  <si>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</si>
  <si>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</si>
  <si>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</si>
  <si>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</si>
  <si>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</si>
  <si>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</si>
  <si>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</si>
  <si>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</si>
  <si>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</si>
  <si>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</si>
  <si>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</si>
  <si>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</si>
  <si>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</si>
  <si>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</si>
  <si>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</si>
  <si>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</si>
  <si>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</si>
  <si>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</si>
  <si>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</si>
  <si>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</si>
  <si>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</si>
  <si>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</si>
  <si>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</si>
  <si>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</si>
  <si>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</si>
  <si>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</si>
  <si>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</si>
  <si>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</si>
  <si>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</si>
  <si>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</si>
  <si>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</si>
  <si>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</si>
  <si>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</si>
  <si>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</si>
  <si>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</si>
  <si>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</si>
  <si>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</si>
  <si>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</si>
  <si>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</si>
  <si>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</si>
  <si>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</si>
  <si>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</si>
  <si>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</si>
  <si>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</si>
  <si>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</si>
  <si>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</si>
  <si>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</si>
  <si>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</si>
  <si>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</si>
  <si>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</si>
  <si>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</si>
  <si>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</si>
  <si>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</si>
  <si>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</si>
  <si>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</si>
  <si>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</si>
  <si>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</si>
  <si>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</si>
  <si>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</si>
  <si>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</si>
  <si>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</si>
  <si>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</si>
  <si>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</si>
  <si>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</si>
  <si>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</si>
  <si>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</si>
  <si>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</si>
  <si>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</si>
  <si>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</si>
  <si>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</si>
  <si>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</si>
  <si>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</si>
  <si>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</si>
  <si>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</si>
  <si>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</si>
  <si>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</si>
  <si>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</si>
  <si>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</si>
  <si>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</si>
  <si>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</si>
  <si>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</si>
  <si>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</si>
  <si>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</si>
  <si>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</si>
  <si>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</si>
  <si>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</si>
  <si>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</si>
  <si>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</si>
  <si>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</si>
  <si>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</si>
  <si>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</si>
  <si>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</si>
  <si>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</si>
  <si>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</si>
  <si>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</si>
  <si>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</si>
  <si>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</si>
  <si>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</si>
  <si>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</si>
  <si>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</si>
  <si>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</si>
  <si>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</si>
  <si>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</si>
  <si>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</si>
  <si>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</si>
  <si>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</si>
  <si>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</si>
  <si>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</si>
  <si>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</si>
  <si>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</si>
  <si>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</si>
  <si>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</si>
  <si>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</si>
  <si>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</si>
  <si>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</si>
  <si>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</si>
  <si>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</si>
  <si>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</si>
  <si>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</si>
  <si>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</si>
  <si>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</si>
  <si>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</si>
  <si>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</si>
  <si>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</si>
  <si>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</si>
  <si>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</si>
  <si>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</si>
  <si>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</si>
  <si>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</si>
  <si>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</si>
  <si>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</si>
  <si>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</si>
  <si>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</si>
  <si>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</si>
  <si>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</si>
  <si>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</si>
  <si>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</si>
  <si>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</si>
  <si>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</si>
  <si>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</si>
  <si>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</si>
  <si>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</si>
  <si>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</si>
  <si>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</si>
  <si>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</si>
  <si>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</si>
  <si>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</si>
  <si>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</si>
  <si>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</si>
  <si>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</si>
  <si>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</si>
  <si>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</si>
  <si>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</si>
  <si>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</si>
  <si>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</si>
  <si>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</si>
  <si>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</si>
  <si>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</si>
  <si>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</si>
  <si>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</si>
  <si>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</si>
  <si>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</si>
  <si>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</si>
  <si>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</si>
  <si>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</si>
  <si>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</si>
  <si>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</si>
  <si>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</si>
  <si>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</si>
  <si>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</si>
  <si>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</si>
  <si>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</si>
  <si>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</si>
  <si>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</si>
  <si>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</si>
  <si>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</si>
  <si>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</si>
  <si>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</si>
  <si>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</si>
  <si>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</si>
  <si>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</si>
  <si>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</si>
  <si>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</si>
  <si>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</si>
  <si>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</si>
  <si>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</si>
  <si>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</si>
  <si>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</si>
  <si>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</si>
  <si>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</si>
  <si>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</si>
  <si>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</si>
  <si>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</si>
  <si>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</si>
  <si>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</si>
  <si>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</si>
  <si>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</si>
  <si>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</si>
  <si>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</si>
  <si>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</si>
  <si>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</si>
  <si>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</si>
  <si>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</si>
  <si>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</si>
  <si>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</si>
  <si>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</si>
  <si>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</si>
  <si>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</si>
  <si>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</si>
  <si>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</si>
  <si>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</si>
  <si>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</si>
  <si>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</si>
  <si>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</si>
  <si>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</si>
  <si>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</si>
  <si>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</si>
  <si>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</si>
  <si>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</si>
  <si>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</si>
  <si>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</si>
  <si>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</si>
  <si>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</si>
  <si>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</si>
  <si>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</si>
  <si>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</si>
  <si>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</si>
  <si>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</si>
  <si>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</si>
  <si>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</si>
  <si>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</si>
  <si>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</si>
  <si>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</si>
  <si>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</si>
  <si>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</si>
  <si>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</si>
  <si>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</si>
  <si>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</si>
  <si>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</si>
  <si>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</si>
  <si>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</si>
  <si>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</si>
  <si>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</si>
  <si>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</si>
  <si>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</si>
  <si>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</si>
  <si>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</si>
  <si>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</si>
  <si>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</si>
  <si>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</si>
  <si>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</si>
  <si>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</si>
  <si>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</si>
  <si>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</si>
  <si>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</si>
  <si>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</si>
  <si>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</si>
  <si>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</si>
  <si>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</si>
  <si>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</si>
  <si>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</si>
  <si>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</si>
  <si>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</si>
  <si>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</si>
  <si>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</si>
  <si>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</si>
  <si>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</si>
  <si>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</si>
  <si>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</si>
  <si>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</si>
  <si>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</si>
  <si>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</si>
  <si>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</si>
  <si>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</si>
  <si>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</si>
  <si>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</si>
  <si>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</si>
  <si>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</si>
  <si>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</si>
  <si>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</si>
  <si>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</si>
  <si>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</si>
  <si>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</si>
  <si>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</si>
  <si>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</si>
  <si>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</si>
  <si>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</si>
  <si>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</si>
  <si>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</si>
  <si>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</si>
  <si>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</si>
  <si>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</si>
  <si>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</si>
  <si>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</si>
  <si>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</si>
  <si>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</si>
  <si>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</si>
  <si>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</si>
  <si>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</si>
  <si>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</si>
  <si>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</si>
  <si>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</si>
  <si>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</si>
  <si>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</si>
  <si>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</si>
  <si>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</si>
  <si>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</si>
  <si>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</si>
  <si>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</si>
  <si>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</si>
  <si>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</si>
  <si>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</si>
  <si>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</si>
  <si>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</si>
  <si>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</si>
  <si>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</si>
  <si>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</si>
  <si>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</si>
  <si>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</si>
  <si>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</si>
  <si>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</si>
  <si>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</si>
  <si>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</si>
  <si>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</si>
  <si>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</si>
  <si>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</si>
  <si>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</si>
  <si>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</si>
  <si>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</si>
  <si>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</si>
  <si>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</si>
  <si>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</si>
  <si>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</si>
  <si>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</si>
  <si>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</si>
  <si>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</si>
  <si>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</si>
  <si>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</si>
  <si>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</si>
  <si>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</si>
  <si>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</si>
  <si>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</si>
  <si>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</si>
  <si>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</si>
  <si>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</si>
  <si>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</si>
  <si>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</si>
  <si>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</si>
  <si>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</si>
  <si>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</si>
  <si>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</si>
  <si>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</si>
  <si>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</si>
  <si>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</si>
  <si>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</si>
  <si>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</si>
  <si>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</si>
  <si>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</si>
  <si>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</si>
  <si>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</si>
  <si>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</si>
  <si>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</si>
  <si>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</si>
  <si>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</si>
  <si>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</si>
  <si>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</si>
  <si>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</si>
  <si>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</si>
  <si>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</si>
  <si>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</si>
  <si>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</si>
  <si>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</si>
  <si>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</si>
  <si>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</si>
  <si>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</si>
  <si>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</si>
  <si>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</si>
  <si>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</si>
  <si>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</si>
  <si>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</si>
  <si>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</si>
  <si>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</si>
  <si>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</si>
  <si>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</si>
  <si>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</si>
  <si>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</si>
  <si>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</si>
  <si>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</si>
  <si>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</si>
  <si>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</si>
  <si>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</si>
  <si>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</si>
  <si>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</si>
  <si>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</si>
  <si>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</si>
  <si>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</si>
  <si>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</si>
  <si>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</si>
  <si>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</si>
  <si>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</si>
  <si>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</si>
  <si>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</si>
  <si>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</si>
  <si>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</si>
  <si>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</si>
  <si>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</si>
  <si>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</si>
  <si>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</si>
  <si>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</si>
  <si>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</si>
  <si>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</si>
  <si>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</si>
  <si>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</si>
  <si>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</si>
  <si>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</si>
  <si>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</si>
  <si>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</si>
  <si>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</si>
  <si>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</si>
  <si>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</si>
  <si>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</si>
  <si>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</si>
  <si>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</si>
  <si>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</si>
  <si>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</si>
  <si>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</si>
  <si>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</si>
  <si>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</si>
  <si>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</si>
  <si>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</si>
  <si>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</si>
  <si>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</si>
  <si>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</si>
  <si>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</si>
  <si>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</si>
  <si>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</si>
  <si>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</si>
  <si>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</si>
  <si>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</si>
  <si>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</si>
  <si>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</si>
  <si>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</si>
  <si>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</si>
  <si>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</si>
  <si>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</si>
  <si>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</si>
  <si>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</si>
  <si>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</si>
  <si>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</si>
  <si>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</si>
  <si>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</si>
  <si>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</si>
  <si>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</si>
  <si>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</si>
  <si>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</si>
  <si>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</si>
  <si>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</si>
  <si>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</si>
  <si>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</si>
  <si>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</si>
  <si>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</si>
  <si>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</si>
  <si>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</si>
  <si>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</si>
  <si>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</si>
  <si>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</si>
  <si>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</si>
  <si>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</si>
  <si>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</si>
  <si>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</si>
  <si>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</si>
  <si>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</si>
  <si>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</si>
  <si>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</si>
  <si>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</si>
  <si>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</si>
  <si>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</si>
  <si>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</si>
  <si>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</si>
  <si>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</si>
  <si>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</si>
  <si>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</si>
  <si>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</si>
  <si>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</si>
  <si>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</si>
  <si>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</si>
  <si>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</si>
  <si>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</si>
  <si>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</si>
  <si>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</si>
  <si>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</si>
  <si>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</si>
  <si>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</si>
  <si>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</si>
  <si>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</si>
  <si>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</si>
  <si>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</si>
  <si>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</si>
  <si>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</si>
  <si>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</si>
  <si>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</si>
  <si>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</si>
  <si>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</si>
  <si>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</si>
  <si>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</si>
  <si>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</si>
  <si>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</si>
  <si>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</si>
  <si>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</si>
  <si>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</si>
  <si>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</si>
  <si>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</si>
  <si>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</si>
  <si>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</si>
  <si>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</si>
  <si>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</si>
  <si>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</si>
  <si>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</si>
  <si>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</si>
  <si>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</si>
  <si>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</si>
  <si>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</si>
  <si>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</si>
  <si>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</si>
  <si>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</si>
  <si>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</si>
  <si>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</si>
  <si>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</si>
  <si>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</si>
  <si>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</si>
  <si>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</si>
  <si>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</si>
  <si>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</si>
  <si>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</si>
  <si>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</si>
  <si>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</si>
  <si>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</si>
  <si>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</si>
  <si>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</si>
  <si>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</si>
  <si>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</si>
  <si>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</si>
  <si>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</si>
  <si>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</si>
  <si>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</si>
  <si>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</si>
  <si>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</si>
  <si>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</si>
  <si>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</si>
  <si>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</si>
  <si>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</si>
  <si>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</si>
  <si>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</si>
  <si>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</si>
  <si>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</si>
  <si>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</si>
  <si>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</si>
  <si>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</si>
  <si>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</si>
  <si>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</si>
  <si>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</si>
  <si>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</si>
  <si>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</si>
  <si>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</si>
  <si>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</si>
  <si>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</si>
  <si>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</si>
  <si>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</si>
  <si>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</si>
  <si>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</si>
  <si>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</si>
  <si>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</si>
  <si>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</si>
  <si>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</si>
  <si>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</si>
  <si>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</si>
  <si>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</si>
  <si>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</si>
  <si>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</si>
  <si>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</si>
  <si>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</si>
  <si>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</si>
  <si>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</si>
  <si>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</si>
  <si>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</si>
  <si>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</si>
  <si>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</si>
  <si>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</si>
  <si>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</si>
  <si>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</si>
  <si>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</si>
  <si>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</si>
  <si>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</si>
  <si>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</si>
  <si>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</si>
  <si>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</si>
  <si>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</si>
  <si>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</si>
  <si>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</si>
  <si>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</si>
  <si>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</si>
  <si>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</si>
  <si>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</si>
  <si>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</si>
  <si>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</si>
  <si>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</si>
  <si>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</si>
  <si>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</si>
  <si>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</si>
  <si>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</si>
  <si>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</si>
  <si>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</si>
  <si>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</si>
  <si>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</si>
  <si>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</si>
  <si>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</si>
  <si>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</si>
  <si>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</si>
  <si>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</si>
  <si>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</si>
  <si>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</si>
  <si>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</si>
  <si>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</si>
  <si>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</si>
  <si>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</si>
  <si>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</si>
  <si>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</si>
  <si>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</si>
  <si>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</si>
  <si>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</si>
  <si>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</si>
  <si>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</si>
  <si>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</si>
  <si>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</si>
  <si>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</si>
  <si>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</si>
  <si>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</si>
  <si>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</si>
  <si>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</si>
  <si>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</si>
  <si>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</si>
  <si>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</si>
  <si>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</si>
  <si>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</si>
  <si>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</si>
  <si>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</si>
  <si>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</si>
  <si>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</si>
  <si>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</si>
  <si>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</si>
  <si>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</si>
  <si>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</si>
  <si>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</si>
  <si>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</si>
  <si>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</si>
  <si>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</si>
  <si>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</si>
  <si>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</si>
  <si>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</si>
  <si>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</si>
  <si>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</si>
  <si>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</si>
  <si>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</si>
  <si>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</si>
  <si>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</si>
  <si>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</si>
  <si>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</si>
  <si>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</si>
  <si>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</si>
  <si>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</si>
  <si>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</si>
  <si>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</si>
  <si>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</si>
  <si>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</si>
  <si>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</si>
  <si>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</si>
  <si>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</si>
  <si>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</si>
  <si>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</si>
  <si>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</si>
  <si>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</si>
  <si>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</si>
  <si>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</si>
  <si>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</si>
  <si>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</si>
  <si>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</si>
  <si>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</si>
  <si>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</si>
  <si>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</si>
  <si>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</si>
  <si>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</si>
  <si>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</si>
  <si>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</si>
  <si>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</si>
  <si>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</si>
  <si>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</si>
  <si>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</si>
  <si>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</si>
  <si>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</si>
  <si>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</si>
  <si>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</si>
  <si>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</si>
  <si>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</si>
  <si>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</si>
  <si>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</si>
  <si>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</si>
  <si>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</si>
  <si>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</si>
  <si>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</si>
  <si>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</si>
  <si>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</si>
  <si>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</si>
  <si>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</si>
  <si>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</si>
  <si>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</si>
  <si>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</si>
  <si>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</si>
  <si>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</si>
  <si>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</si>
  <si>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</si>
  <si>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</si>
  <si>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</si>
  <si>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</si>
  <si>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</si>
  <si>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</si>
  <si>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</si>
  <si>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</si>
  <si>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</si>
  <si>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</si>
  <si>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</si>
  <si>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</si>
  <si>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</si>
  <si>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</si>
  <si>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</si>
  <si>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</si>
  <si>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</si>
  <si>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</si>
  <si>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</si>
  <si>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</si>
  <si>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</si>
  <si>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</si>
  <si>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</si>
  <si>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</si>
  <si>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</si>
  <si>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</si>
  <si>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</si>
  <si>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</si>
  <si>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</si>
  <si>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</si>
  <si>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</si>
  <si>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</si>
  <si>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</si>
  <si>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</si>
  <si>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</si>
  <si>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</si>
  <si>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</si>
  <si>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</si>
  <si>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</si>
  <si>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</si>
  <si>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</si>
  <si>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</si>
  <si>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</si>
  <si>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</si>
  <si>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</si>
  <si>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</si>
  <si>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</si>
  <si>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</si>
  <si>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</si>
  <si>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</si>
  <si>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</si>
  <si>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</si>
  <si>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</si>
  <si>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</si>
  <si>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</si>
  <si>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</si>
  <si>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</si>
  <si>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</si>
  <si>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</si>
  <si>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</si>
  <si>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</si>
  <si>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</si>
  <si>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</si>
  <si>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</si>
  <si>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</si>
  <si>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</si>
  <si>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</si>
  <si>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</si>
  <si>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</si>
  <si>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</si>
  <si>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</si>
  <si>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</si>
  <si>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</si>
  <si>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</si>
  <si>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</si>
  <si>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</si>
  <si>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</si>
  <si>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</si>
  <si>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</si>
  <si>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</si>
  <si>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</si>
  <si>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</si>
  <si>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</si>
  <si>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</si>
  <si>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</si>
  <si>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</si>
  <si>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</si>
  <si>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</si>
  <si>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</si>
  <si>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</si>
  <si>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</si>
  <si>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</si>
  <si>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</si>
  <si>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</si>
  <si>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</si>
  <si>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</si>
  <si>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</si>
  <si>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</si>
  <si>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</si>
  <si>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</si>
  <si>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</si>
  <si>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</si>
  <si>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</si>
  <si>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</si>
  <si>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</si>
  <si>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</si>
  <si>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</si>
  <si>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</si>
  <si>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</si>
  <si>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</si>
  <si>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</si>
  <si>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</si>
  <si>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</si>
  <si>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</si>
  <si>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</si>
  <si>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</si>
  <si>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</si>
  <si>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</si>
  <si>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</si>
  <si>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</si>
  <si>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</si>
  <si>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</si>
  <si>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</si>
  <si>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</si>
  <si>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</si>
  <si>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</si>
  <si>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</si>
  <si>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</si>
  <si>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</si>
  <si>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</si>
  <si>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</si>
  <si>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</si>
  <si>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</si>
  <si>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</si>
  <si>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</si>
  <si>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</si>
  <si>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</si>
  <si>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</si>
  <si>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</si>
  <si>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</si>
  <si>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</si>
  <si>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</si>
  <si>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</si>
  <si>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</si>
  <si>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</si>
  <si>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</si>
  <si>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</si>
  <si>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</si>
  <si>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</si>
  <si>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</si>
  <si>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</si>
  <si>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</si>
  <si>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</si>
  <si>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</si>
  <si>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</si>
  <si>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</si>
  <si>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</si>
  <si>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</si>
  <si>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</si>
  <si>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</si>
  <si>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</si>
  <si>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</si>
  <si>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</si>
  <si>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</si>
  <si>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</si>
  <si>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</si>
  <si>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</si>
  <si>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</si>
  <si>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</si>
  <si>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</si>
  <si>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</si>
  <si>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</si>
  <si>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</si>
  <si>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</si>
  <si>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</si>
  <si>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</si>
  <si>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</si>
  <si>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</si>
  <si>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</si>
  <si>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</si>
  <si>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</si>
  <si>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</si>
  <si>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</si>
  <si>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</si>
  <si>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</si>
  <si>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</si>
  <si>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</si>
  <si>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</si>
  <si>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</si>
  <si>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</si>
  <si>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</si>
  <si>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</si>
  <si>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</si>
  <si>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</si>
  <si>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</si>
  <si>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</si>
  <si>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</si>
  <si>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</si>
  <si>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</si>
  <si>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</si>
  <si>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</si>
  <si>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</si>
  <si>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</si>
  <si>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</si>
  <si>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</si>
  <si>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</si>
  <si>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</si>
  <si>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</si>
  <si>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</si>
  <si>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</si>
  <si>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</si>
  <si>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</si>
  <si>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</si>
  <si>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</si>
  <si>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</si>
  <si>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</si>
  <si>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</si>
  <si>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</si>
  <si>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</si>
  <si>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</si>
  <si>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</si>
  <si>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</si>
  <si>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</si>
  <si>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</si>
  <si>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</si>
  <si>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</si>
  <si>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</si>
  <si>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</si>
  <si>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</si>
  <si>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</si>
  <si>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</si>
  <si>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</si>
  <si>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</si>
  <si>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</si>
  <si>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</si>
  <si>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</si>
  <si>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</si>
  <si>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</si>
  <si>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</si>
  <si>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</si>
  <si>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</si>
  <si>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</si>
  <si>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</si>
  <si>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</si>
  <si>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</si>
  <si>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</si>
  <si>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</si>
  <si>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</si>
  <si>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</si>
  <si>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</si>
  <si>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</si>
  <si>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</si>
  <si>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</si>
  <si>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</si>
  <si>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</si>
  <si>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</si>
  <si>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</si>
  <si>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</si>
  <si>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</si>
  <si>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</si>
  <si>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</si>
  <si>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</si>
  <si>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</si>
  <si>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</si>
  <si>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</si>
  <si>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</si>
  <si>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</si>
  <si>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</si>
  <si>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</si>
  <si>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</si>
  <si>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</si>
  <si>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</si>
  <si>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</si>
  <si>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</si>
  <si>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</si>
  <si>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</si>
  <si>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</si>
  <si>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</si>
  <si>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</si>
  <si>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</si>
  <si>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</si>
  <si>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</si>
  <si>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</si>
  <si>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</si>
  <si>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</si>
  <si>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</si>
  <si>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</si>
  <si>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</si>
  <si>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</si>
  <si>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</si>
  <si>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</si>
  <si>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</si>
  <si>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</si>
  <si>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</si>
  <si>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</si>
  <si>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</si>
  <si>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</si>
  <si>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</si>
  <si>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</si>
  <si>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</si>
  <si>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</si>
  <si>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</si>
  <si>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</si>
  <si>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</si>
  <si>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</si>
  <si>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</si>
  <si>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</si>
  <si>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</si>
  <si>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</si>
  <si>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</si>
  <si>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</si>
  <si>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</si>
  <si>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</si>
  <si>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</si>
  <si>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</si>
  <si>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</si>
  <si>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</si>
  <si>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</si>
  <si>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</si>
  <si>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</si>
  <si>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</si>
  <si>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</si>
  <si>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</si>
  <si>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</si>
  <si>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</si>
  <si>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</si>
  <si>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</si>
  <si>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</si>
  <si>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</si>
  <si>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</si>
  <si>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</si>
  <si>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</si>
  <si>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</si>
  <si>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</si>
  <si>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</si>
  <si>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</si>
  <si>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</si>
  <si>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</si>
  <si>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</si>
  <si>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</si>
  <si>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</si>
  <si>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</si>
  <si>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</si>
  <si>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</si>
  <si>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</si>
  <si>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</si>
  <si>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</si>
  <si>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</si>
  <si>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</si>
  <si>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</si>
  <si>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</si>
  <si>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</si>
  <si>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</si>
  <si>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</si>
  <si>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</si>
  <si>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</si>
  <si>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</si>
  <si>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</si>
  <si>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</si>
  <si>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</si>
  <si>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</si>
  <si>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</si>
  <si>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</si>
  <si>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</si>
  <si>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</si>
  <si>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</si>
  <si>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</si>
  <si>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</si>
  <si>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</si>
  <si>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</si>
  <si>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</si>
  <si>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</si>
  <si>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</si>
  <si>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</si>
  <si>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</si>
  <si>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</si>
  <si>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</si>
  <si>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</si>
  <si>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</si>
  <si>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</si>
  <si>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</si>
  <si>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</si>
  <si>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</si>
  <si>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</si>
  <si>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</si>
  <si>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</si>
  <si>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</si>
  <si>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</si>
  <si>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</si>
  <si>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</si>
  <si>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</si>
  <si>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</si>
  <si>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</si>
  <si>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</si>
  <si>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</si>
  <si>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</si>
  <si>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</si>
  <si>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</si>
  <si>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</si>
  <si>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</si>
  <si>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</si>
  <si>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</si>
  <si>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</si>
  <si>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</si>
  <si>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</si>
  <si>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</si>
  <si>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</si>
  <si>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</si>
  <si>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</si>
  <si>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</si>
  <si>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</si>
  <si>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</si>
  <si>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</si>
  <si>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</si>
  <si>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</si>
  <si>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</si>
  <si>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</si>
  <si>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</si>
  <si>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</si>
  <si>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</si>
  <si>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</si>
  <si>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</si>
  <si>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</si>
  <si>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</si>
  <si>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</si>
  <si>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</si>
  <si>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</si>
  <si>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</si>
  <si>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</si>
  <si>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</si>
  <si>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</si>
  <si>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</si>
  <si>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</si>
  <si>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</si>
  <si>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</si>
  <si>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</si>
  <si>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</si>
  <si>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</si>
  <si>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</si>
  <si>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</si>
  <si>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</si>
  <si>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</si>
  <si>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</si>
  <si>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</si>
  <si>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</si>
  <si>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</si>
  <si>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</si>
  <si>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</si>
  <si>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</si>
  <si>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</si>
  <si>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</si>
  <si>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</si>
  <si>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</si>
  <si>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</si>
  <si>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</si>
  <si>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</si>
  <si>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</si>
  <si>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</si>
  <si>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</si>
  <si>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</si>
  <si>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</si>
  <si>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</si>
  <si>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</si>
  <si>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</si>
  <si>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</si>
  <si>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</si>
  <si>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</si>
  <si>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</si>
  <si>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</si>
  <si>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</si>
  <si>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</si>
  <si>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</si>
  <si>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</si>
  <si>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</si>
  <si>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</si>
  <si>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</si>
  <si>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</si>
  <si>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</si>
  <si>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</si>
  <si>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</si>
  <si>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</si>
  <si>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</si>
  <si>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</si>
  <si>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</si>
  <si>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</si>
  <si>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</si>
  <si>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</si>
  <si>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</si>
  <si>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</si>
  <si>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</si>
  <si>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</si>
  <si>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</si>
  <si>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</si>
  <si>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</si>
  <si>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</si>
  <si>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</si>
  <si>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</si>
  <si>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</si>
  <si>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</si>
  <si>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</si>
  <si>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</si>
  <si>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</si>
  <si>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</si>
  <si>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</si>
  <si>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</si>
  <si>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</si>
  <si>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</si>
  <si>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</si>
  <si>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</si>
  <si>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</si>
  <si>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</si>
  <si>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</si>
  <si>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</si>
  <si>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</si>
  <si>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</si>
  <si>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</si>
  <si>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</si>
  <si>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</si>
  <si>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</si>
  <si>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</si>
  <si>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</si>
  <si>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</si>
  <si>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</si>
  <si>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</si>
  <si>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</si>
  <si>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</si>
  <si>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</si>
  <si>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</si>
  <si>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</si>
  <si>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</si>
  <si>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</si>
  <si>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</si>
  <si>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</si>
  <si>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</si>
  <si>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</si>
  <si>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</si>
  <si>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</si>
  <si>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</si>
  <si>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</si>
  <si>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</si>
  <si>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</si>
  <si>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</si>
  <si>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</si>
  <si>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</si>
  <si>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</si>
  <si>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</si>
  <si>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</si>
  <si>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</si>
  <si>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</si>
  <si>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</si>
  <si>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</si>
  <si>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</si>
  <si>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</si>
  <si>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</si>
  <si>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</si>
  <si>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</si>
  <si>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</si>
  <si>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</si>
  <si>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</si>
  <si>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</si>
  <si>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</si>
  <si>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</si>
  <si>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</si>
  <si>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</si>
  <si>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</si>
  <si>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</si>
  <si>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</si>
  <si>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</si>
  <si>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</si>
  <si>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</si>
  <si>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</si>
  <si>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</si>
  <si>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</si>
  <si>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</si>
  <si>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</si>
  <si>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</si>
  <si>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</si>
  <si>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</si>
  <si>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</si>
  <si>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</si>
  <si>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</si>
  <si>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</si>
  <si>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</si>
  <si>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</si>
  <si>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</si>
  <si>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</si>
  <si>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</si>
  <si>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</si>
  <si>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</si>
  <si>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</si>
  <si>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</si>
  <si>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</si>
  <si>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</si>
  <si>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</si>
  <si>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</si>
  <si>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</si>
  <si>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</si>
  <si>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</si>
  <si>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</si>
  <si>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</si>
  <si>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</si>
  <si>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</si>
  <si>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</si>
  <si>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</si>
  <si>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</si>
  <si>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</si>
  <si>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</si>
  <si>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</si>
  <si>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</si>
  <si>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</si>
  <si>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</si>
  <si>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</si>
  <si>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</si>
  <si>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</si>
  <si>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</si>
  <si>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</si>
  <si>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</si>
  <si>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</si>
  <si>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</si>
  <si>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</si>
  <si>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</si>
  <si>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</si>
  <si>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</si>
  <si>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</si>
  <si>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</si>
  <si>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</si>
  <si>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</si>
  <si>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</si>
  <si>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</si>
  <si>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</si>
  <si>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</si>
  <si>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</si>
  <si>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</si>
  <si>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</si>
  <si>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</si>
  <si>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</si>
  <si>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</si>
  <si>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</si>
  <si>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</si>
  <si>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</si>
  <si>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</si>
  <si>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</si>
  <si>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</si>
  <si>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</si>
  <si>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</si>
  <si>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</si>
  <si>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</si>
  <si>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</si>
  <si>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</si>
  <si>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</si>
  <si>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</si>
  <si>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</si>
  <si>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</si>
  <si>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</si>
  <si>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</si>
  <si>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</si>
  <si>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</si>
  <si>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</si>
  <si>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</si>
  <si>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</si>
  <si>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</si>
  <si>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</si>
  <si>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</si>
  <si>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</si>
  <si>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</si>
  <si>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</si>
  <si>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</si>
  <si>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</si>
  <si>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</si>
  <si>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</si>
  <si>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</si>
  <si>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</si>
  <si>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</si>
  <si>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</si>
  <si>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</si>
  <si>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</si>
  <si>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</si>
  <si>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</si>
  <si>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</si>
  <si>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</si>
  <si>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</si>
  <si>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</si>
  <si>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</si>
  <si>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</si>
  <si>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</si>
  <si>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</si>
  <si>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</si>
  <si>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</si>
  <si>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</si>
  <si>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</si>
  <si>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</si>
  <si>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</si>
  <si>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</si>
  <si>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</si>
  <si>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</si>
  <si>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</si>
  <si>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</si>
  <si>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</si>
  <si>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</si>
  <si>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</si>
  <si>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</si>
  <si>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</si>
  <si>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</si>
  <si>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</si>
  <si>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</si>
  <si>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</si>
  <si>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</si>
  <si>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</si>
  <si>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</si>
  <si>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</si>
  <si>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</si>
  <si>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</si>
  <si>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</si>
  <si>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</si>
  <si>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</si>
  <si>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</si>
  <si>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</si>
  <si>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</si>
  <si>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</si>
  <si>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</si>
  <si>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</si>
  <si>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</si>
  <si>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</si>
  <si>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</si>
  <si>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</si>
  <si>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</si>
  <si>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</si>
  <si>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</si>
  <si>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</si>
  <si>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</si>
  <si>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</si>
  <si>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</si>
  <si>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</si>
  <si>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</si>
  <si>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</si>
  <si>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</si>
  <si>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</si>
  <si>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</si>
  <si>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</si>
  <si>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</si>
  <si>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</si>
  <si>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</si>
  <si>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</si>
  <si>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</si>
  <si>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</si>
  <si>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</si>
  <si>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</si>
  <si>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</si>
  <si>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</si>
  <si>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</si>
  <si>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</si>
  <si>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</si>
  <si>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</si>
  <si>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</si>
  <si>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</si>
  <si>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</si>
  <si>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</si>
  <si>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</si>
  <si>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</si>
  <si>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</si>
  <si>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</si>
  <si>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</si>
  <si>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</si>
  <si>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</si>
  <si>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</si>
  <si>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</si>
  <si>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</si>
  <si>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</si>
  <si>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</si>
  <si>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</si>
  <si>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</si>
  <si>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</si>
  <si>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</si>
  <si>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</si>
  <si>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</si>
  <si>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</si>
  <si>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</si>
  <si>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</si>
  <si>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>MC1 07:49, previsão após I26 11hrs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</si>
  <si>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</si>
  <si>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</si>
  <si>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</si>
  <si>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</si>
  <si>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devido fluxo nao foi concebido </t>
  </si>
  <si>
    <t xml:space="preserve">luiz granado </t>
  </si>
  <si>
    <t>ZPD</t>
  </si>
  <si>
    <t>ZIQ-ZPD</t>
  </si>
  <si>
    <t>ZIQZPD</t>
  </si>
  <si>
    <t>Claudemir</t>
  </si>
  <si>
    <t>Previsão MC1 10:30</t>
  </si>
  <si>
    <t>TP pronta 09:30, previsão após V83+V97 12hrs</t>
  </si>
  <si>
    <t xml:space="preserve">MC1 08:04, verificando faixa </t>
  </si>
  <si>
    <t xml:space="preserve">Savio </t>
  </si>
  <si>
    <t xml:space="preserve">MC1  08:33, licenciado 09:59, segue para o local de trabalho </t>
  </si>
  <si>
    <t>V53</t>
  </si>
  <si>
    <t>ZMA-2</t>
  </si>
  <si>
    <t>ZRU-2</t>
  </si>
  <si>
    <t>ZMA-ZRU</t>
  </si>
  <si>
    <t>Higor</t>
  </si>
  <si>
    <t>MC1 previsão 14hs devido jornada em D-1</t>
  </si>
  <si>
    <t xml:space="preserve">TP pronta 09:30, previsão após I09 11HRS </t>
  </si>
  <si>
    <t xml:space="preserve">Previsão TP pronta 11hrs </t>
  </si>
  <si>
    <t>Substituição de meia chave</t>
  </si>
  <si>
    <t>TP pronta 10hrs previsão após D73 13hrs</t>
  </si>
  <si>
    <t xml:space="preserve">Nelosn </t>
  </si>
  <si>
    <t>Deslocamento ZTO-ZPN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</si>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</sst>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J326" activePane="bottomRight" state="frozen"/>
      <selection pane="bottomRight" activeCell="BJ334" sqref="BJ33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ref="BT305:BT368" si="18">IF(BN305="","",SUBSTITUTE(BM305," ","")&amp;SUBSTITUTE(BN305," ",""))</f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8"/>
        <v>CCOCirculaçãoIntervaloOportunidade</v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8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8"/>
        <v>CCOCirculaçãoIntervaloOportunidade</v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8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8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>
        <v>0</v>
      </c>
      <c r="AT324" s="108">
        <v>0</v>
      </c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>
        <v>0</v>
      </c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>
        <v>0</v>
      </c>
      <c r="BI324" s="16"/>
      <c r="BJ324" s="16" t="s">
        <v>1601</v>
      </c>
      <c r="BK324" s="16" t="s">
        <v>1601</v>
      </c>
      <c r="BL324" s="15"/>
      <c r="BM324" s="130" t="s">
        <v>471</v>
      </c>
      <c r="BN324" s="130" t="s">
        <v>500</v>
      </c>
      <c r="BO324" s="130" t="s">
        <v>599</v>
      </c>
      <c r="BP324" s="16" t="s">
        <v>1601</v>
      </c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>CCOCirculaçãoIntervaloOportunidade</v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1512</v>
      </c>
      <c r="BK325" s="16" t="s">
        <v>1512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1512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1602</v>
      </c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>
        <v>0.40416666666666667</v>
      </c>
      <c r="AS327" s="108">
        <v>0</v>
      </c>
      <c r="AT327" s="108">
        <v>0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>
        <v>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0</v>
      </c>
      <c r="BI327" s="16"/>
      <c r="BJ327" s="16" t="s">
        <v>1603</v>
      </c>
      <c r="BK327" s="16" t="s">
        <v>1603</v>
      </c>
      <c r="BL327" s="15"/>
      <c r="BM327" s="130" t="s">
        <v>471</v>
      </c>
      <c r="BN327" s="130" t="s">
        <v>500</v>
      </c>
      <c r="BO327" s="130" t="s">
        <v>599</v>
      </c>
      <c r="BP327" s="16" t="s">
        <v>1603</v>
      </c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>CCOCirculaçãoIntervaloOportunidade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1604</v>
      </c>
      <c r="BK328" s="16" t="s">
        <v>1604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1604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1605</v>
      </c>
      <c r="W329" s="151" t="s">
        <v>1606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>
        <v>0</v>
      </c>
      <c r="AT329" s="108">
        <v>0</v>
      </c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>
        <v>0</v>
      </c>
      <c r="BI329" s="16"/>
      <c r="BJ329" s="16" t="s">
        <v>1607</v>
      </c>
      <c r="BK329" s="16" t="s">
        <v>1607</v>
      </c>
      <c r="BL329" s="15"/>
      <c r="BM329" s="130" t="s">
        <v>474</v>
      </c>
      <c r="BN329" s="130" t="s">
        <v>501</v>
      </c>
      <c r="BO329" s="130" t="s">
        <v>563</v>
      </c>
      <c r="BP329" s="16" t="s">
        <v>1607</v>
      </c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ModernizaçãoExecução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1608</v>
      </c>
      <c r="W330" s="151" t="s">
        <v>1606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>
        <v>0</v>
      </c>
      <c r="BI330" s="16"/>
      <c r="BJ330" s="16" t="s">
        <v>1607</v>
      </c>
      <c r="BK330" s="16" t="s">
        <v>1607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1607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1609</v>
      </c>
      <c r="J331" s="127">
        <v>70</v>
      </c>
      <c r="K331" s="127">
        <v>168</v>
      </c>
      <c r="L331" s="105" t="s">
        <v>1609</v>
      </c>
      <c r="M331" s="127" t="s">
        <v>1610</v>
      </c>
      <c r="N331" s="127" t="s">
        <v>1611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1612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1613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>
        <v>0.39583333333333331</v>
      </c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1614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1615</v>
      </c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1616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 t="s">
        <v>1617</v>
      </c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1619</v>
      </c>
      <c r="I335" s="106" t="s">
        <v>1620</v>
      </c>
      <c r="J335" s="105">
        <v>73</v>
      </c>
      <c r="K335" s="105">
        <v>42</v>
      </c>
      <c r="L335" s="105" t="s">
        <v>624</v>
      </c>
      <c r="M335" s="127" t="s">
        <v>1621</v>
      </c>
      <c r="N335" s="127" t="s">
        <v>1621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1622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 t="s">
        <v>1623</v>
      </c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1624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1625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1626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1627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1298</v>
      </c>
      <c r="W341" s="151" t="s">
        <v>1556</v>
      </c>
      <c r="X341" s="104" t="s">
        <v>452</v>
      </c>
      <c r="Y341" s="129"/>
      <c r="Z341" s="104"/>
      <c r="AA341" s="105" t="s">
        <v>1323</v>
      </c>
      <c r="AB341" s="103" t="s">
        <v>454</v>
      </c>
      <c r="AC341" s="152" t="s">
        <v>450</v>
      </c>
      <c r="AD341" s="107">
        <v>0.29166666666666669</v>
      </c>
      <c r="AE341" s="105" t="s">
        <v>1301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18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1628</v>
      </c>
      <c r="W344" s="151" t="s">
        <v>1629</v>
      </c>
      <c r="X344" s="104" t="s">
        <v>452</v>
      </c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18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18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18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18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18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ref="BT342:BT405" si="21">IF(BN369="","",SUBSTITUTE(BM369," ","")&amp;SUBSTITUTE(BN369," ",""))</f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90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76" operator="equal">
      <formula>"NÃO"</formula>
    </cfRule>
    <cfRule type="cellIs" dxfId="189" priority="12177" operator="equal">
      <formula>"SIM"</formula>
    </cfRule>
  </conditionalFormatting>
  <conditionalFormatting sqref="AZ6:AZ1079">
    <cfRule type="expression" dxfId="188" priority="54632">
      <formula>#REF!=1</formula>
    </cfRule>
  </conditionalFormatting>
  <conditionalFormatting sqref="BE6:BE1079 AY6:AY1079 U6:U1079">
    <cfRule type="cellIs" dxfId="187" priority="54616" operator="equal">
      <formula>"ERRO"</formula>
    </cfRule>
  </conditionalFormatting>
  <conditionalFormatting sqref="BQ6:BQ1079">
    <cfRule type="cellIs" dxfId="186" priority="54611" operator="equal">
      <formula>"Produção e Intervalo"</formula>
    </cfRule>
    <cfRule type="cellIs" dxfId="185" priority="54612" operator="equal">
      <formula>"Aderente"</formula>
    </cfRule>
    <cfRule type="cellIs" dxfId="184" priority="54613" operator="equal">
      <formula>"Intervalo"</formula>
    </cfRule>
    <cfRule type="cellIs" dxfId="183" priority="54614" operator="equal">
      <formula>"Produção"</formula>
    </cfRule>
    <cfRule type="cellIs" dxfId="182" priority="54615" operator="equal">
      <formula>"ERRO"</formula>
    </cfRule>
  </conditionalFormatting>
  <conditionalFormatting sqref="BR6:BS1079">
    <cfRule type="cellIs" dxfId="181" priority="54593" operator="equal">
      <formula>"*"</formula>
    </cfRule>
    <cfRule type="cellIs" dxfId="180" priority="54594" operator="greaterThanOrEqual">
      <formula>1</formula>
    </cfRule>
    <cfRule type="cellIs" dxfId="179" priority="54595" operator="lessThan">
      <formula>1</formula>
    </cfRule>
  </conditionalFormatting>
  <conditionalFormatting sqref="BK23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93" operator="equal">
      <formula>"OPORTUNIDADE"</formula>
    </cfRule>
  </conditionalFormatting>
  <conditionalFormatting sqref="Y28:Z29">
    <cfRule type="cellIs" dxfId="177" priority="491" operator="equal">
      <formula>"NÃO"</formula>
    </cfRule>
    <cfRule type="cellIs" dxfId="176" priority="492" operator="equal">
      <formula>"SIM"</formula>
    </cfRule>
  </conditionalFormatting>
  <conditionalFormatting sqref="BK17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9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9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69" operator="equal">
      <formula>"OPORTUNIDADE"</formula>
    </cfRule>
  </conditionalFormatting>
  <conditionalFormatting sqref="Z39">
    <cfRule type="cellIs" dxfId="174" priority="467" operator="equal">
      <formula>"NÃO"</formula>
    </cfRule>
    <cfRule type="cellIs" dxfId="173" priority="468" operator="equal">
      <formula>"SIM"</formula>
    </cfRule>
  </conditionalFormatting>
  <conditionalFormatting sqref="Y42:Y43">
    <cfRule type="cellIs" dxfId="172" priority="466" operator="equal">
      <formula>"OPORTUNIDADE"</formula>
    </cfRule>
  </conditionalFormatting>
  <conditionalFormatting sqref="Y42:Y43">
    <cfRule type="cellIs" dxfId="171" priority="464" operator="equal">
      <formula>"NÃO"</formula>
    </cfRule>
    <cfRule type="cellIs" dxfId="170" priority="465" operator="equal">
      <formula>"SIM"</formula>
    </cfRule>
  </conditionalFormatting>
  <conditionalFormatting sqref="BK4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37" operator="equal">
      <formula>"OPORTUNIDADE"</formula>
    </cfRule>
  </conditionalFormatting>
  <conditionalFormatting sqref="Y46:Z46 Z47:Z48 Y47:Y50">
    <cfRule type="cellIs" dxfId="168" priority="435" operator="equal">
      <formula>"NÃO"</formula>
    </cfRule>
    <cfRule type="cellIs" dxfId="167" priority="436" operator="equal">
      <formula>"SIM"</formula>
    </cfRule>
  </conditionalFormatting>
  <conditionalFormatting sqref="BK3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09" operator="equal">
      <formula>"OPORTUNIDADE"</formula>
    </cfRule>
  </conditionalFormatting>
  <conditionalFormatting sqref="Z57">
    <cfRule type="cellIs" dxfId="165" priority="407" operator="equal">
      <formula>"NÃO"</formula>
    </cfRule>
    <cfRule type="cellIs" dxfId="164" priority="408" operator="equal">
      <formula>"SIM"</formula>
    </cfRule>
  </conditionalFormatting>
  <conditionalFormatting sqref="BK3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2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29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96" operator="equal">
      <formula>"OPORTUNIDADE"</formula>
    </cfRule>
  </conditionalFormatting>
  <conditionalFormatting sqref="Y52:Y61">
    <cfRule type="cellIs" dxfId="162" priority="394" operator="equal">
      <formula>"NÃO"</formula>
    </cfRule>
    <cfRule type="cellIs" dxfId="161" priority="395" operator="equal">
      <formula>"SIM"</formula>
    </cfRule>
  </conditionalFormatting>
  <conditionalFormatting sqref="BK5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60" operator="equal">
      <formula>"OPORTUNIDADE"</formula>
    </cfRule>
  </conditionalFormatting>
  <conditionalFormatting sqref="Z73">
    <cfRule type="cellIs" dxfId="159" priority="358" operator="equal">
      <formula>"NÃO"</formula>
    </cfRule>
    <cfRule type="cellIs" dxfId="158" priority="359" operator="equal">
      <formula>"SIM"</formula>
    </cfRule>
  </conditionalFormatting>
  <conditionalFormatting sqref="Y75">
    <cfRule type="cellIs" dxfId="157" priority="354" operator="equal">
      <formula>"OPORTUNIDADE"</formula>
    </cfRule>
  </conditionalFormatting>
  <conditionalFormatting sqref="Y75">
    <cfRule type="cellIs" dxfId="156" priority="352" operator="equal">
      <formula>"NÃO"</formula>
    </cfRule>
    <cfRule type="cellIs" dxfId="155" priority="353" operator="equal">
      <formula>"SIM"</formula>
    </cfRule>
  </conditionalFormatting>
  <conditionalFormatting sqref="BK6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47" operator="equal">
      <formula>"OPORTUNIDADE"</formula>
    </cfRule>
  </conditionalFormatting>
  <conditionalFormatting sqref="Y76:Y77">
    <cfRule type="cellIs" dxfId="153" priority="345" operator="equal">
      <formula>"NÃO"</formula>
    </cfRule>
    <cfRule type="cellIs" dxfId="152" priority="346" operator="equal">
      <formula>"SIM"</formula>
    </cfRule>
  </conditionalFormatting>
  <conditionalFormatting sqref="BP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8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8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3 BP295 BP326 BP331:BP1079">
    <cfRule type="iconSet" priority="63929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3 BK326 BK331:BK1079">
    <cfRule type="iconSet" priority="63965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4000">
      <iconSet showValue="0">
        <cfvo type="percent" val="0"/>
        <cfvo type="num" val="1"/>
        <cfvo type="num" val="1" gte="0"/>
      </iconSet>
    </cfRule>
    <cfRule type="iconSet" priority="64001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4006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401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1630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1631</v>
      </c>
      <c r="E3" s="193" t="s">
        <v>1632</v>
      </c>
      <c r="F3" s="193" t="s">
        <v>1633</v>
      </c>
      <c r="G3" s="193" t="s">
        <v>1634</v>
      </c>
      <c r="H3" s="193" t="s">
        <v>1635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1639</v>
      </c>
      <c r="V1" s="276"/>
      <c r="W1" s="276"/>
    </row>
    <row r="2" spans="1:23" ht="15" customHeight="1">
      <c r="A2" s="87" t="s">
        <v>1640</v>
      </c>
      <c r="B2" s="87" t="s">
        <v>1641</v>
      </c>
      <c r="C2" s="87" t="s">
        <v>442</v>
      </c>
      <c r="D2" s="88" t="s">
        <v>1034</v>
      </c>
      <c r="E2" s="88" t="s">
        <v>4</v>
      </c>
      <c r="F2" s="88" t="s">
        <v>1642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1643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1644</v>
      </c>
      <c r="C2" s="121" t="s">
        <v>1019</v>
      </c>
      <c r="D2" s="76" t="s">
        <v>1021</v>
      </c>
      <c r="E2" s="76" t="s">
        <v>1645</v>
      </c>
      <c r="F2" s="99" t="s">
        <v>1646</v>
      </c>
      <c r="G2" s="76" t="s">
        <v>1647</v>
      </c>
      <c r="H2" s="76" t="s">
        <v>1648</v>
      </c>
      <c r="I2" s="76" t="s">
        <v>1649</v>
      </c>
      <c r="J2" s="76" t="s">
        <v>1650</v>
      </c>
      <c r="K2" s="78" t="s">
        <v>1651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1652</v>
      </c>
      <c r="D5" s="278"/>
      <c r="E5" s="278"/>
      <c r="F5" s="278"/>
      <c r="G5" s="278"/>
      <c r="H5" s="278"/>
      <c r="I5" s="278"/>
      <c r="J5" s="279"/>
      <c r="K5" s="280" t="s">
        <v>1653</v>
      </c>
      <c r="L5" s="281"/>
      <c r="M5" s="281"/>
      <c r="N5" s="281"/>
      <c r="O5" s="282" t="s">
        <v>1654</v>
      </c>
      <c r="P5" s="283"/>
    </row>
    <row r="6" spans="1:16" s="74" customFormat="1" ht="15" customHeight="1">
      <c r="A6" s="66" t="s">
        <v>1642</v>
      </c>
      <c r="B6" s="75" t="s">
        <v>1641</v>
      </c>
      <c r="C6" s="76" t="s">
        <v>1034</v>
      </c>
      <c r="D6" s="77" t="s">
        <v>1035</v>
      </c>
      <c r="E6" s="76" t="s">
        <v>1655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1656</v>
      </c>
      <c r="M6" s="80" t="s">
        <v>642</v>
      </c>
      <c r="N6" s="81" t="s">
        <v>1029</v>
      </c>
      <c r="O6" s="156" t="s">
        <v>1072</v>
      </c>
      <c r="P6" s="132" t="s">
        <v>1657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>
        <f>IF(SP_NORTE!BH324="","*",SP_NORTE!BH324)</f>
        <v>0</v>
      </c>
      <c r="P251" s="147" t="str">
        <f>IF($A$2=1,IF(SP_NORTE!BJ324="","*",SP_NORTE!BJ324),IF(SP_NORTE!BK324="","*",SP_NORTE!BK324))</f>
        <v xml:space="preserve">MC1 08:11, sem oportunidade de faixa, fluxo de trens 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>
        <f>IF(SP_NORTE!BH327="","*",SP_NORTE!BH327)</f>
        <v>0</v>
      </c>
      <c r="P253" s="147" t="str">
        <f>IF($A$2=1,IF(SP_NORTE!BJ327="","*",SP_NORTE!BJ327),IF(SP_NORTE!BK327="","*",SP_NORTE!BK327))</f>
        <v xml:space="preserve">MC1 09:42, sem oportunidade de faixa, fluxo de trens 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>
        <f>IF(SP_NORTE!BH328="","*",SP_NORTE!BH328)</f>
        <v>0</v>
      </c>
      <c r="P254" s="147" t="str">
        <f>IF($A$2=1,IF(SP_NORTE!BJ328="","*",SP_NORTE!BJ328),IF(SP_NORTE!BK328="","*",SP_NORTE!BK328))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Oportunidade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2026-02-23T13:49:38Z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