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63" documentId="8_{B6337239-1A00-434D-AAD0-422EA1FEB5AE}" xr6:coauthVersionLast="47" xr6:coauthVersionMax="47" xr10:uidLastSave="{350FBBC9-5BBF-4AD4-AC31-BF73FC4F3CC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03" i="1" l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<sst xmlns="http://schemas.openxmlformats.org/spreadsheetml/2006/main" count="8279" uniqueCount="1846">
  <si>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</si>
  <si>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</si>
  <si>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</si>
  <si>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</si>
  <si>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</si>
  <si>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</si>
  <si>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</si>
  <si>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</si>
  <si>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</si>
  <si>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</si>
  <si>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</si>
  <si>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</si>
  <si>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</si>
  <si>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</si>
  <si>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</si>
  <si>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</si>
  <si>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</si>
  <si>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</si>
  <si>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</si>
  <si>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</si>
  <si>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</si>
  <si>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</si>
  <si>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</si>
  <si>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</si>
  <si>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</si>
  <si>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</si>
  <si>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</si>
  <si>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</si>
  <si>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</si>
  <si>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</si>
  <si>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</si>
  <si>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</si>
  <si>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</si>
  <si>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</si>
  <si>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</si>
  <si>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</si>
  <si>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</si>
  <si>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</si>
  <si>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</si>
  <si>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</si>
  <si>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</si>
  <si>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</si>
  <si>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</si>
  <si>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</si>
  <si>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</si>
  <si>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</si>
  <si>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</si>
  <si>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</si>
  <si>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</si>
  <si>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</si>
  <si>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</si>
  <si>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</si>
  <si>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</si>
  <si>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</si>
  <si>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</si>
  <si>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</si>
  <si>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</si>
  <si>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</si>
  <si>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</si>
  <si>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</si>
  <si>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</si>
  <si>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</si>
  <si>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</si>
  <si>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</si>
  <si>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</si>
  <si>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</si>
  <si>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</si>
  <si>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</si>
  <si>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</si>
  <si>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</si>
  <si>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</si>
  <si>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</si>
  <si>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</si>
  <si>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</si>
  <si>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</si>
  <si>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</si>
  <si>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</si>
  <si>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</si>
  <si>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</si>
  <si>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</si>
  <si>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</si>
  <si>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</si>
  <si>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</si>
  <si>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</si>
  <si>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</si>
  <si>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</si>
  <si>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</si>
  <si>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</si>
  <si>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</si>
  <si>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</si>
  <si>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</si>
  <si>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</si>
  <si>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</si>
  <si>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</si>
  <si>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</si>
  <si>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</si>
  <si>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</si>
  <si>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</si>
  <si>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</si>
  <si>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</si>
  <si>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</si>
  <si>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</si>
  <si>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</si>
  <si>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</si>
  <si>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</si>
  <si>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</si>
  <si>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</si>
  <si>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</si>
  <si>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</si>
  <si>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</si>
  <si>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</si>
  <si>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</si>
  <si>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</si>
  <si>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</si>
  <si>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</si>
  <si>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</si>
  <si>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</si>
  <si>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</si>
  <si>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</si>
  <si>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</si>
  <si>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</si>
  <si>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</si>
  <si>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</si>
  <si>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</si>
  <si>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</si>
  <si>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</si>
  <si>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</si>
  <si>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</si>
  <si>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</si>
  <si>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</si>
  <si>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</si>
  <si>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</si>
  <si>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</si>
  <si>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</si>
  <si>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</si>
  <si>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</si>
  <si>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</si>
  <si>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</si>
  <si>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</si>
  <si>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</si>
  <si>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</si>
  <si>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</si>
  <si>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</si>
  <si>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</si>
  <si>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</si>
  <si>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</si>
  <si>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</si>
  <si>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</si>
  <si>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</si>
  <si>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</si>
  <si>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</si>
  <si>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</si>
  <si>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</si>
  <si>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</si>
  <si>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</si>
  <si>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</si>
  <si>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</si>
  <si>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</si>
  <si>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</si>
  <si>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</si>
  <si>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</si>
  <si>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</si>
  <si>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</si>
  <si>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</si>
  <si>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</si>
  <si>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</si>
  <si>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</si>
  <si>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</si>
  <si>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</si>
  <si>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</si>
  <si>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</si>
  <si>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</si>
  <si>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</si>
  <si>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</si>
  <si>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</si>
  <si>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</si>
  <si>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</si>
  <si>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</si>
  <si>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</si>
  <si>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</si>
  <si>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</si>
  <si>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</si>
  <si>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</si>
  <si>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</si>
  <si>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</si>
  <si>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</si>
  <si>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</si>
  <si>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</si>
  <si>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</si>
  <si>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</si>
  <si>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</si>
  <si>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</si>
  <si>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</si>
  <si>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</si>
  <si>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</si>
  <si>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</si>
  <si>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</si>
  <si>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</si>
  <si>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</si>
  <si>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</si>
  <si>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</si>
  <si>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</si>
  <si>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</si>
  <si>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</si>
  <si>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</si>
  <si>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</si>
  <si>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</si>
  <si>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</si>
  <si>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</si>
  <si>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</si>
  <si>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</si>
  <si>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</si>
  <si>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</si>
  <si>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</si>
  <si>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</si>
  <si>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</si>
  <si>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</si>
  <si>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</si>
  <si>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</si>
  <si>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</si>
  <si>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</si>
  <si>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</si>
  <si>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</si>
  <si>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</si>
  <si>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</si>
  <si>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</si>
  <si>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</si>
  <si>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</si>
  <si>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</si>
  <si>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</si>
  <si>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</si>
  <si>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</si>
  <si>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</si>
  <si>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</si>
  <si>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</si>
  <si>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</si>
  <si>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</si>
  <si>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</si>
  <si>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</si>
  <si>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</si>
  <si>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</si>
  <si>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</si>
  <si>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</si>
  <si>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</si>
  <si>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</si>
  <si>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</si>
  <si>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</si>
  <si>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</si>
  <si>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</si>
  <si>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</si>
  <si>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</si>
  <si>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</si>
  <si>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</si>
  <si>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</si>
  <si>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</si>
  <si>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</si>
  <si>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</si>
  <si>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</si>
  <si>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</si>
  <si>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</si>
  <si>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</si>
  <si>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</si>
  <si>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</si>
  <si>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</si>
  <si>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</si>
  <si>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</si>
  <si>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</si>
  <si>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</si>
  <si>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</si>
  <si>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</si>
  <si>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</si>
  <si>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</si>
  <si>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</si>
  <si>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</si>
  <si>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</si>
  <si>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</si>
  <si>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</si>
  <si>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</si>
  <si>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</si>
  <si>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</si>
  <si>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</si>
  <si>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</si>
  <si>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</si>
  <si>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</si>
  <si>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</si>
  <si>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</si>
  <si>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</si>
  <si>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</si>
  <si>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</si>
  <si>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</si>
  <si>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</si>
  <si>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</si>
  <si>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</si>
  <si>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</si>
  <si>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</si>
  <si>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</si>
  <si>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</si>
  <si>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</si>
  <si>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</si>
  <si>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</si>
  <si>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</si>
  <si>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</si>
  <si>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</si>
  <si>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</si>
  <si>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</si>
  <si>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</si>
  <si>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</si>
  <si>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</si>
  <si>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</si>
  <si>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</si>
  <si>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</si>
  <si>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</si>
  <si>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</si>
  <si>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</si>
  <si>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</si>
  <si>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</si>
  <si>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</si>
  <si>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</si>
  <si>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</si>
  <si>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</si>
  <si>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</si>
  <si>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</si>
  <si>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</si>
  <si>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</si>
  <si>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</si>
  <si>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</si>
  <si>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</si>
  <si>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</si>
  <si>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</si>
  <si>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</si>
  <si>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</si>
  <si>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</si>
  <si>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</si>
  <si>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</si>
  <si>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</si>
  <si>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</si>
  <si>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</si>
  <si>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</si>
  <si>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</si>
  <si>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</si>
  <si>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</si>
  <si>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</si>
  <si>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</si>
  <si>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</si>
  <si>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</si>
  <si>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</si>
  <si>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</si>
  <si>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</si>
  <si>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</si>
  <si>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</si>
  <si>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</si>
  <si>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</si>
  <si>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</si>
  <si>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</si>
  <si>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</si>
  <si>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</si>
  <si>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</si>
  <si>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</si>
  <si>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</si>
  <si>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</si>
  <si>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</si>
  <si>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</si>
  <si>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</si>
  <si>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</si>
  <si>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</si>
  <si>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</si>
  <si>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</si>
  <si>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</si>
  <si>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</si>
  <si>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</si>
  <si>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</si>
  <si>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</si>
  <si>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</si>
  <si>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</si>
  <si>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</si>
  <si>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</si>
  <si>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</si>
  <si>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</si>
  <si>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</si>
  <si>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</si>
  <si>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</si>
  <si>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</si>
  <si>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</si>
  <si>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</si>
  <si>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</si>
  <si>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</si>
  <si>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</si>
  <si>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</si>
  <si>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</si>
  <si>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</si>
  <si>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</si>
  <si>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</si>
  <si>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</si>
  <si>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</si>
  <si>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</si>
  <si>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</si>
  <si>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</si>
  <si>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</si>
  <si>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</si>
  <si>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</si>
  <si>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</si>
  <si>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</si>
  <si>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</si>
  <si>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</si>
  <si>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</si>
  <si>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</si>
  <si>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</si>
  <si>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</si>
  <si>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</si>
  <si>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</si>
  <si>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</si>
  <si>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</si>
  <si>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</si>
  <si>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</si>
  <si>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</si>
  <si>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</si>
  <si>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</si>
  <si>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</si>
  <si>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</si>
  <si>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</si>
  <si>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</si>
  <si>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</si>
  <si>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</si>
  <si>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</si>
  <si>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</si>
  <si>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</si>
  <si>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</si>
  <si>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</si>
  <si>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</si>
  <si>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</si>
  <si>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</si>
  <si>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</si>
  <si>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</si>
  <si>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</si>
  <si>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</si>
  <si>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</si>
  <si>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</si>
  <si>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</si>
  <si>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</si>
  <si>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</si>
  <si>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</si>
  <si>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</si>
  <si>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</si>
  <si>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</si>
  <si>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</si>
  <si>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</si>
  <si>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</si>
  <si>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</si>
  <si>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</si>
  <si>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</si>
  <si>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</si>
  <si>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</si>
  <si>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</si>
  <si>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</si>
  <si>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</si>
  <si>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</si>
  <si>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</si>
  <si>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</si>
  <si>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</si>
  <si>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</si>
  <si>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</si>
  <si>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</si>
  <si>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</si>
  <si>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</si>
  <si>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</si>
  <si>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</si>
  <si>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</si>
  <si>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</si>
  <si>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</si>
  <si>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</si>
  <si>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</si>
  <si>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</si>
  <si>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</si>
  <si>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</si>
  <si>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</si>
  <si>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</si>
  <si>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</si>
  <si>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</si>
  <si>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</si>
  <si>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</si>
  <si>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</si>
  <si>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</si>
  <si>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</si>
  <si>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</si>
  <si>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</si>
  <si>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</si>
  <si>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</si>
  <si>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</si>
  <si>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</si>
  <si>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</si>
  <si>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</si>
  <si>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</si>
  <si>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</si>
  <si>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</si>
  <si>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</si>
  <si>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</si>
  <si>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</si>
  <si>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</si>
  <si>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</si>
  <si>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</si>
  <si>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</si>
  <si>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</si>
  <si>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</si>
  <si>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</si>
  <si>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</si>
  <si>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</si>
  <si>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</si>
  <si>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</si>
  <si>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</si>
  <si>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</si>
  <si>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</si>
  <si>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</si>
  <si>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</si>
  <si>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</si>
  <si>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</si>
  <si>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</si>
  <si>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</si>
  <si>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</si>
  <si>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</si>
  <si>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</si>
  <si>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</si>
  <si>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</si>
  <si>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</si>
  <si>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</si>
  <si>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</si>
  <si>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</si>
  <si>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</si>
  <si>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</si>
  <si>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</si>
  <si>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</si>
  <si>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</si>
  <si>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</si>
  <si>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</si>
  <si>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</si>
  <si>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</si>
  <si>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</si>
  <si>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</si>
  <si>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</si>
  <si>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</si>
  <si>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</si>
  <si>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</si>
  <si>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</si>
  <si>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</si>
  <si>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</si>
  <si>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</si>
  <si>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</si>
  <si>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</si>
  <si>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</si>
  <si>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</si>
  <si>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</si>
  <si>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</si>
  <si>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</si>
  <si>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</si>
  <si>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</si>
  <si>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</si>
  <si>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</si>
  <si>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</si>
  <si>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</si>
  <si>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</si>
  <si>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</si>
  <si>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</si>
  <si>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</si>
  <si>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</si>
  <si>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</si>
  <si>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</si>
  <si>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</si>
  <si>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</si>
  <si>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</si>
  <si>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</si>
  <si>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</si>
  <si>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</si>
  <si>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</si>
  <si>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</si>
  <si>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</si>
  <si>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</si>
  <si>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</si>
  <si>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</si>
  <si>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</si>
  <si>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</si>
  <si>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</si>
  <si>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</si>
  <si>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</si>
  <si>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</si>
  <si>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</si>
  <si>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</si>
  <si>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</si>
  <si>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</si>
  <si>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</si>
  <si>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</si>
  <si>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</si>
  <si>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</si>
  <si>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</si>
  <si>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</si>
  <si>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</si>
  <si>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</si>
  <si>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</si>
  <si>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</si>
  <si>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</si>
  <si>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</si>
  <si>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</si>
  <si>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</si>
  <si>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</si>
  <si>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</si>
  <si>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</si>
  <si>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</si>
  <si>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</si>
  <si>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</si>
  <si>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</si>
  <si>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</si>
  <si>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</si>
  <si>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</si>
  <si>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</si>
  <si>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</si>
  <si>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</si>
  <si>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</si>
  <si>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</si>
  <si>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</si>
  <si>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</si>
  <si>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</si>
  <si>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</si>
  <si>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</si>
  <si>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</si>
  <si>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</si>
  <si>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</si>
  <si>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</si>
  <si>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</si>
  <si>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</si>
  <si>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</si>
  <si>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</si>
  <si>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</si>
  <si>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</si>
  <si>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</si>
  <si>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</si>
  <si>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</si>
  <si>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</si>
  <si>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</si>
  <si>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</si>
  <si>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</si>
  <si>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</si>
  <si>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</si>
  <si>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</si>
  <si>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</si>
  <si>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</si>
  <si>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</si>
  <si>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</si>
  <si>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</si>
  <si>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</si>
  <si>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</si>
  <si>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</si>
  <si>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</si>
  <si>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</si>
  <si>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</si>
  <si>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</si>
  <si>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</si>
  <si>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</si>
  <si>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</si>
  <si>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</si>
  <si>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</si>
  <si>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</si>
  <si>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</si>
  <si>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</si>
  <si>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</si>
  <si>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</si>
  <si>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</si>
  <si>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</si>
  <si>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</si>
  <si>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</si>
  <si>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</si>
  <si>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</si>
  <si>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</si>
  <si>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</si>
  <si>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</si>
  <si>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</si>
  <si>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</si>
  <si>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</si>
  <si>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</si>
  <si>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</si>
  <si>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</si>
  <si>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</si>
  <si>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</si>
  <si>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</si>
  <si>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</si>
  <si>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</si>
  <si>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</si>
  <si>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</si>
  <si>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</si>
  <si>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</si>
  <si>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</si>
  <si>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</si>
  <si>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</si>
  <si>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</si>
  <si>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</si>
  <si>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</si>
  <si>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</si>
  <si>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</si>
  <si>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</si>
  <si>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</si>
  <si>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</si>
  <si>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</si>
  <si>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</si>
  <si>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</si>
  <si>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</si>
  <si>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</si>
  <si>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</si>
  <si>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</si>
  <si>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</si>
  <si>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</si>
  <si>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</si>
  <si>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</si>
  <si>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</si>
  <si>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</si>
  <si>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</si>
  <si>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</si>
  <si>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</si>
  <si>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</si>
  <si>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</si>
  <si>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</si>
  <si>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</si>
  <si>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</si>
  <si>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</si>
  <si>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</si>
  <si>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</si>
  <si>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</si>
  <si>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</si>
  <si>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</si>
  <si>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</si>
  <si>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</si>
  <si>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</si>
  <si>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</si>
  <si>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</si>
  <si>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</si>
  <si>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</si>
  <si>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</si>
  <si>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</si>
  <si>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</si>
  <si>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</si>
  <si>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</si>
  <si>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</si>
  <si>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</si>
  <si>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</si>
  <si>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</si>
  <si>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</si>
  <si>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</si>
  <si>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</si>
  <si>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</si>
  <si>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</si>
  <si>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</si>
  <si>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</si>
  <si>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</si>
  <si>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</si>
  <si>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</si>
  <si>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</si>
  <si>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</si>
  <si>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</si>
  <si>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</si>
  <si>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</si>
  <si>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</si>
  <si>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</si>
  <si>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</si>
  <si>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</si>
  <si>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</si>
  <si>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</si>
  <si>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</si>
  <si>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</si>
  <si>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</si>
  <si>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</si>
  <si>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</si>
  <si>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</si>
  <si>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</si>
  <si>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</si>
  <si>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</si>
  <si>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</si>
  <si>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</si>
  <si>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</si>
  <si>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</si>
  <si>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</si>
  <si>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</si>
  <si>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</si>
  <si>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</si>
  <si>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</si>
  <si>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</si>
  <si>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</si>
  <si>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</si>
  <si>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</si>
  <si>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</si>
  <si>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</si>
  <si>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</si>
  <si>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</si>
  <si>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</si>
  <si>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</si>
  <si>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</si>
  <si>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</si>
  <si>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</si>
  <si>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</si>
  <si>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</si>
  <si>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</si>
  <si>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</si>
  <si>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</si>
  <si>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</si>
  <si>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</si>
  <si>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</si>
  <si>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</si>
  <si>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</si>
  <si>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</si>
  <si>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</si>
  <si>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</si>
  <si>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</si>
  <si>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</si>
  <si>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</si>
  <si>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</si>
  <si>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</si>
  <si>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</si>
  <si>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</si>
  <si>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</si>
  <si>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</si>
  <si>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</si>
  <si>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</si>
  <si>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</si>
  <si>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</si>
  <si>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</si>
  <si>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</si>
  <si>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</si>
  <si>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</si>
  <si>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</si>
  <si>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</si>
  <si>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</si>
  <si>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</si>
  <si>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</si>
  <si>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</si>
  <si>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</si>
  <si>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</si>
  <si>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</si>
  <si>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</si>
  <si>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</si>
  <si>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</si>
  <si>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</si>
  <si>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</si>
  <si>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</si>
  <si>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</si>
  <si>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</si>
  <si>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</si>
  <si>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</si>
  <si>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</si>
  <si>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</si>
  <si>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</si>
  <si>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</si>
  <si>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</si>
  <si>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</si>
  <si>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</si>
  <si>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</si>
  <si>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</si>
  <si>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</si>
  <si>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</si>
  <si>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</si>
  <si>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</si>
  <si>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</si>
  <si>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</si>
  <si>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</si>
  <si>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</si>
  <si>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</si>
  <si>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</si>
  <si>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</si>
  <si>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</si>
  <si>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</si>
  <si>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</si>
  <si>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</si>
  <si>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</si>
  <si>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</si>
  <si>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</si>
  <si>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</si>
  <si>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</si>
  <si>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</si>
  <si>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</si>
  <si>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</si>
  <si>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</si>
  <si>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</si>
  <si>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</si>
  <si>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</si>
  <si>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</si>
  <si>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</si>
  <si>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</si>
  <si>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</si>
  <si>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</si>
  <si>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</si>
  <si>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</si>
  <si>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</si>
  <si>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</si>
  <si>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</si>
  <si>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</si>
  <si>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</si>
  <si>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</si>
  <si>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</si>
  <si>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</si>
  <si>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</si>
  <si>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</si>
  <si>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</si>
  <si>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</si>
  <si>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</si>
  <si>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</si>
  <si>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</si>
  <si>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</si>
  <si>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</si>
  <si>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</si>
  <si>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</si>
  <si>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</si>
  <si>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</si>
  <si>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</si>
  <si>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</si>
  <si>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</si>
  <si>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</si>
  <si>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</si>
  <si>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</si>
  <si>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</si>
  <si>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</si>
  <si>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</si>
  <si>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</si>
  <si>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</si>
  <si>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</si>
  <si>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</si>
  <si>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</si>
  <si>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</si>
  <si>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</si>
  <si>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</si>
  <si>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</si>
  <si>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</si>
  <si>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</si>
  <si>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</si>
  <si>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</si>
  <si>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</si>
  <si>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</si>
  <si>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</si>
  <si>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</si>
  <si>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</si>
  <si>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</si>
  <si>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</si>
  <si>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</si>
  <si>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</si>
  <si>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</si>
  <si>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</si>
  <si>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</si>
  <si>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</si>
  <si>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</si>
  <si>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</si>
  <si>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</si>
  <si>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</si>
  <si>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</si>
  <si>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</si>
  <si>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</si>
  <si>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</si>
  <si>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</si>
  <si>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</si>
  <si>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</si>
  <si>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</si>
  <si>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</si>
  <si>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</si>
  <si>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</si>
  <si>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</si>
  <si>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</si>
  <si>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</si>
  <si>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</si>
  <si>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</si>
  <si>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</si>
  <si>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</si>
  <si>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</si>
  <si>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</si>
  <si>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</si>
  <si>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</si>
  <si>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</si>
  <si>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</si>
  <si>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</si>
  <si>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</si>
  <si>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</si>
  <si>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</si>
  <si>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</si>
  <si>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</si>
  <si>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</si>
  <si>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</si>
  <si>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</si>
  <si>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</si>
  <si>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</si>
  <si>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</si>
  <si>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</si>
  <si>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</si>
  <si>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</si>
  <si>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</si>
  <si>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</si>
  <si>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</si>
  <si>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</si>
  <si>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</si>
  <si>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</si>
  <si>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</si>
  <si>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</si>
  <si>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</si>
  <si>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</si>
  <si>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</si>
  <si>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</si>
  <si>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</si>
  <si>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</si>
  <si>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</si>
  <si>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</si>
  <si>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</si>
  <si>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</si>
  <si>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</si>
  <si>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</si>
  <si>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</si>
  <si>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</si>
  <si>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</si>
  <si>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</si>
  <si>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</si>
  <si>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</si>
  <si>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</si>
  <si>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</si>
  <si>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</si>
  <si>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</si>
  <si>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</si>
  <si>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</si>
  <si>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</si>
  <si>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</si>
  <si>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</si>
  <si>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</si>
  <si>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</si>
  <si>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</si>
  <si>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</si>
  <si>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</si>
  <si>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</si>
  <si>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</si>
  <si>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</si>
  <si>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</si>
  <si>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</si>
  <si>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</si>
  <si>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</si>
  <si>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</si>
  <si>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</si>
  <si>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</si>
  <si>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</si>
  <si>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</si>
  <si>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</si>
  <si>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</si>
  <si>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</si>
  <si>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</si>
  <si>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</si>
  <si>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</si>
  <si>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</si>
  <si>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</si>
  <si>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</si>
  <si>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</si>
  <si>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</si>
  <si>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</si>
  <si>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</si>
  <si>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</si>
  <si>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</si>
  <si>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</si>
  <si>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</si>
  <si>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</si>
  <si>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</si>
  <si>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</si>
  <si>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</si>
  <si>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</si>
  <si>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</si>
  <si>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</si>
  <si>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</si>
  <si>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</si>
  <si>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</si>
  <si>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</si>
  <si>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</si>
  <si>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</si>
  <si>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</si>
  <si>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</si>
  <si>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</si>
  <si>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</si>
  <si>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</si>
  <si>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</si>
  <si>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</si>
  <si>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</si>
  <si>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</si>
  <si>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</si>
  <si>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</si>
  <si>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</si>
  <si>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</si>
  <si>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</si>
  <si>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</si>
  <si>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</si>
  <si>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</si>
  <si>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</si>
  <si>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</si>
  <si>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</si>
  <si>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</si>
  <si>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</si>
  <si>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</si>
  <si>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</si>
  <si>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</si>
  <si>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</si>
  <si>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</si>
  <si>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</si>
  <si>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</si>
  <si>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</si>
  <si>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</si>
  <si>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</si>
  <si>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</si>
  <si>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</si>
  <si>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</si>
  <si>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</si>
  <si>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</si>
  <si>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</si>
  <si>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</si>
  <si>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</si>
  <si>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</si>
  <si>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</si>
  <si>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</si>
  <si>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</si>
  <si>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</si>
  <si>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</si>
  <si>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</si>
  <si>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</si>
  <si>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</si>
  <si>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</si>
  <si>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</si>
  <si>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</si>
  <si>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</si>
  <si>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</si>
  <si>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</si>
  <si>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</si>
  <si>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</si>
  <si>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</si>
  <si>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</si>
  <si>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</si>
  <si>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</si>
  <si>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</si>
  <si>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</si>
  <si>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</si>
  <si>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</si>
  <si>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</si>
  <si>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</si>
  <si>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</si>
  <si>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</si>
  <si>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</si>
  <si>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</si>
  <si>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</si>
  <si>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</si>
  <si>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</si>
  <si>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</si>
  <si>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</si>
  <si>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</si>
  <si>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</si>
  <si>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</si>
  <si>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</si>
  <si>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</si>
  <si>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</si>
  <si>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</si>
  <si>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</si>
  <si>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</si>
  <si>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</si>
  <si>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</si>
  <si>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</si>
  <si>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</si>
  <si>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</si>
  <si>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</si>
  <si>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</si>
  <si>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</si>
  <si>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</si>
  <si>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</si>
  <si>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</si>
  <si>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</si>
  <si>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</si>
  <si>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</si>
  <si>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</si>
  <si>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</si>
  <si>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</si>
  <si>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</si>
  <si>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</si>
  <si>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</si>
  <si>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</si>
  <si>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</si>
  <si>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</si>
  <si>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</si>
  <si>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</si>
  <si>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</si>
  <si>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</si>
  <si>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</si>
  <si>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</si>
  <si>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</si>
  <si>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</si>
  <si>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</si>
  <si>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</si>
  <si>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</si>
  <si>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</si>
  <si>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</si>
  <si>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</si>
  <si>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</si>
  <si>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</si>
  <si>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</si>
  <si>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</si>
  <si>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</si>
  <si>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</si>
  <si>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</si>
  <si>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</si>
  <si>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</si>
  <si>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</si>
  <si>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</si>
  <si>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</si>
  <si>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</si>
  <si>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</si>
  <si>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</si>
  <si>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</si>
  <si>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</si>
  <si>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</si>
  <si>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</si>
  <si>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</si>
  <si>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</si>
  <si>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</si>
  <si>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</si>
  <si>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</si>
  <si>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</si>
  <si>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</si>
  <si>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</si>
  <si>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</si>
  <si>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</si>
  <si>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</si>
  <si>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</si>
  <si>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</si>
  <si>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</si>
  <si>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</si>
  <si>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</si>
  <si>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</si>
  <si>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</si>
  <si>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</si>
  <si>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</si>
  <si>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</si>
  <si>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</si>
  <si>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</si>
  <si>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</si>
  <si>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</si>
  <si>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</si>
  <si>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</si>
  <si>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</si>
  <si>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</si>
  <si>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</si>
  <si>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</si>
  <si>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</si>
  <si>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</si>
  <si>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</si>
  <si>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</si>
  <si>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</si>
  <si>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</si>
  <si>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</si>
  <si>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</si>
  <si>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</si>
  <si>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</si>
  <si>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</si>
  <si>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</si>
  <si>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</si>
  <si>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</si>
  <si>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</si>
  <si>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</si>
  <si>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</si>
  <si>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</si>
  <si>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</si>
  <si>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</si>
  <si>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</si>
  <si>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</si>
  <si>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</si>
  <si>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</si>
  <si>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</si>
  <si>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</si>
  <si>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</si>
  <si>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</si>
  <si>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</si>
  <si>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</si>
  <si>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</si>
  <si>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</si>
  <si>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</si>
  <si>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</si>
  <si>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</si>
  <si>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</si>
  <si>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</si>
  <si>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</si>
  <si>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</si>
  <si>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</si>
  <si>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</si>
  <si>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</si>
  <si>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</si>
  <si>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</si>
  <si>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</si>
  <si>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</si>
  <si>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</si>
  <si>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</si>
  <si>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</si>
  <si>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</si>
  <si>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</si>
  <si>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</si>
  <si>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</si>
  <si>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</si>
  <si>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</si>
  <si>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</si>
  <si>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</si>
  <si>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</si>
  <si>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</si>
  <si>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</si>
  <si>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</si>
  <si>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</si>
  <si>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</si>
  <si>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</si>
  <si>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</si>
  <si>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</si>
  <si>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</si>
  <si>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</si>
  <si>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</si>
  <si>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</si>
  <si>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</si>
  <si>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</si>
  <si>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</si>
  <si>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</si>
  <si>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</si>
  <si>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</si>
  <si>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</si>
  <si>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</si>
  <si>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</si>
  <si>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</si>
  <si>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</si>
  <si>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</si>
  <si>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</si>
  <si>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</si>
  <si>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</si>
  <si>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</si>
  <si>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</si>
  <si>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</si>
  <si>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</si>
  <si>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</si>
  <si>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</si>
  <si>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</si>
  <si>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</si>
  <si>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</si>
  <si>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</si>
  <si>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</si>
  <si>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</si>
  <si>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</si>
  <si>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</si>
  <si>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</si>
  <si>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</si>
  <si>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</si>
  <si>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</si>
  <si>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</si>
  <si>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</si>
  <si>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</si>
  <si>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</si>
  <si>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</si>
  <si>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</si>
  <si>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</si>
  <si>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</si>
  <si>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</si>
  <si>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</si>
  <si>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</si>
  <si>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</si>
  <si>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</si>
  <si>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</si>
  <si>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</si>
  <si>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</si>
  <si>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</si>
  <si>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</si>
  <si>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</si>
  <si>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</si>
  <si>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</si>
  <si>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</si>
  <si>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</si>
  <si>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</si>
  <si>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</si>
  <si>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</si>
  <si>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</si>
  <si>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</si>
  <si>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</si>
  <si>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</si>
  <si>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</si>
  <si>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</si>
  <si>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</si>
  <si>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</si>
  <si>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</si>
  <si>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</si>
  <si>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</si>
  <si>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</si>
  <si>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</si>
  <si>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</si>
  <si>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</si>
  <si>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</si>
  <si>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</si>
  <si>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</si>
  <si>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</si>
  <si>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</si>
  <si>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</si>
  <si>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</si>
  <si>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</si>
  <si>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</si>
  <si>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</si>
  <si>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</si>
  <si>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</si>
  <si>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</si>
  <si>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</si>
  <si>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</si>
  <si>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</si>
  <si>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</si>
  <si>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</si>
  <si>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</si>
  <si>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</si>
  <si>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</si>
  <si>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</si>
  <si>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</si>
  <si>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</si>
  <si>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</si>
  <si>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</si>
  <si>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</si>
  <si>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</si>
  <si>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</si>
  <si>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</si>
  <si>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</si>
  <si>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</si>
  <si>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</si>
  <si>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</si>
  <si>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</si>
  <si>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</si>
  <si>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</si>
  <si>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</si>
  <si>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</si>
  <si>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</si>
  <si>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</si>
  <si>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</si>
  <si>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</si>
  <si>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</si>
  <si>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</si>
  <si>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</si>
  <si>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</si>
  <si>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</si>
  <si>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</si>
  <si>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</si>
  <si>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</si>
  <si>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</si>
  <si>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</si>
  <si>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</si>
  <si>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</si>
  <si>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</si>
  <si>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</si>
  <si>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</si>
  <si>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</si>
  <si>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</si>
  <si>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</si>
  <si>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</si>
  <si>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</si>
  <si>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</si>
  <si>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</si>
  <si>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</si>
  <si>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</si>
  <si>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</si>
  <si>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</si>
  <si>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</si>
  <si>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</si>
  <si>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</si>
  <si>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</si>
  <si>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</si>
  <si>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</si>
  <si>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</si>
  <si>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</si>
  <si>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</si>
  <si>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</si>
  <si>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</si>
  <si>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</si>
  <si>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</si>
  <si>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</si>
  <si>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</si>
  <si>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</si>
  <si>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</si>
  <si>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</si>
  <si>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</si>
  <si>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</si>
  <si>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</si>
  <si>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</si>
  <si>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</si>
  <si>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</si>
  <si>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</si>
  <si>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</si>
  <si>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</si>
  <si>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</si>
  <si>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</si>
  <si>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</si>
  <si>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</si>
  <si>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</si>
  <si>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</si>
  <si>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</si>
  <si>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</si>
  <si>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</si>
  <si>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</si>
  <si>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</si>
  <si>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</si>
  <si>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</si>
  <si>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</si>
  <si>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</si>
  <si>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</si>
  <si>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</si>
  <si>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</si>
  <si>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</si>
  <si>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</si>
  <si>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</si>
  <si>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</si>
  <si>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</si>
  <si>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</si>
  <si>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</si>
  <si>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</si>
  <si>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</si>
  <si>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</si>
  <si>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</si>
  <si>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</si>
  <si>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</si>
  <si>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</si>
  <si>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</si>
  <si>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</si>
  <si>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</si>
  <si>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</si>
  <si>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</si>
  <si>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</si>
  <si>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</si>
  <si>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</si>
  <si>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</si>
  <si>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</si>
  <si>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</si>
  <si>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</si>
  <si>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</si>
  <si>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</si>
  <si>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</si>
  <si>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</si>
  <si>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</si>
  <si>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</si>
  <si>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</si>
  <si>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</si>
  <si>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</si>
  <si>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</si>
  <si>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</si>
  <si>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</si>
  <si>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</si>
  <si>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</si>
  <si>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</si>
  <si>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</si>
  <si>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</si>
  <si>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</si>
  <si>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</si>
  <si>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</si>
  <si>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</si>
  <si>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</si>
  <si>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</si>
  <si>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</si>
  <si>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</si>
  <si>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</si>
  <si>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</si>
  <si>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</si>
  <si>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</si>
  <si>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</si>
  <si>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</si>
  <si>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</si>
  <si>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</si>
  <si>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</si>
  <si>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</si>
  <si>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</si>
  <si>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</si>
  <si>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</si>
  <si>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</si>
  <si>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</si>
  <si>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</si>
  <si>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</si>
  <si>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</si>
  <si>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</si>
  <si>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</si>
  <si>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</si>
  <si>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</si>
  <si>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</si>
  <si>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</si>
  <si>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</si>
  <si>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</si>
  <si>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</si>
  <si>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</si>
  <si>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</si>
  <si>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</si>
  <si>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</si>
  <si>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</si>
  <si>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</si>
  <si>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</si>
  <si>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</si>
  <si>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</si>
  <si>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</si>
  <si>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</si>
  <si>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</si>
  <si>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</si>
  <si>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</si>
  <si>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</si>
  <si>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</si>
  <si>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</si>
  <si>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</si>
  <si>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</si>
  <si>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</si>
  <si>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</si>
  <si>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</si>
  <si>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</si>
  <si>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</si>
  <si>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</si>
  <si>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</si>
  <si>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</si>
  <si>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</si>
  <si>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</si>
  <si>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</si>
  <si>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</si>
  <si>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</si>
  <si>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</si>
  <si>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</si>
  <si>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</si>
  <si>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</si>
  <si>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</si>
  <si>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</si>
  <si>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</si>
  <si>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</si>
  <si>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</si>
  <si>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</si>
  <si>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</si>
  <si>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</si>
  <si>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</si>
  <si>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</si>
  <si>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</si>
  <si>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</si>
  <si>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</si>
  <si>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</si>
  <si>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</si>
  <si>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</si>
  <si>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</si>
  <si>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</si>
  <si>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</si>
  <si>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</si>
  <si>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</si>
  <si>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</si>
  <si>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</si>
  <si>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</si>
  <si>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</si>
  <si>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</si>
  <si>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</si>
  <si>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</si>
  <si>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</si>
  <si>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</si>
  <si>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</si>
  <si>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</si>
  <si>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</si>
  <si>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</si>
  <si>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</si>
  <si>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</si>
  <si>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</si>
  <si>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</si>
  <si>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</si>
  <si>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</si>
  <si>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</si>
  <si>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</si>
  <si>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</si>
  <si>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</si>
  <si>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</si>
  <si>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</si>
  <si>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</si>
  <si>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</si>
  <si>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</si>
  <si>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</si>
  <si>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</si>
  <si>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</si>
  <si>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</si>
  <si>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</si>
  <si>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</si>
  <si>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</si>
  <si>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</si>
  <si>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</si>
  <si>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</si>
  <si>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</si>
  <si>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</si>
  <si>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</si>
  <si>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</si>
  <si>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</si>
  <si>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</si>
  <si>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</si>
  <si>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</si>
  <si>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</si>
  <si>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</si>
  <si>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</si>
  <si>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</si>
  <si>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</si>
  <si>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</si>
  <si>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</si>
  <si>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</si>
  <si>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</si>
  <si>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</si>
  <si>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</si>
  <si>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</si>
  <si>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</si>
  <si>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</si>
  <si>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</si>
  <si>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</si>
  <si>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</si>
  <si>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</si>
  <si>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</si>
  <si>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</si>
  <si>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</si>
  <si>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</si>
  <si>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</si>
  <si>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</si>
  <si>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</si>
  <si>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</si>
  <si>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</si>
  <si>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</si>
  <si>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</si>
  <si>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</si>
  <si>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</si>
  <si>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</si>
  <si>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</si>
  <si>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</si>
  <si>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</si>
  <si>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</si>
  <si>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</si>
  <si>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</si>
  <si>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</si>
  <si>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</si>
  <si>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</si>
  <si>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</si>
  <si>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</si>
  <si>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</si>
  <si>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</si>
  <si>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</si>
  <si>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</si>
  <si>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</si>
  <si>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</si>
  <si>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</si>
  <si>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</si>
  <si>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</si>
  <si>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</si>
  <si>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</si>
  <si>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</si>
  <si>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</si>
  <si>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</si>
  <si>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</si>
  <si>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</si>
  <si>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</si>
  <si>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</si>
  <si>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</si>
  <si>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</si>
  <si>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</si>
  <si>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</si>
  <si>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</si>
  <si>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</si>
  <si>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</si>
  <si>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</si>
  <si>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</si>
  <si>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</si>
  <si>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</si>
  <si>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</si>
  <si>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</si>
  <si>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</si>
  <si>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</si>
  <si>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</si>
  <si>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</si>
  <si>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</si>
  <si>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</si>
  <si>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</si>
  <si>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</si>
  <si>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</si>
  <si>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</si>
  <si>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</si>
  <si>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</si>
  <si>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</si>
  <si>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</si>
  <si>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</si>
  <si>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</si>
  <si>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</si>
  <si>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</si>
  <si>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</si>
  <si>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</si>
  <si>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</si>
  <si>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</si>
  <si>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</si>
  <si>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</si>
  <si>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</si>
  <si>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</si>
  <si>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</si>
  <si>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</si>
  <si>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</si>
  <si>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</si>
  <si>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</si>
  <si>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</si>
  <si>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</si>
  <si>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</si>
  <si>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</si>
  <si>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</si>
  <si>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</si>
  <si>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</si>
  <si>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</si>
  <si>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</si>
  <si>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</si>
  <si>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</si>
  <si>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</si>
  <si>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</si>
  <si>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</si>
  <si>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</si>
  <si>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</si>
  <si>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</si>
  <si>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</si>
  <si>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</si>
  <si>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</si>
  <si>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</si>
  <si>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</si>
  <si>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</si>
  <si>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</si>
  <si>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</si>
  <si>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</si>
  <si>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</si>
  <si>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</si>
  <si>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</si>
  <si>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</si>
  <si>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>Equipe pronta as 07:30, aguarda passagem C66 previsão 08:15, em intervalo as 08:17 até as 09:57</t>
  </si>
  <si>
    <t>9346 Avariada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</si>
  <si>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</si>
  <si>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</si>
  <si>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</si>
  <si>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</si>
  <si>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</si>
  <si>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</si>
  <si>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</si>
  <si>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</si>
  <si>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TIN-ZJA</t>
  </si>
  <si>
    <t>TINZJA</t>
  </si>
  <si>
    <t xml:space="preserve">Deslocamento para ZJA </t>
  </si>
  <si>
    <t>Aguarda equipe para solicitar MC1</t>
  </si>
  <si>
    <t xml:space="preserve">Aguarda pronto para alinhar faixa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</si>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</sst>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J1" activePane="topRight" state="frozen"/>
      <selection pane="topRight" activeCell="BP245" sqref="BP24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1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1812</v>
      </c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>
        <f t="shared" si="38"/>
        <v>1.1111111111111116</v>
      </c>
      <c r="BS241" s="18">
        <f t="shared" si="39"/>
        <v>1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1813</v>
      </c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1814</v>
      </c>
      <c r="BK244" s="16" t="s">
        <v>1815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1814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1816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1817</v>
      </c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</v>
      </c>
      <c r="BR245" s="18">
        <f t="shared" ref="BR245" si="42">IF(OR(B245="",F245=""),"*",AY245/P245)</f>
        <v>1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1818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1819</v>
      </c>
      <c r="BK246" s="16" t="s">
        <v>1819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1819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1820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1</v>
      </c>
      <c r="BI248" s="16"/>
      <c r="BJ248" s="16" t="s">
        <v>1821</v>
      </c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1822</v>
      </c>
      <c r="N249" s="204" t="s">
        <v>1823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1824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1</v>
      </c>
      <c r="BI249" s="16"/>
      <c r="BJ249" s="16" t="s">
        <v>1825</v>
      </c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1</v>
      </c>
      <c r="BI250" s="16"/>
      <c r="BJ250" s="16" t="s">
        <v>1826</v>
      </c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1</v>
      </c>
      <c r="BI251" s="16"/>
      <c r="BJ251" s="16" t="s">
        <v>1337</v>
      </c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4">
        <v>244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1</v>
      </c>
      <c r="BI255" s="16"/>
      <c r="BJ255" s="16" t="s">
        <v>1826</v>
      </c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</v>
      </c>
      <c r="BS255" s="18">
        <f t="shared" si="39"/>
        <v>0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1827</v>
      </c>
      <c r="W1" s="366"/>
      <c r="X1" s="366"/>
      <c r="Y1" s="104"/>
    </row>
    <row r="2" spans="1:25" s="100" customFormat="1" ht="11.25" customHeight="1">
      <c r="A2" s="105" t="s">
        <v>1828</v>
      </c>
      <c r="B2" s="105" t="s">
        <v>1829</v>
      </c>
      <c r="C2" s="105" t="s">
        <v>603</v>
      </c>
      <c r="D2" s="106" t="s">
        <v>1164</v>
      </c>
      <c r="E2" s="106" t="s">
        <v>1165</v>
      </c>
      <c r="F2" s="106" t="s">
        <v>1830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1831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ZVT1</v>
      </c>
      <c r="J249" s="110" t="str">
        <f>IF(FN_MC!I251="","*",FN_MC!I251)</f>
        <v>ZVT1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1832</v>
      </c>
      <c r="D5" s="368"/>
      <c r="E5" s="368"/>
      <c r="F5" s="368"/>
      <c r="G5" s="368"/>
      <c r="H5" s="368"/>
      <c r="I5" s="368"/>
      <c r="J5" s="369"/>
      <c r="K5" s="370" t="s">
        <v>1833</v>
      </c>
      <c r="L5" s="371"/>
      <c r="M5" s="371"/>
      <c r="N5" s="371"/>
      <c r="O5" s="372" t="s">
        <v>1834</v>
      </c>
      <c r="P5" s="373"/>
      <c r="Q5" s="374"/>
    </row>
    <row r="6" spans="1:17" s="93" customFormat="1" ht="15.75" customHeight="1">
      <c r="A6" s="87" t="s">
        <v>1830</v>
      </c>
      <c r="B6" s="94" t="s">
        <v>1829</v>
      </c>
      <c r="C6" s="95" t="s">
        <v>1164</v>
      </c>
      <c r="D6" s="96" t="s">
        <v>1165</v>
      </c>
      <c r="E6" s="95" t="s">
        <v>1835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1836</v>
      </c>
      <c r="M6" s="139" t="s">
        <v>626</v>
      </c>
      <c r="N6" s="140" t="s">
        <v>1159</v>
      </c>
      <c r="O6" s="246" t="s">
        <v>1202</v>
      </c>
      <c r="P6" s="157"/>
      <c r="Q6" s="193" t="s">
        <v>1837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1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1</v>
      </c>
      <c r="P246" s="90"/>
      <c r="Q246" s="145" t="str">
        <f>IF($A$2=1,IF(FN_MC!BJ255="","*",FN_MC!BJ255),IF(FN_MC!BK255="","*",FN_MC!BK255))</f>
        <v xml:space="preserve">Aguarda pronto para alinhar faixa 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1837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1838</v>
      </c>
      <c r="C2" s="95" t="s">
        <v>1149</v>
      </c>
      <c r="D2" s="95" t="s">
        <v>1151</v>
      </c>
      <c r="E2" s="95" t="s">
        <v>1839</v>
      </c>
      <c r="F2" s="95" t="s">
        <v>1840</v>
      </c>
      <c r="G2" s="95" t="s">
        <v>1841</v>
      </c>
      <c r="H2" s="95" t="s">
        <v>1842</v>
      </c>
      <c r="I2" s="95" t="s">
        <v>1843</v>
      </c>
      <c r="J2" s="95" t="s">
        <v>1844</v>
      </c>
      <c r="K2" s="131" t="s">
        <v>1845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2025-11-19T11:43:39Z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