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183" documentId="8_{B6337239-1A00-434D-AAD0-422EA1FEB5AE}" xr6:coauthVersionLast="47" xr6:coauthVersionMax="47" xr10:uidLastSave="{8E437D1C-1D3D-43E7-91BE-C2A869C0214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1" l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/>
  <c r="BF204" i="1"/>
  <c r="BR204" i="1"/>
  <c r="BS204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2" i="1"/>
  <c r="U203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K202" i="1"/>
  <c r="K230" i="11" s="1"/>
  <c r="AL202" i="1"/>
  <c r="AO202" i="1"/>
  <c r="BE202" i="1" s="1"/>
  <c r="AP202" i="1"/>
  <c r="M23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1" i="11" s="1"/>
  <c r="AL203" i="1"/>
  <c r="AO203" i="1"/>
  <c r="BE203" i="1" s="1"/>
  <c r="AP203" i="1"/>
  <c r="M231" i="11" s="1"/>
  <c r="AQ203" i="1"/>
  <c r="BC203" i="1" a="1"/>
  <c r="BC203" i="1" s="1"/>
  <c r="BF203" i="1"/>
  <c r="BR203" i="1"/>
  <c r="BS203" i="1"/>
  <c r="BT203" i="1"/>
  <c r="A205" i="1"/>
  <c r="C205" i="1"/>
  <c r="G205" i="1"/>
  <c r="M205" i="1" a="1"/>
  <c r="M205" i="1" s="1"/>
  <c r="K201" i="16" s="1"/>
  <c r="N205" i="1" a="1"/>
  <c r="N205" i="1" s="1"/>
  <c r="L201" i="16" s="1"/>
  <c r="R205" i="1"/>
  <c r="R201" i="16" s="1"/>
  <c r="S205" i="1" a="1"/>
  <c r="S205" i="1" s="1"/>
  <c r="D201" i="16" s="1"/>
  <c r="T205" i="1" a="1"/>
  <c r="T205" i="1" s="1"/>
  <c r="E201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33" i="11" s="1"/>
  <c r="AL206" i="1"/>
  <c r="AO206" i="1"/>
  <c r="BE206" i="1" s="1"/>
  <c r="AP206" i="1"/>
  <c r="M23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4" i="11" s="1"/>
  <c r="AL207" i="1"/>
  <c r="AO207" i="1"/>
  <c r="BE207" i="1" s="1"/>
  <c r="AP207" i="1"/>
  <c r="M23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6" i="11" s="1"/>
  <c r="AL209" i="1"/>
  <c r="AO209" i="1"/>
  <c r="BE209" i="1" s="1"/>
  <c r="AP209" i="1"/>
  <c r="M23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K210" i="1"/>
  <c r="K237" i="11" s="1"/>
  <c r="AL210" i="1"/>
  <c r="AO210" i="1"/>
  <c r="BE210" i="1" s="1"/>
  <c r="AP210" i="1"/>
  <c r="M23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9" i="11" s="1"/>
  <c r="AL212" i="1"/>
  <c r="AO212" i="1"/>
  <c r="BE212" i="1" s="1"/>
  <c r="AP212" i="1"/>
  <c r="M23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40" i="11" s="1"/>
  <c r="AL213" i="1"/>
  <c r="AO213" i="1"/>
  <c r="BE213" i="1" s="1"/>
  <c r="AP213" i="1"/>
  <c r="M24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42" i="11" s="1"/>
  <c r="AL215" i="1"/>
  <c r="AO215" i="1"/>
  <c r="BE215" i="1" s="1"/>
  <c r="AP215" i="1"/>
  <c r="M24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43" i="11" s="1"/>
  <c r="AL216" i="1"/>
  <c r="AO216" i="1"/>
  <c r="BE216" i="1" s="1"/>
  <c r="AP216" i="1"/>
  <c r="M24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45" i="11" s="1"/>
  <c r="AL218" i="1"/>
  <c r="AO218" i="1"/>
  <c r="BE218" i="1" s="1"/>
  <c r="AP218" i="1"/>
  <c r="M24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6" i="11" s="1"/>
  <c r="AL219" i="1"/>
  <c r="AO219" i="1"/>
  <c r="BE219" i="1" s="1"/>
  <c r="AP219" i="1"/>
  <c r="M24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8" i="11" s="1"/>
  <c r="AL221" i="1"/>
  <c r="AO221" i="1"/>
  <c r="BE221" i="1" s="1"/>
  <c r="AP221" i="1"/>
  <c r="M24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9" i="11" s="1"/>
  <c r="AL222" i="1"/>
  <c r="AO222" i="1"/>
  <c r="BE222" i="1" s="1"/>
  <c r="AP222" i="1"/>
  <c r="M24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1" i="11" s="1"/>
  <c r="AL224" i="1"/>
  <c r="AO224" i="1"/>
  <c r="BE224" i="1" s="1"/>
  <c r="AP224" i="1"/>
  <c r="M25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4" i="11" s="1"/>
  <c r="AL227" i="1"/>
  <c r="AO227" i="1"/>
  <c r="BE227" i="1" s="1"/>
  <c r="AP227" i="1"/>
  <c r="M25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5" i="11" s="1"/>
  <c r="AL228" i="1"/>
  <c r="AO228" i="1"/>
  <c r="BE228" i="1" s="1"/>
  <c r="AP228" i="1"/>
  <c r="M25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8" i="11" s="1"/>
  <c r="AL231" i="1"/>
  <c r="AO231" i="1"/>
  <c r="BE231" i="1" s="1"/>
  <c r="AP231" i="1"/>
  <c r="M25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60" i="11" s="1"/>
  <c r="AL233" i="1"/>
  <c r="AO233" i="1"/>
  <c r="BE233" i="1" s="1"/>
  <c r="AP233" i="1"/>
  <c r="M26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1" i="11" s="1"/>
  <c r="AL234" i="1"/>
  <c r="AO234" i="1"/>
  <c r="BE234" i="1" s="1"/>
  <c r="AP234" i="1"/>
  <c r="M26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2" i="11" s="1"/>
  <c r="AL235" i="1"/>
  <c r="AO235" i="1"/>
  <c r="BE235" i="1" s="1"/>
  <c r="AP235" i="1"/>
  <c r="M26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4" i="11" s="1"/>
  <c r="AL237" i="1"/>
  <c r="AO237" i="1"/>
  <c r="BE237" i="1" s="1"/>
  <c r="AP237" i="1"/>
  <c r="M26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7" i="11" s="1"/>
  <c r="AL240" i="1"/>
  <c r="AO240" i="1"/>
  <c r="BE240" i="1" s="1"/>
  <c r="AP240" i="1"/>
  <c r="M26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8" i="11" s="1"/>
  <c r="AL241" i="1"/>
  <c r="AO241" i="1"/>
  <c r="BE241" i="1" s="1"/>
  <c r="AP241" i="1"/>
  <c r="M26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9" i="11" s="1"/>
  <c r="AL242" i="1"/>
  <c r="AO242" i="1"/>
  <c r="BE242" i="1" s="1"/>
  <c r="AP242" i="1"/>
  <c r="M26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1" i="11" s="1"/>
  <c r="AL244" i="1"/>
  <c r="AO244" i="1"/>
  <c r="BE244" i="1" s="1"/>
  <c r="AP244" i="1"/>
  <c r="M27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2" i="11" s="1"/>
  <c r="AL245" i="1"/>
  <c r="AO245" i="1"/>
  <c r="BE245" i="1" s="1"/>
  <c r="AP245" i="1"/>
  <c r="M27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3" i="11" s="1"/>
  <c r="AL246" i="1"/>
  <c r="AO246" i="1"/>
  <c r="BE246" i="1" s="1"/>
  <c r="AP246" i="1"/>
  <c r="M27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4" i="11" s="1"/>
  <c r="AL247" i="1"/>
  <c r="AO247" i="1"/>
  <c r="BE247" i="1" s="1"/>
  <c r="AP247" i="1"/>
  <c r="M27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5" i="11" s="1"/>
  <c r="AL248" i="1"/>
  <c r="AO248" i="1"/>
  <c r="BE248" i="1" s="1"/>
  <c r="AP248" i="1"/>
  <c r="M27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6" i="11" s="1"/>
  <c r="AL249" i="1"/>
  <c r="AO249" i="1"/>
  <c r="BE249" i="1" s="1"/>
  <c r="AP249" i="1"/>
  <c r="M27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7" i="11" s="1"/>
  <c r="AL250" i="1"/>
  <c r="AO250" i="1"/>
  <c r="BE250" i="1" s="1"/>
  <c r="AP250" i="1"/>
  <c r="M27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8" i="11" s="1"/>
  <c r="AL251" i="1"/>
  <c r="AO251" i="1"/>
  <c r="BE251" i="1" s="1"/>
  <c r="AP251" i="1"/>
  <c r="M27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9" i="11" s="1"/>
  <c r="AL252" i="1"/>
  <c r="AO252" i="1"/>
  <c r="BE252" i="1" s="1"/>
  <c r="AP252" i="1"/>
  <c r="M27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0" i="11" s="1"/>
  <c r="AL253" i="1"/>
  <c r="AO253" i="1"/>
  <c r="BE253" i="1" s="1"/>
  <c r="AP253" i="1"/>
  <c r="M28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1" i="11" s="1"/>
  <c r="AL254" i="1"/>
  <c r="AO254" i="1"/>
  <c r="BE254" i="1" s="1"/>
  <c r="AP254" i="1"/>
  <c r="M28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2" i="11" s="1"/>
  <c r="AL255" i="1"/>
  <c r="AO255" i="1"/>
  <c r="BE255" i="1" s="1"/>
  <c r="AP255" i="1"/>
  <c r="M28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3" i="11" s="1"/>
  <c r="AL256" i="1"/>
  <c r="AO256" i="1"/>
  <c r="BE256" i="1" s="1"/>
  <c r="AP256" i="1"/>
  <c r="M28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4" i="11" s="1"/>
  <c r="AL257" i="1"/>
  <c r="AO257" i="1"/>
  <c r="BE257" i="1" s="1"/>
  <c r="AP257" i="1"/>
  <c r="M28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5" i="11" s="1"/>
  <c r="AL258" i="1"/>
  <c r="AO258" i="1"/>
  <c r="BE258" i="1" s="1"/>
  <c r="AP258" i="1"/>
  <c r="M28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6" i="11" s="1"/>
  <c r="AL259" i="1"/>
  <c r="AO259" i="1"/>
  <c r="BE259" i="1" s="1"/>
  <c r="AP259" i="1"/>
  <c r="M28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7" i="11" s="1"/>
  <c r="AL260" i="1"/>
  <c r="AO260" i="1"/>
  <c r="BE260" i="1" s="1"/>
  <c r="AP260" i="1"/>
  <c r="M28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8" i="11" s="1"/>
  <c r="AL261" i="1"/>
  <c r="AO261" i="1"/>
  <c r="BE261" i="1" s="1"/>
  <c r="AP261" i="1"/>
  <c r="M28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9" i="11" s="1"/>
  <c r="AL262" i="1"/>
  <c r="AO262" i="1"/>
  <c r="BE262" i="1" s="1"/>
  <c r="AP262" i="1"/>
  <c r="M28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0" i="11" s="1"/>
  <c r="AL263" i="1"/>
  <c r="AO263" i="1"/>
  <c r="BE263" i="1" s="1"/>
  <c r="AP263" i="1"/>
  <c r="M29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1" i="11" s="1"/>
  <c r="AL264" i="1"/>
  <c r="AO264" i="1"/>
  <c r="BE264" i="1" s="1"/>
  <c r="AP264" i="1"/>
  <c r="M29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2" i="11" s="1"/>
  <c r="AL265" i="1"/>
  <c r="AO265" i="1"/>
  <c r="BE265" i="1" s="1"/>
  <c r="AP265" i="1"/>
  <c r="M29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3" i="11" s="1"/>
  <c r="AL266" i="1"/>
  <c r="AO266" i="1"/>
  <c r="BE266" i="1" s="1"/>
  <c r="AP266" i="1"/>
  <c r="M29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4" i="11" s="1"/>
  <c r="AL267" i="1"/>
  <c r="AO267" i="1"/>
  <c r="BE267" i="1" s="1"/>
  <c r="AP267" i="1"/>
  <c r="M29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5" i="11" s="1"/>
  <c r="AL268" i="1"/>
  <c r="AO268" i="1"/>
  <c r="BE268" i="1" s="1"/>
  <c r="AP268" i="1"/>
  <c r="M29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6" i="11" s="1"/>
  <c r="AL269" i="1"/>
  <c r="AO269" i="1"/>
  <c r="BE269" i="1" s="1"/>
  <c r="AP269" i="1"/>
  <c r="M29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7" i="11" s="1"/>
  <c r="AL270" i="1"/>
  <c r="AO270" i="1"/>
  <c r="BE270" i="1" s="1"/>
  <c r="AP270" i="1"/>
  <c r="M29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8" i="11" s="1"/>
  <c r="AL271" i="1"/>
  <c r="AO271" i="1"/>
  <c r="BE271" i="1" s="1"/>
  <c r="AP271" i="1"/>
  <c r="M29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9" i="11" s="1"/>
  <c r="AL272" i="1"/>
  <c r="AO272" i="1"/>
  <c r="BE272" i="1" s="1"/>
  <c r="AP272" i="1"/>
  <c r="M29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1" i="11" s="1"/>
  <c r="AL274" i="1"/>
  <c r="AO274" i="1"/>
  <c r="BE274" i="1" s="1"/>
  <c r="AP274" i="1"/>
  <c r="M30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2" i="11" s="1"/>
  <c r="AL275" i="1"/>
  <c r="AO275" i="1"/>
  <c r="BE275" i="1" s="1"/>
  <c r="AP275" i="1"/>
  <c r="M30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4" i="11" s="1"/>
  <c r="AL277" i="1"/>
  <c r="AO277" i="1"/>
  <c r="BE277" i="1" s="1"/>
  <c r="AP277" i="1"/>
  <c r="M30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5" i="11" s="1"/>
  <c r="AL278" i="1"/>
  <c r="AO278" i="1"/>
  <c r="BE278" i="1" s="1"/>
  <c r="AP278" i="1"/>
  <c r="M30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7" i="11" s="1"/>
  <c r="AL280" i="1"/>
  <c r="AO280" i="1"/>
  <c r="BE280" i="1" s="1"/>
  <c r="AP280" i="1"/>
  <c r="M30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8" i="11" s="1"/>
  <c r="AL281" i="1"/>
  <c r="AO281" i="1"/>
  <c r="BE281" i="1" s="1"/>
  <c r="AP281" i="1"/>
  <c r="M30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0" i="11" s="1"/>
  <c r="AL283" i="1"/>
  <c r="AO283" i="1"/>
  <c r="BE283" i="1" s="1"/>
  <c r="AP283" i="1"/>
  <c r="M31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3" i="11" s="1"/>
  <c r="AL286" i="1"/>
  <c r="AO286" i="1"/>
  <c r="BE286" i="1" s="1"/>
  <c r="AP286" i="1"/>
  <c r="M31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6" i="11" s="1"/>
  <c r="AL289" i="1"/>
  <c r="AO289" i="1"/>
  <c r="BE289" i="1" s="1"/>
  <c r="AP289" i="1"/>
  <c r="M31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7" i="11" s="1"/>
  <c r="AL290" i="1"/>
  <c r="AO290" i="1"/>
  <c r="BE290" i="1" s="1"/>
  <c r="AP290" i="1"/>
  <c r="M31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8" i="11" s="1"/>
  <c r="AL291" i="1"/>
  <c r="AO291" i="1"/>
  <c r="BE291" i="1" s="1"/>
  <c r="AP291" i="1"/>
  <c r="M31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9" i="11" s="1"/>
  <c r="AL292" i="1"/>
  <c r="AO292" i="1"/>
  <c r="BE292" i="1" s="1"/>
  <c r="AP292" i="1"/>
  <c r="M31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0" i="11" s="1"/>
  <c r="AL293" i="1"/>
  <c r="AO293" i="1"/>
  <c r="BE293" i="1" s="1"/>
  <c r="AP293" i="1"/>
  <c r="M32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1" i="11" s="1"/>
  <c r="AL294" i="1"/>
  <c r="AO294" i="1"/>
  <c r="BE294" i="1" s="1"/>
  <c r="AP294" i="1"/>
  <c r="M32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2" i="11" s="1"/>
  <c r="AL295" i="1"/>
  <c r="AO295" i="1"/>
  <c r="BE295" i="1" s="1"/>
  <c r="AP295" i="1"/>
  <c r="M32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3" i="11" s="1"/>
  <c r="AL296" i="1"/>
  <c r="AO296" i="1"/>
  <c r="BE296" i="1" s="1"/>
  <c r="AP296" i="1"/>
  <c r="M32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4" i="11" s="1"/>
  <c r="AL297" i="1"/>
  <c r="AO297" i="1"/>
  <c r="BE297" i="1" s="1"/>
  <c r="AP297" i="1"/>
  <c r="M32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5" i="11" s="1"/>
  <c r="AL298" i="1"/>
  <c r="AO298" i="1"/>
  <c r="BE298" i="1" s="1"/>
  <c r="AP298" i="1"/>
  <c r="M32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6" i="11" s="1"/>
  <c r="AL299" i="1"/>
  <c r="AO299" i="1"/>
  <c r="BE299" i="1" s="1"/>
  <c r="AP299" i="1"/>
  <c r="M32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7" i="11" s="1"/>
  <c r="AL300" i="1"/>
  <c r="AO300" i="1"/>
  <c r="BE300" i="1" s="1"/>
  <c r="AP300" i="1"/>
  <c r="M32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8" i="11" s="1"/>
  <c r="AL301" i="1"/>
  <c r="AO301" i="1"/>
  <c r="BE301" i="1" s="1"/>
  <c r="AP301" i="1"/>
  <c r="M32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9" i="11" s="1"/>
  <c r="AL302" i="1"/>
  <c r="AO302" i="1"/>
  <c r="BE302" i="1" s="1"/>
  <c r="AP302" i="1"/>
  <c r="M32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0" i="11" s="1"/>
  <c r="AL303" i="1"/>
  <c r="AO303" i="1"/>
  <c r="BE303" i="1" s="1"/>
  <c r="AP303" i="1"/>
  <c r="M33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1" i="11" s="1"/>
  <c r="AL304" i="1"/>
  <c r="AO304" i="1"/>
  <c r="BE304" i="1" s="1"/>
  <c r="AP304" i="1"/>
  <c r="M33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2" i="11" s="1"/>
  <c r="AL305" i="1"/>
  <c r="AO305" i="1"/>
  <c r="BE305" i="1" s="1"/>
  <c r="AP305" i="1"/>
  <c r="M33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3" i="11" s="1"/>
  <c r="AL306" i="1"/>
  <c r="AO306" i="1"/>
  <c r="BE306" i="1" s="1"/>
  <c r="AP306" i="1"/>
  <c r="M33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4" i="11" s="1"/>
  <c r="AL307" i="1"/>
  <c r="AO307" i="1"/>
  <c r="BE307" i="1" s="1"/>
  <c r="AP307" i="1"/>
  <c r="M33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6" i="11" s="1"/>
  <c r="AL309" i="1"/>
  <c r="AO309" i="1"/>
  <c r="BE309" i="1" s="1"/>
  <c r="AP309" i="1"/>
  <c r="M33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7" i="11" s="1"/>
  <c r="AL310" i="1"/>
  <c r="AO310" i="1"/>
  <c r="BE310" i="1" s="1"/>
  <c r="AP310" i="1"/>
  <c r="M33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9" i="11" s="1"/>
  <c r="AL312" i="1"/>
  <c r="AO312" i="1"/>
  <c r="BE312" i="1" s="1"/>
  <c r="AP312" i="1"/>
  <c r="M33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0" i="11" s="1"/>
  <c r="AL313" i="1"/>
  <c r="AO313" i="1"/>
  <c r="BE313" i="1" s="1"/>
  <c r="AP313" i="1"/>
  <c r="M34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2" i="11" s="1"/>
  <c r="AL315" i="1"/>
  <c r="AO315" i="1"/>
  <c r="BE315" i="1" s="1"/>
  <c r="AP315" i="1"/>
  <c r="M34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3" i="11" s="1"/>
  <c r="AL316" i="1"/>
  <c r="AO316" i="1"/>
  <c r="BE316" i="1" s="1"/>
  <c r="AP316" i="1"/>
  <c r="M34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6" i="11" s="1"/>
  <c r="AL319" i="1"/>
  <c r="AO319" i="1"/>
  <c r="BE319" i="1" s="1"/>
  <c r="AP319" i="1"/>
  <c r="M34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8" i="11" s="1"/>
  <c r="AL321" i="1"/>
  <c r="AO321" i="1"/>
  <c r="BE321" i="1" s="1"/>
  <c r="AP321" i="1"/>
  <c r="M34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0" i="11" s="1"/>
  <c r="AL323" i="1"/>
  <c r="AO323" i="1"/>
  <c r="BE323" i="1" s="1"/>
  <c r="AP323" i="1"/>
  <c r="M35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1" i="11" s="1"/>
  <c r="AL324" i="1"/>
  <c r="AO324" i="1"/>
  <c r="BE324" i="1" s="1"/>
  <c r="AP324" i="1"/>
  <c r="M35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3" i="11" s="1"/>
  <c r="AL326" i="1"/>
  <c r="AO326" i="1"/>
  <c r="BE326" i="1" s="1"/>
  <c r="AP326" i="1"/>
  <c r="M35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4" i="11" s="1"/>
  <c r="AL327" i="1"/>
  <c r="AO327" i="1"/>
  <c r="BE327" i="1" s="1"/>
  <c r="AP327" i="1"/>
  <c r="M35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7" i="11" s="1"/>
  <c r="AL330" i="1"/>
  <c r="AO330" i="1"/>
  <c r="BE330" i="1" s="1"/>
  <c r="AP330" i="1"/>
  <c r="M35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9" i="11" s="1"/>
  <c r="AL332" i="1"/>
  <c r="AO332" i="1"/>
  <c r="BE332" i="1" s="1"/>
  <c r="AP332" i="1"/>
  <c r="M35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0" i="11" s="1"/>
  <c r="AL333" i="1"/>
  <c r="AO333" i="1"/>
  <c r="BE333" i="1" s="1"/>
  <c r="AP333" i="1"/>
  <c r="M36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2" i="11" s="1"/>
  <c r="AL335" i="1"/>
  <c r="AO335" i="1"/>
  <c r="BE335" i="1" s="1"/>
  <c r="AP335" i="1"/>
  <c r="M36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3" i="11" s="1"/>
  <c r="AL336" i="1"/>
  <c r="AO336" i="1"/>
  <c r="BE336" i="1" s="1"/>
  <c r="AP336" i="1"/>
  <c r="M36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5" i="11" s="1"/>
  <c r="AL338" i="1"/>
  <c r="AO338" i="1"/>
  <c r="BE338" i="1" s="1"/>
  <c r="AP338" i="1"/>
  <c r="M36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6" i="11" s="1"/>
  <c r="AL339" i="1"/>
  <c r="AO339" i="1"/>
  <c r="BE339" i="1" s="1"/>
  <c r="AP339" i="1"/>
  <c r="M36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8" i="11" s="1"/>
  <c r="AL341" i="1"/>
  <c r="AO341" i="1"/>
  <c r="BE341" i="1" s="1"/>
  <c r="AP341" i="1"/>
  <c r="M36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9" i="11" s="1"/>
  <c r="AL342" i="1"/>
  <c r="AO342" i="1"/>
  <c r="BE342" i="1" s="1"/>
  <c r="AP342" i="1"/>
  <c r="M36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1" i="11" s="1"/>
  <c r="AL344" i="1"/>
  <c r="AO344" i="1"/>
  <c r="BE344" i="1" s="1"/>
  <c r="AP344" i="1"/>
  <c r="M37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2" i="11" s="1"/>
  <c r="AL345" i="1"/>
  <c r="AO345" i="1"/>
  <c r="BE345" i="1" s="1"/>
  <c r="AP345" i="1"/>
  <c r="M37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4" i="11" s="1"/>
  <c r="AL347" i="1"/>
  <c r="AO347" i="1"/>
  <c r="BE347" i="1" s="1"/>
  <c r="AP347" i="1"/>
  <c r="M37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5" i="11" s="1"/>
  <c r="AL348" i="1"/>
  <c r="AO348" i="1"/>
  <c r="BE348" i="1" s="1"/>
  <c r="AP348" i="1"/>
  <c r="M37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7" i="11" s="1"/>
  <c r="AL350" i="1"/>
  <c r="AO350" i="1"/>
  <c r="BE350" i="1" s="1"/>
  <c r="AP350" i="1"/>
  <c r="M37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8" i="11" s="1"/>
  <c r="AL351" i="1"/>
  <c r="AO351" i="1"/>
  <c r="BE351" i="1" s="1"/>
  <c r="AP351" i="1"/>
  <c r="M37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0" i="11" s="1"/>
  <c r="AL353" i="1"/>
  <c r="AO353" i="1"/>
  <c r="BE353" i="1" s="1"/>
  <c r="AP353" i="1"/>
  <c r="M38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1" i="11" s="1"/>
  <c r="AL354" i="1"/>
  <c r="AO354" i="1"/>
  <c r="BE354" i="1" s="1"/>
  <c r="AP354" i="1"/>
  <c r="M38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4" i="11" s="1"/>
  <c r="AL357" i="1"/>
  <c r="AO357" i="1"/>
  <c r="BE357" i="1" s="1"/>
  <c r="AP357" i="1"/>
  <c r="M38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5" i="11" s="1"/>
  <c r="AL358" i="1"/>
  <c r="AO358" i="1"/>
  <c r="BE358" i="1" s="1"/>
  <c r="AP358" i="1"/>
  <c r="M38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7" i="11" s="1"/>
  <c r="AL360" i="1"/>
  <c r="AO360" i="1"/>
  <c r="BE360" i="1" s="1"/>
  <c r="AP360" i="1"/>
  <c r="M38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2" i="11" s="1"/>
  <c r="AL365" i="1"/>
  <c r="AO365" i="1"/>
  <c r="BE365" i="1" s="1"/>
  <c r="AP365" i="1"/>
  <c r="M39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3" i="11" s="1"/>
  <c r="AL366" i="1"/>
  <c r="AO366" i="1"/>
  <c r="BE366" i="1" s="1"/>
  <c r="AP366" i="1"/>
  <c r="M39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4" i="11" s="1"/>
  <c r="AL367" i="1"/>
  <c r="AO367" i="1"/>
  <c r="BE367" i="1" s="1"/>
  <c r="AP367" i="1"/>
  <c r="M39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7" i="11" s="1"/>
  <c r="AL370" i="1"/>
  <c r="AO370" i="1"/>
  <c r="BE370" i="1" s="1"/>
  <c r="AP370" i="1"/>
  <c r="M39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0" i="11" s="1"/>
  <c r="AL373" i="1"/>
  <c r="AO373" i="1"/>
  <c r="BE373" i="1" s="1"/>
  <c r="AP373" i="1"/>
  <c r="M40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1" i="11" s="1"/>
  <c r="AL374" i="1"/>
  <c r="AO374" i="1"/>
  <c r="BE374" i="1" s="1"/>
  <c r="AP374" i="1"/>
  <c r="M40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2" i="11" s="1"/>
  <c r="AL375" i="1"/>
  <c r="AO375" i="1"/>
  <c r="BE375" i="1" s="1"/>
  <c r="AP375" i="1"/>
  <c r="M40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3" i="11" s="1"/>
  <c r="AL376" i="1"/>
  <c r="AO376" i="1"/>
  <c r="BE376" i="1" s="1"/>
  <c r="AP376" i="1"/>
  <c r="M40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4" i="11" s="1"/>
  <c r="AL377" i="1"/>
  <c r="AO377" i="1"/>
  <c r="BE377" i="1" s="1"/>
  <c r="AP377" i="1"/>
  <c r="M40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5" i="11" s="1"/>
  <c r="AL378" i="1"/>
  <c r="AO378" i="1"/>
  <c r="BE378" i="1" s="1"/>
  <c r="AP378" i="1"/>
  <c r="M40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6" i="11" s="1"/>
  <c r="AL379" i="1"/>
  <c r="AO379" i="1"/>
  <c r="BE379" i="1" s="1"/>
  <c r="AP379" i="1"/>
  <c r="M40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7" i="11" s="1"/>
  <c r="AL380" i="1"/>
  <c r="AO380" i="1"/>
  <c r="BE380" i="1" s="1"/>
  <c r="AP380" i="1"/>
  <c r="M40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8" i="11" s="1"/>
  <c r="AL381" i="1"/>
  <c r="AO381" i="1"/>
  <c r="BE381" i="1" s="1"/>
  <c r="AP381" i="1"/>
  <c r="M40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9" i="11" s="1"/>
  <c r="AL382" i="1"/>
  <c r="AO382" i="1"/>
  <c r="BE382" i="1" s="1"/>
  <c r="AP382" i="1"/>
  <c r="M40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0" i="11" s="1"/>
  <c r="AL383" i="1"/>
  <c r="AO383" i="1"/>
  <c r="BE383" i="1" s="1"/>
  <c r="AP383" i="1"/>
  <c r="M41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1" i="11" s="1"/>
  <c r="AL384" i="1"/>
  <c r="AO384" i="1"/>
  <c r="BE384" i="1" s="1"/>
  <c r="AP384" i="1"/>
  <c r="M41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2" i="11" s="1"/>
  <c r="AL385" i="1"/>
  <c r="AO385" i="1"/>
  <c r="BE385" i="1" s="1"/>
  <c r="AP385" i="1"/>
  <c r="M41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3" i="11" s="1"/>
  <c r="AL386" i="1"/>
  <c r="AO386" i="1"/>
  <c r="BE386" i="1" s="1"/>
  <c r="AP386" i="1"/>
  <c r="M41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4" i="11" s="1"/>
  <c r="AL387" i="1"/>
  <c r="AO387" i="1"/>
  <c r="BE387" i="1" s="1"/>
  <c r="AP387" i="1"/>
  <c r="M41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5" i="11" s="1"/>
  <c r="AL388" i="1"/>
  <c r="AO388" i="1"/>
  <c r="BE388" i="1" s="1"/>
  <c r="AP388" i="1"/>
  <c r="M41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6" i="11" s="1"/>
  <c r="AL389" i="1"/>
  <c r="AO389" i="1"/>
  <c r="BE389" i="1" s="1"/>
  <c r="AP389" i="1"/>
  <c r="M41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7" i="11" s="1"/>
  <c r="AL390" i="1"/>
  <c r="AO390" i="1"/>
  <c r="BE390" i="1" s="1"/>
  <c r="AP390" i="1"/>
  <c r="M41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8" i="11" s="1"/>
  <c r="AL391" i="1"/>
  <c r="AO391" i="1"/>
  <c r="BE391" i="1" s="1"/>
  <c r="AP391" i="1"/>
  <c r="M41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9" i="11" s="1"/>
  <c r="AL392" i="1"/>
  <c r="AO392" i="1"/>
  <c r="BE392" i="1" s="1"/>
  <c r="AP392" i="1"/>
  <c r="M41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0" i="11" s="1"/>
  <c r="AL393" i="1"/>
  <c r="AO393" i="1"/>
  <c r="BE393" i="1" s="1"/>
  <c r="AP393" i="1"/>
  <c r="M42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1" i="11" s="1"/>
  <c r="AL394" i="1"/>
  <c r="AO394" i="1"/>
  <c r="BE394" i="1" s="1"/>
  <c r="AP394" i="1"/>
  <c r="M42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2" i="11" s="1"/>
  <c r="AL395" i="1"/>
  <c r="AO395" i="1"/>
  <c r="BE395" i="1" s="1"/>
  <c r="AP395" i="1"/>
  <c r="M42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3" i="11" s="1"/>
  <c r="AL396" i="1"/>
  <c r="AO396" i="1"/>
  <c r="BE396" i="1" s="1"/>
  <c r="AP396" i="1"/>
  <c r="M42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4" i="11" s="1"/>
  <c r="AL397" i="1"/>
  <c r="AO397" i="1"/>
  <c r="BE397" i="1" s="1"/>
  <c r="AP397" i="1"/>
  <c r="M42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5" i="11" s="1"/>
  <c r="AL398" i="1"/>
  <c r="AO398" i="1"/>
  <c r="BE398" i="1" s="1"/>
  <c r="AP398" i="1"/>
  <c r="M42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6" i="11" s="1"/>
  <c r="AL399" i="1"/>
  <c r="AO399" i="1"/>
  <c r="BE399" i="1" s="1"/>
  <c r="AP399" i="1"/>
  <c r="M42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7" i="11" s="1"/>
  <c r="AL400" i="1"/>
  <c r="AO400" i="1"/>
  <c r="BE400" i="1" s="1"/>
  <c r="AP400" i="1"/>
  <c r="M42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9" i="11" s="1"/>
  <c r="AL402" i="1"/>
  <c r="AO402" i="1"/>
  <c r="BE402" i="1" s="1"/>
  <c r="AP402" i="1"/>
  <c r="M42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0" i="11" s="1"/>
  <c r="AL403" i="1"/>
  <c r="AO403" i="1"/>
  <c r="BE403" i="1" s="1"/>
  <c r="AP403" i="1"/>
  <c r="M43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2" i="11" s="1"/>
  <c r="AL405" i="1"/>
  <c r="AO405" i="1"/>
  <c r="BE405" i="1" s="1"/>
  <c r="AP405" i="1"/>
  <c r="M43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3" i="11" s="1"/>
  <c r="AL406" i="1"/>
  <c r="AO406" i="1"/>
  <c r="BE406" i="1" s="1"/>
  <c r="AP406" i="1"/>
  <c r="M43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5" i="11" s="1"/>
  <c r="AL408" i="1"/>
  <c r="AO408" i="1"/>
  <c r="BE408" i="1" s="1"/>
  <c r="AP408" i="1"/>
  <c r="M43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6" i="11" s="1"/>
  <c r="AL409" i="1"/>
  <c r="AO409" i="1"/>
  <c r="BE409" i="1" s="1"/>
  <c r="AP409" i="1"/>
  <c r="M43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8" i="11" s="1"/>
  <c r="AL411" i="1"/>
  <c r="AO411" i="1"/>
  <c r="BE411" i="1" s="1"/>
  <c r="AP411" i="1"/>
  <c r="M43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9" i="11" s="1"/>
  <c r="AL412" i="1"/>
  <c r="AO412" i="1"/>
  <c r="BE412" i="1" s="1"/>
  <c r="AP412" i="1"/>
  <c r="M43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0" i="11" s="1"/>
  <c r="AL413" i="1"/>
  <c r="AO413" i="1"/>
  <c r="BE413" i="1" s="1"/>
  <c r="AP413" i="1"/>
  <c r="M44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1" i="11" s="1"/>
  <c r="AL414" i="1"/>
  <c r="AO414" i="1"/>
  <c r="BE414" i="1" s="1"/>
  <c r="AP414" i="1"/>
  <c r="M44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2" i="11" s="1"/>
  <c r="AL415" i="1"/>
  <c r="AO415" i="1"/>
  <c r="BE415" i="1" s="1"/>
  <c r="AP415" i="1"/>
  <c r="M44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4" i="11" s="1"/>
  <c r="AL417" i="1"/>
  <c r="AO417" i="1"/>
  <c r="BE417" i="1" s="1"/>
  <c r="AP417" i="1"/>
  <c r="M44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5" i="11" s="1"/>
  <c r="AL418" i="1"/>
  <c r="AO418" i="1"/>
  <c r="BE418" i="1" s="1"/>
  <c r="AP418" i="1"/>
  <c r="M44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8" i="11" s="1"/>
  <c r="AL421" i="1"/>
  <c r="AO421" i="1"/>
  <c r="BE421" i="1" s="1"/>
  <c r="AP421" i="1"/>
  <c r="M44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0" i="11" s="1"/>
  <c r="AL423" i="1"/>
  <c r="AO423" i="1"/>
  <c r="BE423" i="1" s="1"/>
  <c r="AP423" i="1"/>
  <c r="M45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1" i="11" s="1"/>
  <c r="AL424" i="1"/>
  <c r="AO424" i="1"/>
  <c r="BE424" i="1" s="1"/>
  <c r="AP424" i="1"/>
  <c r="M45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2" i="11" s="1"/>
  <c r="AL425" i="1"/>
  <c r="AO425" i="1"/>
  <c r="BE425" i="1" s="1"/>
  <c r="AP425" i="1"/>
  <c r="M45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3" i="11" s="1"/>
  <c r="AL426" i="1"/>
  <c r="AO426" i="1"/>
  <c r="BE426" i="1" s="1"/>
  <c r="AP426" i="1"/>
  <c r="M45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4" i="11" s="1"/>
  <c r="AL427" i="1"/>
  <c r="AO427" i="1"/>
  <c r="BE427" i="1" s="1"/>
  <c r="AP427" i="1"/>
  <c r="M45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5" i="11" s="1"/>
  <c r="AL428" i="1"/>
  <c r="AO428" i="1"/>
  <c r="BE428" i="1" s="1"/>
  <c r="AP428" i="1"/>
  <c r="M45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6" i="11" s="1"/>
  <c r="AL429" i="1"/>
  <c r="AO429" i="1"/>
  <c r="BE429" i="1" s="1"/>
  <c r="AP429" i="1"/>
  <c r="M45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7" i="11" s="1"/>
  <c r="AL430" i="1"/>
  <c r="AO430" i="1"/>
  <c r="BE430" i="1" s="1"/>
  <c r="AP430" i="1"/>
  <c r="M45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8" i="11" s="1"/>
  <c r="AL431" i="1"/>
  <c r="AO431" i="1"/>
  <c r="BE431" i="1" s="1"/>
  <c r="AP431" i="1"/>
  <c r="M45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9" i="11" s="1"/>
  <c r="AL432" i="1"/>
  <c r="AO432" i="1"/>
  <c r="BE432" i="1" s="1"/>
  <c r="AP432" i="1"/>
  <c r="M45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0" i="11" s="1"/>
  <c r="AL433" i="1"/>
  <c r="AO433" i="1"/>
  <c r="BE433" i="1" s="1"/>
  <c r="AP433" i="1"/>
  <c r="M46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1" i="11" s="1"/>
  <c r="AL434" i="1"/>
  <c r="AO434" i="1"/>
  <c r="BE434" i="1" s="1"/>
  <c r="AP434" i="1"/>
  <c r="M46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2" i="11" s="1"/>
  <c r="AL435" i="1"/>
  <c r="AO435" i="1"/>
  <c r="BE435" i="1" s="1"/>
  <c r="AP435" i="1"/>
  <c r="M46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3" i="11" s="1"/>
  <c r="AL436" i="1"/>
  <c r="AO436" i="1"/>
  <c r="BE436" i="1" s="1"/>
  <c r="AP436" i="1"/>
  <c r="M46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4" i="11" s="1"/>
  <c r="AL437" i="1"/>
  <c r="AO437" i="1"/>
  <c r="BE437" i="1" s="1"/>
  <c r="AP437" i="1"/>
  <c r="M46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5" i="11" s="1"/>
  <c r="AL438" i="1"/>
  <c r="AO438" i="1"/>
  <c r="BE438" i="1" s="1"/>
  <c r="AP438" i="1"/>
  <c r="M46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7" i="11" s="1"/>
  <c r="AL440" i="1"/>
  <c r="AO440" i="1"/>
  <c r="BE440" i="1" s="1"/>
  <c r="AP440" i="1"/>
  <c r="M46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8" i="11" s="1"/>
  <c r="AL441" i="1"/>
  <c r="AO441" i="1"/>
  <c r="BE441" i="1" s="1"/>
  <c r="AP441" i="1"/>
  <c r="M46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0" i="11" s="1"/>
  <c r="AL443" i="1"/>
  <c r="AO443" i="1"/>
  <c r="BE443" i="1" s="1"/>
  <c r="AP443" i="1"/>
  <c r="M47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1" i="11" s="1"/>
  <c r="AL444" i="1"/>
  <c r="AO444" i="1"/>
  <c r="BE444" i="1" s="1"/>
  <c r="AP444" i="1"/>
  <c r="M47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2" i="11" s="1"/>
  <c r="AL445" i="1"/>
  <c r="AO445" i="1"/>
  <c r="BE445" i="1" s="1"/>
  <c r="AP445" i="1"/>
  <c r="M47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3" i="11" s="1"/>
  <c r="AL446" i="1"/>
  <c r="AO446" i="1"/>
  <c r="BE446" i="1" s="1"/>
  <c r="AP446" i="1"/>
  <c r="M47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4" i="11" s="1"/>
  <c r="AL447" i="1"/>
  <c r="AO447" i="1"/>
  <c r="BE447" i="1" s="1"/>
  <c r="AP447" i="1"/>
  <c r="M47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5" i="11" s="1"/>
  <c r="AL448" i="1"/>
  <c r="AO448" i="1"/>
  <c r="BE448" i="1" s="1"/>
  <c r="AP448" i="1"/>
  <c r="M47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6" i="11" s="1"/>
  <c r="AL449" i="1"/>
  <c r="AO449" i="1"/>
  <c r="BE449" i="1" s="1"/>
  <c r="AP449" i="1"/>
  <c r="M47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7" i="11" s="1"/>
  <c r="AL450" i="1"/>
  <c r="AO450" i="1"/>
  <c r="BE450" i="1" s="1"/>
  <c r="AP450" i="1"/>
  <c r="M47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8" i="11" s="1"/>
  <c r="AL451" i="1"/>
  <c r="AO451" i="1"/>
  <c r="BE451" i="1" s="1"/>
  <c r="AP451" i="1"/>
  <c r="M47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9" i="11" s="1"/>
  <c r="AL452" i="1"/>
  <c r="AO452" i="1"/>
  <c r="BE452" i="1" s="1"/>
  <c r="AP452" i="1"/>
  <c r="M47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0" i="11" s="1"/>
  <c r="AL453" i="1"/>
  <c r="AO453" i="1"/>
  <c r="BE453" i="1" s="1"/>
  <c r="AP453" i="1"/>
  <c r="M48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1" i="11" s="1"/>
  <c r="AL454" i="1"/>
  <c r="AO454" i="1"/>
  <c r="BE454" i="1" s="1"/>
  <c r="AP454" i="1"/>
  <c r="M48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2" i="11" s="1"/>
  <c r="AL455" i="1"/>
  <c r="AO455" i="1"/>
  <c r="BE455" i="1" s="1"/>
  <c r="AP455" i="1"/>
  <c r="M48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3" i="11" s="1"/>
  <c r="AL456" i="1"/>
  <c r="AO456" i="1"/>
  <c r="BE456" i="1" s="1"/>
  <c r="AP456" i="1"/>
  <c r="M48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4" i="11" s="1"/>
  <c r="AL457" i="1"/>
  <c r="AO457" i="1"/>
  <c r="BE457" i="1" s="1"/>
  <c r="AP457" i="1"/>
  <c r="M48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5" i="11" s="1"/>
  <c r="AL458" i="1"/>
  <c r="AO458" i="1"/>
  <c r="BE458" i="1" s="1"/>
  <c r="AP458" i="1"/>
  <c r="M48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6" i="11" s="1"/>
  <c r="AL459" i="1"/>
  <c r="AO459" i="1"/>
  <c r="BE459" i="1" s="1"/>
  <c r="AP459" i="1"/>
  <c r="M48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7" i="11" s="1"/>
  <c r="AL460" i="1"/>
  <c r="AO460" i="1"/>
  <c r="BE460" i="1" s="1"/>
  <c r="AP460" i="1"/>
  <c r="M48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8" i="11" s="1"/>
  <c r="AL461" i="1"/>
  <c r="AO461" i="1"/>
  <c r="BE461" i="1" s="1"/>
  <c r="AP461" i="1"/>
  <c r="M48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9" i="11" s="1"/>
  <c r="AL462" i="1"/>
  <c r="AO462" i="1"/>
  <c r="BE462" i="1" s="1"/>
  <c r="AP462" i="1"/>
  <c r="M48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1" i="11" s="1"/>
  <c r="AL464" i="1"/>
  <c r="AO464" i="1"/>
  <c r="BE464" i="1" s="1"/>
  <c r="AP464" i="1"/>
  <c r="M49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2" i="11" s="1"/>
  <c r="AL465" i="1"/>
  <c r="AO465" i="1"/>
  <c r="BE465" i="1" s="1"/>
  <c r="AP465" i="1"/>
  <c r="M49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4" i="11" s="1"/>
  <c r="AL467" i="1"/>
  <c r="AO467" i="1"/>
  <c r="BE467" i="1" s="1"/>
  <c r="AP467" i="1"/>
  <c r="M49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5" i="11" s="1"/>
  <c r="AL468" i="1"/>
  <c r="AO468" i="1"/>
  <c r="BE468" i="1" s="1"/>
  <c r="AP468" i="1"/>
  <c r="M49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6" i="11" s="1"/>
  <c r="AL469" i="1"/>
  <c r="AO469" i="1"/>
  <c r="BE469" i="1" s="1"/>
  <c r="AP469" i="1"/>
  <c r="M49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8" i="11" s="1"/>
  <c r="AL471" i="1"/>
  <c r="AO471" i="1"/>
  <c r="BE471" i="1" s="1"/>
  <c r="AP471" i="1"/>
  <c r="M49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0" i="11" s="1"/>
  <c r="AL473" i="1"/>
  <c r="AO473" i="1"/>
  <c r="BE473" i="1" s="1"/>
  <c r="AP473" i="1"/>
  <c r="M50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1" i="11" s="1"/>
  <c r="AL474" i="1"/>
  <c r="AO474" i="1"/>
  <c r="BE474" i="1" s="1"/>
  <c r="AP474" i="1"/>
  <c r="M50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4" i="11" s="1"/>
  <c r="AL477" i="1"/>
  <c r="AO477" i="1"/>
  <c r="BE477" i="1" s="1"/>
  <c r="AP477" i="1"/>
  <c r="M50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6" i="11" s="1"/>
  <c r="AL479" i="1"/>
  <c r="AO479" i="1"/>
  <c r="BE479" i="1" s="1"/>
  <c r="AP479" i="1"/>
  <c r="M50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7" i="11" s="1"/>
  <c r="AL480" i="1"/>
  <c r="AO480" i="1"/>
  <c r="BE480" i="1" s="1"/>
  <c r="AP480" i="1"/>
  <c r="M50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8" i="11" s="1"/>
  <c r="AL481" i="1"/>
  <c r="AO481" i="1"/>
  <c r="BE481" i="1" s="1"/>
  <c r="AP481" i="1"/>
  <c r="M50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0" i="11" s="1"/>
  <c r="AL483" i="1"/>
  <c r="AO483" i="1"/>
  <c r="BE483" i="1" s="1"/>
  <c r="AP483" i="1"/>
  <c r="M51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2" i="11" s="1"/>
  <c r="AL485" i="1"/>
  <c r="AO485" i="1"/>
  <c r="BE485" i="1" s="1"/>
  <c r="AP485" i="1"/>
  <c r="M51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3" i="11" s="1"/>
  <c r="AL486" i="1"/>
  <c r="AO486" i="1"/>
  <c r="BE486" i="1" s="1"/>
  <c r="AP486" i="1"/>
  <c r="M51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5" i="11" s="1"/>
  <c r="AL488" i="1"/>
  <c r="AO488" i="1"/>
  <c r="BE488" i="1" s="1"/>
  <c r="AP488" i="1"/>
  <c r="M51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6" i="11" s="1"/>
  <c r="AL489" i="1"/>
  <c r="AO489" i="1"/>
  <c r="BE489" i="1" s="1"/>
  <c r="AP489" i="1"/>
  <c r="M51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8" i="11" s="1"/>
  <c r="AL491" i="1"/>
  <c r="AO491" i="1"/>
  <c r="BE491" i="1" s="1"/>
  <c r="AP491" i="1"/>
  <c r="M51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9" i="11" s="1"/>
  <c r="AL492" i="1"/>
  <c r="AO492" i="1"/>
  <c r="BE492" i="1" s="1"/>
  <c r="AP492" i="1"/>
  <c r="M51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2" i="11" s="1"/>
  <c r="AL495" i="1"/>
  <c r="AO495" i="1"/>
  <c r="BE495" i="1" s="1"/>
  <c r="AP495" i="1"/>
  <c r="M52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3" i="11" s="1"/>
  <c r="AL496" i="1"/>
  <c r="AO496" i="1"/>
  <c r="BE496" i="1" s="1"/>
  <c r="AP496" i="1"/>
  <c r="M52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4" i="11" s="1"/>
  <c r="AL497" i="1"/>
  <c r="AO497" i="1"/>
  <c r="BE497" i="1" s="1"/>
  <c r="AP497" i="1"/>
  <c r="M52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5" i="11" s="1"/>
  <c r="AL498" i="1"/>
  <c r="AO498" i="1"/>
  <c r="BE498" i="1" s="1"/>
  <c r="AP498" i="1"/>
  <c r="M52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7" i="11" s="1"/>
  <c r="AL500" i="1"/>
  <c r="AO500" i="1"/>
  <c r="BE500" i="1" s="1"/>
  <c r="AP500" i="1"/>
  <c r="M52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8" i="11" s="1"/>
  <c r="AL501" i="1"/>
  <c r="AO501" i="1"/>
  <c r="BE501" i="1" s="1"/>
  <c r="AP501" i="1"/>
  <c r="M52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0" i="11" s="1"/>
  <c r="AL503" i="1"/>
  <c r="AO503" i="1"/>
  <c r="BE503" i="1" s="1"/>
  <c r="AP503" i="1"/>
  <c r="M53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1" i="11" s="1"/>
  <c r="AL504" i="1"/>
  <c r="AO504" i="1"/>
  <c r="BE504" i="1" s="1"/>
  <c r="AP504" i="1"/>
  <c r="M53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3" i="11" s="1"/>
  <c r="AL506" i="1"/>
  <c r="AO506" i="1"/>
  <c r="BE506" i="1" s="1"/>
  <c r="AP506" i="1"/>
  <c r="M53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4" i="11" s="1"/>
  <c r="AL507" i="1"/>
  <c r="AO507" i="1"/>
  <c r="BE507" i="1" s="1"/>
  <c r="AP507" i="1"/>
  <c r="M53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5" i="11" s="1"/>
  <c r="AL508" i="1"/>
  <c r="AO508" i="1"/>
  <c r="BE508" i="1" s="1"/>
  <c r="AP508" i="1"/>
  <c r="M53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6" i="11" s="1"/>
  <c r="AL509" i="1"/>
  <c r="AO509" i="1"/>
  <c r="BE509" i="1" s="1"/>
  <c r="AP509" i="1"/>
  <c r="M53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9" i="11" s="1"/>
  <c r="AL512" i="1"/>
  <c r="AO512" i="1"/>
  <c r="BE512" i="1" s="1"/>
  <c r="AP512" i="1"/>
  <c r="M53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2" i="11" s="1"/>
  <c r="AL515" i="1"/>
  <c r="AO515" i="1"/>
  <c r="BE515" i="1" s="1"/>
  <c r="AP515" i="1"/>
  <c r="M54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5" i="11" s="1"/>
  <c r="AL518" i="1"/>
  <c r="AO518" i="1"/>
  <c r="BE518" i="1" s="1"/>
  <c r="AP518" i="1"/>
  <c r="M54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6" i="11" s="1"/>
  <c r="AL519" i="1"/>
  <c r="AO519" i="1"/>
  <c r="BE519" i="1" s="1"/>
  <c r="AP519" i="1"/>
  <c r="M54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7" i="11" s="1"/>
  <c r="AL520" i="1"/>
  <c r="AO520" i="1"/>
  <c r="BE520" i="1" s="1"/>
  <c r="AP520" i="1"/>
  <c r="M54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8" i="11" s="1"/>
  <c r="AL521" i="1"/>
  <c r="AO521" i="1"/>
  <c r="BE521" i="1" s="1"/>
  <c r="AP521" i="1"/>
  <c r="M54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0" i="11" s="1"/>
  <c r="AL523" i="1"/>
  <c r="AO523" i="1"/>
  <c r="BE523" i="1" s="1"/>
  <c r="AP523" i="1"/>
  <c r="M55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1" i="11" s="1"/>
  <c r="AL524" i="1"/>
  <c r="AO524" i="1"/>
  <c r="BE524" i="1" s="1"/>
  <c r="AP524" i="1"/>
  <c r="M55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3" i="11" s="1"/>
  <c r="AL526" i="1"/>
  <c r="AO526" i="1"/>
  <c r="BE526" i="1" s="1"/>
  <c r="AP526" i="1"/>
  <c r="M55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4" i="11" s="1"/>
  <c r="AL527" i="1"/>
  <c r="AO527" i="1"/>
  <c r="BE527" i="1" s="1"/>
  <c r="AP527" i="1"/>
  <c r="M55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6" i="11" s="1"/>
  <c r="AL529" i="1"/>
  <c r="AO529" i="1"/>
  <c r="BE529" i="1" s="1"/>
  <c r="AP529" i="1"/>
  <c r="M55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7" i="11" s="1"/>
  <c r="AL530" i="1"/>
  <c r="AO530" i="1"/>
  <c r="BE530" i="1" s="1"/>
  <c r="AP530" i="1"/>
  <c r="M55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0" i="11" s="1"/>
  <c r="AL533" i="1"/>
  <c r="AO533" i="1"/>
  <c r="BE533" i="1" s="1"/>
  <c r="AP533" i="1"/>
  <c r="M56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1" i="11" s="1"/>
  <c r="AL534" i="1"/>
  <c r="AO534" i="1"/>
  <c r="BE534" i="1" s="1"/>
  <c r="AP534" i="1"/>
  <c r="M56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2" i="11" s="1"/>
  <c r="AL535" i="1"/>
  <c r="AO535" i="1"/>
  <c r="BE535" i="1" s="1"/>
  <c r="AP535" i="1"/>
  <c r="M56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3" i="11" s="1"/>
  <c r="AL536" i="1"/>
  <c r="AO536" i="1"/>
  <c r="BE536" i="1" s="1"/>
  <c r="AP536" i="1"/>
  <c r="M56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5" i="11" s="1"/>
  <c r="AL538" i="1"/>
  <c r="AO538" i="1"/>
  <c r="BE538" i="1" s="1"/>
  <c r="AP538" i="1"/>
  <c r="M56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6" i="11" s="1"/>
  <c r="AL539" i="1"/>
  <c r="AO539" i="1"/>
  <c r="BE539" i="1" s="1"/>
  <c r="AP539" i="1"/>
  <c r="M56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8" i="11" s="1"/>
  <c r="AL541" i="1"/>
  <c r="AO541" i="1"/>
  <c r="BE541" i="1" s="1"/>
  <c r="AP541" i="1"/>
  <c r="M56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9" i="11" s="1"/>
  <c r="AL542" i="1"/>
  <c r="AO542" i="1"/>
  <c r="BE542" i="1" s="1"/>
  <c r="AP542" i="1"/>
  <c r="M56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4" i="11" s="1"/>
  <c r="AL547" i="1"/>
  <c r="AO547" i="1"/>
  <c r="BE547" i="1" s="1"/>
  <c r="AP547" i="1"/>
  <c r="M57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5" i="11" s="1"/>
  <c r="AL548" i="1"/>
  <c r="AO548" i="1"/>
  <c r="BE548" i="1" s="1"/>
  <c r="AP548" i="1"/>
  <c r="M57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7" i="11" s="1"/>
  <c r="AL550" i="1"/>
  <c r="AO550" i="1"/>
  <c r="BE550" i="1" s="1"/>
  <c r="AP550" i="1"/>
  <c r="M57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9" i="11" s="1"/>
  <c r="AL552" i="1"/>
  <c r="AO552" i="1"/>
  <c r="BE552" i="1" s="1"/>
  <c r="AP552" i="1"/>
  <c r="M57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2" i="11" s="1"/>
  <c r="AL555" i="1"/>
  <c r="AO555" i="1"/>
  <c r="BE555" i="1" s="1"/>
  <c r="AP555" i="1"/>
  <c r="M58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3" i="11" s="1"/>
  <c r="AL556" i="1"/>
  <c r="AO556" i="1"/>
  <c r="BE556" i="1" s="1"/>
  <c r="AP556" i="1"/>
  <c r="M58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4" i="11" s="1"/>
  <c r="AL557" i="1"/>
  <c r="AO557" i="1"/>
  <c r="BE557" i="1" s="1"/>
  <c r="AP557" i="1"/>
  <c r="M58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5" i="11" s="1"/>
  <c r="AL558" i="1"/>
  <c r="AO558" i="1"/>
  <c r="BE558" i="1" s="1"/>
  <c r="AP558" i="1"/>
  <c r="M58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6" i="11" s="1"/>
  <c r="AL559" i="1"/>
  <c r="AO559" i="1"/>
  <c r="BE559" i="1" s="1"/>
  <c r="AP559" i="1"/>
  <c r="M58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7" i="11" s="1"/>
  <c r="AL560" i="1"/>
  <c r="AO560" i="1"/>
  <c r="BE560" i="1" s="1"/>
  <c r="AP560" i="1"/>
  <c r="M58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9" i="11" s="1"/>
  <c r="AL562" i="1"/>
  <c r="AO562" i="1"/>
  <c r="BE562" i="1" s="1"/>
  <c r="AP562" i="1"/>
  <c r="M58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0" i="11" s="1"/>
  <c r="AL563" i="1"/>
  <c r="AO563" i="1"/>
  <c r="BE563" i="1" s="1"/>
  <c r="AP563" i="1"/>
  <c r="M59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2" i="11" s="1"/>
  <c r="AL565" i="1"/>
  <c r="AO565" i="1"/>
  <c r="BE565" i="1" s="1"/>
  <c r="AP565" i="1"/>
  <c r="M59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3" i="11" s="1"/>
  <c r="AL566" i="1"/>
  <c r="AO566" i="1"/>
  <c r="BE566" i="1" s="1"/>
  <c r="AP566" i="1"/>
  <c r="M59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5" i="11" s="1"/>
  <c r="AL568" i="1"/>
  <c r="AO568" i="1"/>
  <c r="BE568" i="1" s="1"/>
  <c r="AP568" i="1"/>
  <c r="M59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6" i="11" s="1"/>
  <c r="AL569" i="1"/>
  <c r="AO569" i="1"/>
  <c r="BE569" i="1" s="1"/>
  <c r="AP569" i="1"/>
  <c r="M59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8" i="11" s="1"/>
  <c r="AL571" i="1"/>
  <c r="AO571" i="1"/>
  <c r="BE571" i="1" s="1"/>
  <c r="AP571" i="1"/>
  <c r="M59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9" i="11" s="1"/>
  <c r="AL572" i="1"/>
  <c r="AO572" i="1"/>
  <c r="BE572" i="1" s="1"/>
  <c r="AP572" i="1"/>
  <c r="M59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1" i="11" s="1"/>
  <c r="AL574" i="1"/>
  <c r="AO574" i="1"/>
  <c r="BE574" i="1" s="1"/>
  <c r="AP574" i="1"/>
  <c r="M60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2" i="11" s="1"/>
  <c r="AL575" i="1"/>
  <c r="AO575" i="1"/>
  <c r="BE575" i="1" s="1"/>
  <c r="AP575" i="1"/>
  <c r="M60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4" i="11" s="1"/>
  <c r="AL577" i="1"/>
  <c r="AO577" i="1"/>
  <c r="BE577" i="1" s="1"/>
  <c r="AP577" i="1"/>
  <c r="M60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5" i="11" s="1"/>
  <c r="AL578" i="1"/>
  <c r="AO578" i="1"/>
  <c r="BE578" i="1" s="1"/>
  <c r="AP578" i="1"/>
  <c r="M60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7" i="11" s="1"/>
  <c r="AL580" i="1"/>
  <c r="AO580" i="1"/>
  <c r="BE580" i="1" s="1"/>
  <c r="AP580" i="1"/>
  <c r="M60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8" i="11" s="1"/>
  <c r="AL581" i="1"/>
  <c r="AO581" i="1"/>
  <c r="BE581" i="1" s="1"/>
  <c r="AP581" i="1"/>
  <c r="M60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0" i="11" s="1"/>
  <c r="AL583" i="1"/>
  <c r="AO583" i="1"/>
  <c r="BE583" i="1" s="1"/>
  <c r="AP583" i="1"/>
  <c r="M61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1" i="11" s="1"/>
  <c r="AL584" i="1"/>
  <c r="AO584" i="1"/>
  <c r="BE584" i="1" s="1"/>
  <c r="AP584" i="1"/>
  <c r="M61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3" i="11" s="1"/>
  <c r="AL586" i="1"/>
  <c r="AO586" i="1"/>
  <c r="BE586" i="1" s="1"/>
  <c r="AP586" i="1"/>
  <c r="M61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4" i="11" s="1"/>
  <c r="AL587" i="1"/>
  <c r="AO587" i="1"/>
  <c r="BE587" i="1" s="1"/>
  <c r="AP587" i="1"/>
  <c r="M61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6" i="11" s="1"/>
  <c r="AL589" i="1"/>
  <c r="AO589" i="1"/>
  <c r="BE589" i="1" s="1"/>
  <c r="AP589" i="1"/>
  <c r="M61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7" i="11" s="1"/>
  <c r="AL590" i="1"/>
  <c r="AO590" i="1"/>
  <c r="BE590" i="1" s="1"/>
  <c r="AP590" i="1"/>
  <c r="M61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9" i="11" s="1"/>
  <c r="AL592" i="1"/>
  <c r="AO592" i="1"/>
  <c r="BE592" i="1" s="1"/>
  <c r="AP592" i="1"/>
  <c r="M61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0" i="11" s="1"/>
  <c r="AL593" i="1"/>
  <c r="AO593" i="1"/>
  <c r="BE593" i="1" s="1"/>
  <c r="AP593" i="1"/>
  <c r="M62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2" i="11" s="1"/>
  <c r="AL595" i="1"/>
  <c r="AO595" i="1"/>
  <c r="BE595" i="1" s="1"/>
  <c r="AP595" i="1"/>
  <c r="M62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3" i="11" s="1"/>
  <c r="AL596" i="1"/>
  <c r="AO596" i="1"/>
  <c r="BE596" i="1" s="1"/>
  <c r="AP596" i="1"/>
  <c r="M62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6" i="11" s="1"/>
  <c r="AL599" i="1"/>
  <c r="AO599" i="1"/>
  <c r="BE599" i="1" s="1"/>
  <c r="AP599" i="1"/>
  <c r="M62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8" i="11" s="1"/>
  <c r="AL601" i="1"/>
  <c r="AO601" i="1"/>
  <c r="BE601" i="1" s="1"/>
  <c r="AP601" i="1"/>
  <c r="M62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9" i="11" s="1"/>
  <c r="AL602" i="1"/>
  <c r="AO602" i="1"/>
  <c r="BE602" i="1" s="1"/>
  <c r="AP602" i="1"/>
  <c r="M62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2" i="11" s="1"/>
  <c r="AL605" i="1"/>
  <c r="AO605" i="1"/>
  <c r="BE605" i="1" s="1"/>
  <c r="AP605" i="1"/>
  <c r="M63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5" i="11" s="1"/>
  <c r="AL608" i="1"/>
  <c r="AO608" i="1"/>
  <c r="BE608" i="1" s="1"/>
  <c r="AP608" i="1"/>
  <c r="M63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8" i="11" s="1"/>
  <c r="AL611" i="1"/>
  <c r="AO611" i="1"/>
  <c r="BE611" i="1" s="1"/>
  <c r="AP611" i="1"/>
  <c r="M63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0" i="11" s="1"/>
  <c r="AL613" i="1"/>
  <c r="AO613" i="1"/>
  <c r="BE613" i="1" s="1"/>
  <c r="AP613" i="1"/>
  <c r="M64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1" i="11" s="1"/>
  <c r="AL614" i="1"/>
  <c r="AO614" i="1"/>
  <c r="BE614" i="1" s="1"/>
  <c r="AP614" i="1"/>
  <c r="M64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4" i="11" s="1"/>
  <c r="AL617" i="1"/>
  <c r="AO617" i="1"/>
  <c r="BE617" i="1" s="1"/>
  <c r="AP617" i="1"/>
  <c r="M64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7" i="11" s="1"/>
  <c r="AL620" i="1"/>
  <c r="AO620" i="1"/>
  <c r="BE620" i="1" s="1"/>
  <c r="AP620" i="1"/>
  <c r="M64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9" i="11" s="1"/>
  <c r="AL622" i="1"/>
  <c r="AO622" i="1"/>
  <c r="BE622" i="1" s="1"/>
  <c r="AP622" i="1"/>
  <c r="M64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1" i="11" s="1"/>
  <c r="AL624" i="1"/>
  <c r="AO624" i="1"/>
  <c r="BE624" i="1" s="1"/>
  <c r="AP624" i="1"/>
  <c r="M65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3" i="11" s="1"/>
  <c r="AL626" i="1"/>
  <c r="AO626" i="1"/>
  <c r="BE626" i="1" s="1"/>
  <c r="AP626" i="1"/>
  <c r="M65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6" i="11" s="1"/>
  <c r="AL629" i="1"/>
  <c r="AO629" i="1"/>
  <c r="BE629" i="1" s="1"/>
  <c r="AP629" i="1"/>
  <c r="M65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7" i="11" s="1"/>
  <c r="AL630" i="1"/>
  <c r="AO630" i="1"/>
  <c r="BE630" i="1" s="1"/>
  <c r="AP630" i="1"/>
  <c r="M65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8" i="11" s="1"/>
  <c r="AL631" i="1"/>
  <c r="AO631" i="1"/>
  <c r="BE631" i="1" s="1"/>
  <c r="AP631" i="1"/>
  <c r="M65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9" i="11" s="1"/>
  <c r="AL632" i="1"/>
  <c r="AO632" i="1"/>
  <c r="BE632" i="1" s="1"/>
  <c r="AP632" i="1"/>
  <c r="M65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2" i="11" s="1"/>
  <c r="AL635" i="1"/>
  <c r="AO635" i="1"/>
  <c r="BE635" i="1" s="1"/>
  <c r="AP635" i="1"/>
  <c r="M66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5" i="11" s="1"/>
  <c r="AL638" i="1"/>
  <c r="AO638" i="1"/>
  <c r="BE638" i="1" s="1"/>
  <c r="AP638" i="1"/>
  <c r="M66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8" i="11" s="1"/>
  <c r="AL641" i="1"/>
  <c r="AO641" i="1"/>
  <c r="BE641" i="1" s="1"/>
  <c r="AP641" i="1"/>
  <c r="M66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9" i="11" s="1"/>
  <c r="AL642" i="1"/>
  <c r="AO642" i="1"/>
  <c r="BE642" i="1" s="1"/>
  <c r="AP642" i="1"/>
  <c r="M66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1" i="11" s="1"/>
  <c r="AL644" i="1"/>
  <c r="AO644" i="1"/>
  <c r="BE644" i="1" s="1"/>
  <c r="AP644" i="1"/>
  <c r="M67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4" i="11" s="1"/>
  <c r="AL647" i="1"/>
  <c r="AO647" i="1"/>
  <c r="BE647" i="1" s="1"/>
  <c r="AP647" i="1"/>
  <c r="M67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6" i="11" s="1"/>
  <c r="AL649" i="1"/>
  <c r="AO649" i="1"/>
  <c r="BE649" i="1" s="1"/>
  <c r="AP649" i="1"/>
  <c r="M67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7" i="11" s="1"/>
  <c r="AL650" i="1"/>
  <c r="AO650" i="1"/>
  <c r="BE650" i="1" s="1"/>
  <c r="AP650" i="1"/>
  <c r="M67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9" i="11" s="1"/>
  <c r="AL652" i="1"/>
  <c r="AO652" i="1"/>
  <c r="BE652" i="1" s="1"/>
  <c r="AP652" i="1"/>
  <c r="M67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0" i="11" s="1"/>
  <c r="AL653" i="1"/>
  <c r="AO653" i="1"/>
  <c r="BE653" i="1" s="1"/>
  <c r="AP653" i="1"/>
  <c r="M68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3" i="11" s="1"/>
  <c r="AL656" i="1"/>
  <c r="AO656" i="1"/>
  <c r="BE656" i="1" s="1"/>
  <c r="AP656" i="1"/>
  <c r="M68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5" i="11" s="1"/>
  <c r="AL658" i="1"/>
  <c r="AO658" i="1"/>
  <c r="BE658" i="1" s="1"/>
  <c r="AP658" i="1"/>
  <c r="M68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6" i="11" s="1"/>
  <c r="AL659" i="1"/>
  <c r="AO659" i="1"/>
  <c r="BE659" i="1" s="1"/>
  <c r="AP659" i="1"/>
  <c r="M68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9" i="11" s="1"/>
  <c r="AL662" i="1"/>
  <c r="AO662" i="1"/>
  <c r="BE662" i="1" s="1"/>
  <c r="AP662" i="1"/>
  <c r="M68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1" i="11" s="1"/>
  <c r="AL664" i="1"/>
  <c r="AO664" i="1"/>
  <c r="BE664" i="1" s="1"/>
  <c r="AP664" i="1"/>
  <c r="M69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2" i="11" s="1"/>
  <c r="AL665" i="1"/>
  <c r="AO665" i="1"/>
  <c r="BE665" i="1" s="1"/>
  <c r="AP665" i="1"/>
  <c r="M69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4" i="11" s="1"/>
  <c r="AL667" i="1"/>
  <c r="AO667" i="1"/>
  <c r="BE667" i="1" s="1"/>
  <c r="AP667" i="1"/>
  <c r="M69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5" i="11" s="1"/>
  <c r="AL668" i="1"/>
  <c r="AO668" i="1"/>
  <c r="BE668" i="1" s="1"/>
  <c r="AP668" i="1"/>
  <c r="M69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6" i="11" s="1"/>
  <c r="AL669" i="1"/>
  <c r="AO669" i="1"/>
  <c r="BE669" i="1" s="1"/>
  <c r="AP669" i="1"/>
  <c r="M69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7" i="11" s="1"/>
  <c r="AL670" i="1"/>
  <c r="AO670" i="1"/>
  <c r="BE670" i="1" s="1"/>
  <c r="AP670" i="1"/>
  <c r="M69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8" i="11" s="1"/>
  <c r="AL671" i="1"/>
  <c r="AO671" i="1"/>
  <c r="BE671" i="1" s="1"/>
  <c r="AP671" i="1"/>
  <c r="M69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3" i="11" s="1"/>
  <c r="AL676" i="1"/>
  <c r="AO676" i="1"/>
  <c r="BE676" i="1" s="1"/>
  <c r="AP676" i="1"/>
  <c r="M70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5" i="11" s="1"/>
  <c r="AL678" i="1"/>
  <c r="AO678" i="1"/>
  <c r="BE678" i="1" s="1"/>
  <c r="AP678" i="1"/>
  <c r="M70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6" i="11" s="1"/>
  <c r="AL679" i="1"/>
  <c r="AO679" i="1"/>
  <c r="BE679" i="1" s="1"/>
  <c r="AP679" i="1"/>
  <c r="M70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7" i="11" s="1"/>
  <c r="AL680" i="1"/>
  <c r="AO680" i="1"/>
  <c r="BE680" i="1" s="1"/>
  <c r="AP680" i="1"/>
  <c r="M70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8" i="11" s="1"/>
  <c r="AL681" i="1"/>
  <c r="AO681" i="1"/>
  <c r="BE681" i="1" s="1"/>
  <c r="AP681" i="1"/>
  <c r="M70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0" i="11" s="1"/>
  <c r="AL683" i="1"/>
  <c r="AO683" i="1"/>
  <c r="BE683" i="1" s="1"/>
  <c r="AP683" i="1"/>
  <c r="M71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2" i="11" s="1"/>
  <c r="AL685" i="1"/>
  <c r="AO685" i="1"/>
  <c r="BE685" i="1" s="1"/>
  <c r="AP685" i="1"/>
  <c r="M71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3" i="11" s="1"/>
  <c r="AL686" i="1"/>
  <c r="AO686" i="1"/>
  <c r="BE686" i="1" s="1"/>
  <c r="AP686" i="1"/>
  <c r="M71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5" i="11" s="1"/>
  <c r="AL688" i="1"/>
  <c r="AO688" i="1"/>
  <c r="BE688" i="1" s="1"/>
  <c r="AP688" i="1"/>
  <c r="M71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6" i="11" s="1"/>
  <c r="AL689" i="1"/>
  <c r="AO689" i="1"/>
  <c r="BE689" i="1" s="1"/>
  <c r="AP689" i="1"/>
  <c r="M71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8" i="11" s="1"/>
  <c r="AL691" i="1"/>
  <c r="AO691" i="1"/>
  <c r="BE691" i="1" s="1"/>
  <c r="AP691" i="1"/>
  <c r="M71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9" i="11" s="1"/>
  <c r="AL692" i="1"/>
  <c r="AO692" i="1"/>
  <c r="BE692" i="1" s="1"/>
  <c r="AP692" i="1"/>
  <c r="M71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0" i="11" s="1"/>
  <c r="AL693" i="1"/>
  <c r="AO693" i="1"/>
  <c r="BE693" i="1" s="1"/>
  <c r="AP693" i="1"/>
  <c r="M72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1" i="11" s="1"/>
  <c r="AL694" i="1"/>
  <c r="AO694" i="1"/>
  <c r="BE694" i="1" s="1"/>
  <c r="AP694" i="1"/>
  <c r="M72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2" i="11" s="1"/>
  <c r="AL695" i="1"/>
  <c r="AO695" i="1"/>
  <c r="BE695" i="1" s="1"/>
  <c r="AP695" i="1"/>
  <c r="M72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3" i="11" s="1"/>
  <c r="AL696" i="1"/>
  <c r="AO696" i="1"/>
  <c r="BE696" i="1" s="1"/>
  <c r="AP696" i="1"/>
  <c r="M72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4" i="11" s="1"/>
  <c r="AL697" i="1"/>
  <c r="AO697" i="1"/>
  <c r="BE697" i="1" s="1"/>
  <c r="AP697" i="1"/>
  <c r="M72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5" i="11" s="1"/>
  <c r="AL698" i="1"/>
  <c r="AO698" i="1"/>
  <c r="BE698" i="1" s="1"/>
  <c r="AP698" i="1"/>
  <c r="M72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0" i="11" s="1"/>
  <c r="AL703" i="1"/>
  <c r="AO703" i="1"/>
  <c r="BE703" i="1" s="1"/>
  <c r="AP703" i="1"/>
  <c r="M73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2" i="11" s="1"/>
  <c r="AL705" i="1"/>
  <c r="AO705" i="1"/>
  <c r="BE705" i="1" s="1"/>
  <c r="AP705" i="1"/>
  <c r="M73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3" i="11" s="1"/>
  <c r="AL706" i="1"/>
  <c r="AO706" i="1"/>
  <c r="BE706" i="1" s="1"/>
  <c r="AP706" i="1"/>
  <c r="M73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4" i="11" s="1"/>
  <c r="AL707" i="1"/>
  <c r="AO707" i="1"/>
  <c r="BE707" i="1" s="1"/>
  <c r="AP707" i="1"/>
  <c r="M73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6" i="11" s="1"/>
  <c r="AL709" i="1"/>
  <c r="AO709" i="1"/>
  <c r="BE709" i="1" s="1"/>
  <c r="AP709" i="1"/>
  <c r="M73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7" i="11" s="1"/>
  <c r="AL710" i="1"/>
  <c r="AO710" i="1"/>
  <c r="BE710" i="1" s="1"/>
  <c r="AP710" i="1"/>
  <c r="M73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9" i="11" s="1"/>
  <c r="AL712" i="1"/>
  <c r="AO712" i="1"/>
  <c r="BE712" i="1" s="1"/>
  <c r="AP712" i="1"/>
  <c r="M73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0" i="11" s="1"/>
  <c r="AL713" i="1"/>
  <c r="AO713" i="1"/>
  <c r="BE713" i="1" s="1"/>
  <c r="AP713" i="1"/>
  <c r="M74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2" i="11" s="1"/>
  <c r="AL715" i="1"/>
  <c r="AO715" i="1"/>
  <c r="BE715" i="1" s="1"/>
  <c r="AP715" i="1"/>
  <c r="M74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3" i="11" s="1"/>
  <c r="AL716" i="1"/>
  <c r="AO716" i="1"/>
  <c r="BE716" i="1" s="1"/>
  <c r="AP716" i="1"/>
  <c r="M74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6" i="11" s="1"/>
  <c r="AL719" i="1"/>
  <c r="AO719" i="1"/>
  <c r="BE719" i="1" s="1"/>
  <c r="AP719" i="1"/>
  <c r="M74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8" i="11" s="1"/>
  <c r="AL721" i="1"/>
  <c r="AO721" i="1"/>
  <c r="BE721" i="1" s="1"/>
  <c r="AP721" i="1"/>
  <c r="M74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9" i="11" s="1"/>
  <c r="AL722" i="1"/>
  <c r="AO722" i="1"/>
  <c r="BE722" i="1" s="1"/>
  <c r="AP722" i="1"/>
  <c r="M74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1" i="11" s="1"/>
  <c r="AL724" i="1"/>
  <c r="AO724" i="1"/>
  <c r="BE724" i="1" s="1"/>
  <c r="AP724" i="1"/>
  <c r="M75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2" i="11" s="1"/>
  <c r="AL725" i="1"/>
  <c r="AO725" i="1"/>
  <c r="BE725" i="1" s="1"/>
  <c r="AP725" i="1"/>
  <c r="M75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4" i="11" s="1"/>
  <c r="AL727" i="1"/>
  <c r="AO727" i="1"/>
  <c r="BE727" i="1" s="1"/>
  <c r="AP727" i="1"/>
  <c r="M75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5" i="11" s="1"/>
  <c r="AL728" i="1"/>
  <c r="AO728" i="1"/>
  <c r="BE728" i="1" s="1"/>
  <c r="AP728" i="1"/>
  <c r="M75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7" i="11" s="1"/>
  <c r="AL730" i="1"/>
  <c r="AO730" i="1"/>
  <c r="BE730" i="1" s="1"/>
  <c r="AP730" i="1"/>
  <c r="M75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8" i="11" s="1"/>
  <c r="AL731" i="1"/>
  <c r="AO731" i="1"/>
  <c r="BE731" i="1" s="1"/>
  <c r="AP731" i="1"/>
  <c r="M75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9" i="11" s="1"/>
  <c r="AL732" i="1"/>
  <c r="AO732" i="1"/>
  <c r="BE732" i="1" s="1"/>
  <c r="AP732" i="1"/>
  <c r="M75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0" i="11" s="1"/>
  <c r="AL733" i="1"/>
  <c r="AO733" i="1"/>
  <c r="BE733" i="1" s="1"/>
  <c r="AP733" i="1"/>
  <c r="M76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1" i="11" s="1"/>
  <c r="AL734" i="1"/>
  <c r="AO734" i="1"/>
  <c r="BE734" i="1" s="1"/>
  <c r="AP734" i="1"/>
  <c r="M76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4" i="11" s="1"/>
  <c r="AL737" i="1"/>
  <c r="AO737" i="1"/>
  <c r="BE737" i="1" s="1"/>
  <c r="AP737" i="1"/>
  <c r="M76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7" i="11" s="1"/>
  <c r="AL740" i="1"/>
  <c r="AO740" i="1"/>
  <c r="BE740" i="1" s="1"/>
  <c r="AP740" i="1"/>
  <c r="M76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9" i="11" s="1"/>
  <c r="AL742" i="1"/>
  <c r="AO742" i="1"/>
  <c r="BE742" i="1" s="1"/>
  <c r="AP742" i="1"/>
  <c r="M76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0" i="11" s="1"/>
  <c r="AL743" i="1"/>
  <c r="AO743" i="1"/>
  <c r="BE743" i="1" s="1"/>
  <c r="AP743" i="1"/>
  <c r="M77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1" i="11" s="1"/>
  <c r="AL744" i="1"/>
  <c r="AO744" i="1"/>
  <c r="BE744" i="1" s="1"/>
  <c r="AP744" i="1"/>
  <c r="M77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3" i="11" s="1"/>
  <c r="AL746" i="1"/>
  <c r="AO746" i="1"/>
  <c r="BE746" i="1" s="1"/>
  <c r="AP746" i="1"/>
  <c r="M77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6" i="11" s="1"/>
  <c r="AL749" i="1"/>
  <c r="AO749" i="1"/>
  <c r="BE749" i="1" s="1"/>
  <c r="AP749" i="1"/>
  <c r="M77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8" i="11" s="1"/>
  <c r="AL751" i="1"/>
  <c r="AO751" i="1"/>
  <c r="BE751" i="1" s="1"/>
  <c r="AP751" i="1"/>
  <c r="M77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9" i="11" s="1"/>
  <c r="AL752" i="1"/>
  <c r="AO752" i="1"/>
  <c r="BE752" i="1" s="1"/>
  <c r="AP752" i="1"/>
  <c r="M77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2" i="11" s="1"/>
  <c r="AL755" i="1"/>
  <c r="AO755" i="1"/>
  <c r="BE755" i="1" s="1"/>
  <c r="AP755" i="1"/>
  <c r="M78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5" i="11" s="1"/>
  <c r="AL758" i="1"/>
  <c r="AO758" i="1"/>
  <c r="BE758" i="1" s="1"/>
  <c r="AP758" i="1"/>
  <c r="M78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7" i="11" s="1"/>
  <c r="AL760" i="1"/>
  <c r="AO760" i="1"/>
  <c r="BE760" i="1" s="1"/>
  <c r="AP760" i="1"/>
  <c r="M78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8" i="11" s="1"/>
  <c r="AL761" i="1"/>
  <c r="AO761" i="1"/>
  <c r="BE761" i="1" s="1"/>
  <c r="AP761" i="1"/>
  <c r="M78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0" i="11" s="1"/>
  <c r="AL763" i="1"/>
  <c r="AO763" i="1"/>
  <c r="BE763" i="1" s="1"/>
  <c r="AP763" i="1"/>
  <c r="M79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1" i="11" s="1"/>
  <c r="AL764" i="1"/>
  <c r="AO764" i="1"/>
  <c r="BE764" i="1" s="1"/>
  <c r="AP764" i="1"/>
  <c r="M79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4" i="11" s="1"/>
  <c r="AL767" i="1"/>
  <c r="AO767" i="1"/>
  <c r="BE767" i="1" s="1"/>
  <c r="AP767" i="1"/>
  <c r="M79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5" i="11" s="1"/>
  <c r="AL768" i="1"/>
  <c r="AO768" i="1"/>
  <c r="BE768" i="1" s="1"/>
  <c r="AP768" i="1"/>
  <c r="M79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6" i="11" s="1"/>
  <c r="AL769" i="1"/>
  <c r="AO769" i="1"/>
  <c r="BE769" i="1" s="1"/>
  <c r="AP769" i="1"/>
  <c r="M79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7" i="11" s="1"/>
  <c r="AL770" i="1"/>
  <c r="AO770" i="1"/>
  <c r="BE770" i="1" s="1"/>
  <c r="AP770" i="1"/>
  <c r="M79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800" i="11" s="1"/>
  <c r="AL773" i="1"/>
  <c r="AO773" i="1"/>
  <c r="BE773" i="1" s="1"/>
  <c r="AP773" i="1"/>
  <c r="M80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01" i="1" l="1"/>
  <c r="AJ210" i="1"/>
  <c r="AJ202" i="1"/>
  <c r="BQ204" i="1"/>
  <c r="BE183" i="1"/>
  <c r="BD183" i="1" a="1"/>
  <c r="BD183" i="1" s="1"/>
  <c r="AJ205" i="1"/>
  <c r="AJ203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0" i="1"/>
  <c r="BD91" i="1" a="1"/>
  <c r="BD91" i="1" s="1"/>
  <c r="BQ388" i="1"/>
  <c r="BQ479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621" i="1"/>
  <c r="BQ477" i="1"/>
  <c r="BQ471" i="1"/>
  <c r="BQ459" i="1"/>
  <c r="BQ453" i="1"/>
  <c r="BQ426" i="1"/>
  <c r="BQ235" i="1"/>
  <c r="BQ232" i="1"/>
  <c r="BQ226" i="1"/>
  <c r="BQ223" i="1"/>
  <c r="BQ220" i="1"/>
  <c r="BQ217" i="1"/>
  <c r="BQ214" i="1"/>
  <c r="BQ211" i="1"/>
  <c r="BQ208" i="1"/>
  <c r="BQ205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0" i="1"/>
  <c r="BQ741" i="1"/>
  <c r="BQ723" i="1"/>
  <c r="BQ714" i="1"/>
  <c r="BQ660" i="1"/>
  <c r="BQ65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1" i="1"/>
  <c r="BQ387" i="1"/>
  <c r="BQ385" i="1"/>
  <c r="BQ381" i="1"/>
  <c r="BQ379" i="1"/>
  <c r="BQ372" i="1"/>
  <c r="BQ371" i="1"/>
  <c r="BQ365" i="1"/>
  <c r="BQ343" i="1"/>
  <c r="BQ317" i="1"/>
  <c r="BQ620" i="1"/>
  <c r="BQ619" i="1"/>
  <c r="BQ618" i="1"/>
  <c r="BQ615" i="1"/>
  <c r="BQ614" i="1"/>
  <c r="BQ613" i="1"/>
  <c r="BQ612" i="1"/>
  <c r="BQ590" i="1"/>
  <c r="BQ563" i="1"/>
  <c r="BQ507" i="1"/>
  <c r="BQ392" i="1"/>
  <c r="BQ391" i="1"/>
  <c r="U908" i="16"/>
  <c r="U42" i="16"/>
  <c r="U39" i="16"/>
  <c r="BQ774" i="1"/>
  <c r="BQ765" i="1"/>
  <c r="BQ562" i="1"/>
  <c r="BQ560" i="1"/>
  <c r="BQ557" i="1"/>
  <c r="BQ554" i="1"/>
  <c r="BQ545" i="1"/>
  <c r="BQ536" i="1"/>
  <c r="BQ513" i="1"/>
  <c r="BQ452" i="1"/>
  <c r="BQ450" i="1"/>
  <c r="BQ444" i="1"/>
  <c r="BQ432" i="1"/>
  <c r="BQ316" i="1"/>
  <c r="BQ313" i="1"/>
  <c r="BQ310" i="1"/>
  <c r="BQ301" i="1"/>
  <c r="BQ292" i="1"/>
  <c r="BQ738" i="1"/>
  <c r="BQ710" i="1"/>
  <c r="BQ709" i="1"/>
  <c r="BQ708" i="1"/>
  <c r="BQ704" i="1"/>
  <c r="BQ703" i="1"/>
  <c r="BQ702" i="1"/>
  <c r="BQ700" i="1"/>
  <c r="BQ699" i="1"/>
  <c r="BQ695" i="1"/>
  <c r="BQ694" i="1"/>
  <c r="BQ693" i="1"/>
  <c r="BQ683" i="1"/>
  <c r="BQ682" i="1"/>
  <c r="BQ681" i="1"/>
  <c r="BQ677" i="1"/>
  <c r="BQ676" i="1"/>
  <c r="BQ675" i="1"/>
  <c r="BQ648" i="1"/>
  <c r="BQ576" i="1"/>
  <c r="BQ567" i="1"/>
  <c r="BQ564" i="1"/>
  <c r="BQ506" i="1"/>
  <c r="BQ504" i="1"/>
  <c r="BQ498" i="1"/>
  <c r="BQ486" i="1"/>
  <c r="BQ424" i="1"/>
  <c r="BQ415" i="1"/>
  <c r="BQ406" i="1"/>
  <c r="BQ356" i="1"/>
  <c r="BQ355" i="1"/>
  <c r="BQ347" i="1"/>
  <c r="BQ346" i="1"/>
  <c r="BQ329" i="1"/>
  <c r="BQ328" i="1"/>
  <c r="BQ32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9" i="1"/>
  <c r="L606" i="11" s="1"/>
  <c r="BQ764" i="1"/>
  <c r="BQ763" i="1"/>
  <c r="BQ762" i="1"/>
  <c r="BQ758" i="1"/>
  <c r="BQ756" i="1"/>
  <c r="BQ747" i="1"/>
  <c r="BQ674" i="1"/>
  <c r="BQ673" i="1"/>
  <c r="BQ672" i="1"/>
  <c r="BQ668" i="1"/>
  <c r="BQ667" i="1"/>
  <c r="BQ666" i="1"/>
  <c r="BQ656" i="1"/>
  <c r="BQ655" i="1"/>
  <c r="BQ654" i="1"/>
  <c r="BQ651" i="1"/>
  <c r="BQ650" i="1"/>
  <c r="BQ589" i="1"/>
  <c r="BQ587" i="1"/>
  <c r="BQ584" i="1"/>
  <c r="BQ581" i="1"/>
  <c r="BQ535" i="1"/>
  <c r="BQ533" i="1"/>
  <c r="BQ532" i="1"/>
  <c r="BQ530" i="1"/>
  <c r="BQ526" i="1"/>
  <c r="BQ524" i="1"/>
  <c r="BQ521" i="1"/>
  <c r="BQ516" i="1"/>
  <c r="BQ497" i="1"/>
  <c r="BQ495" i="1"/>
  <c r="BQ494" i="1"/>
  <c r="BQ492" i="1"/>
  <c r="BQ489" i="1"/>
  <c r="BQ470" i="1"/>
  <c r="BQ468" i="1"/>
  <c r="BQ465" i="1"/>
  <c r="BQ462" i="1"/>
  <c r="BQ443" i="1"/>
  <c r="BQ441" i="1"/>
  <c r="BQ438" i="1"/>
  <c r="BQ435" i="1"/>
  <c r="BQ414" i="1"/>
  <c r="BQ412" i="1"/>
  <c r="BQ408" i="1"/>
  <c r="BQ364" i="1"/>
  <c r="BQ363" i="1"/>
  <c r="BQ361" i="1"/>
  <c r="BQ354" i="1"/>
  <c r="BQ352" i="1"/>
  <c r="BQ291" i="1"/>
  <c r="BQ289" i="1"/>
  <c r="BQ284" i="1"/>
  <c r="BQ282" i="1"/>
  <c r="BQ757" i="1"/>
  <c r="BQ768" i="1"/>
  <c r="BQ737" i="1"/>
  <c r="BQ736" i="1"/>
  <c r="BQ735" i="1"/>
  <c r="BQ731" i="1"/>
  <c r="BQ730" i="1"/>
  <c r="BQ729" i="1"/>
  <c r="BQ720" i="1"/>
  <c r="BQ687" i="1"/>
  <c r="BQ684" i="1"/>
  <c r="BQ647" i="1"/>
  <c r="BQ646" i="1"/>
  <c r="BQ645" i="1"/>
  <c r="BQ642" i="1"/>
  <c r="BQ641" i="1"/>
  <c r="BQ640" i="1"/>
  <c r="BQ639" i="1"/>
  <c r="BQ594" i="1"/>
  <c r="BQ591" i="1"/>
  <c r="BQ572" i="1"/>
  <c r="BQ549" i="1"/>
  <c r="BQ546" i="1"/>
  <c r="BQ540" i="1"/>
  <c r="BQ537" i="1"/>
  <c r="BQ512" i="1"/>
  <c r="BQ511" i="1"/>
  <c r="BQ510" i="1"/>
  <c r="BQ499" i="1"/>
  <c r="BQ485" i="1"/>
  <c r="BQ483" i="1"/>
  <c r="BQ472" i="1"/>
  <c r="BQ458" i="1"/>
  <c r="BQ456" i="1"/>
  <c r="BQ445" i="1"/>
  <c r="BQ431" i="1"/>
  <c r="BQ429" i="1"/>
  <c r="BQ418" i="1"/>
  <c r="BQ405" i="1"/>
  <c r="BQ403" i="1"/>
  <c r="BQ399" i="1"/>
  <c r="BQ397" i="1"/>
  <c r="BQ374" i="1"/>
  <c r="BQ342" i="1"/>
  <c r="BQ340" i="1"/>
  <c r="BQ336" i="1"/>
  <c r="BQ334" i="1"/>
  <c r="BQ325" i="1"/>
  <c r="BQ305" i="1"/>
  <c r="BQ302" i="1"/>
  <c r="BQ29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9" i="1" a="1"/>
  <c r="BD57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5" i="1"/>
  <c r="BQ749" i="1"/>
  <c r="BQ728" i="1"/>
  <c r="BQ722" i="1"/>
  <c r="BQ701" i="1"/>
  <c r="BQ611" i="1"/>
  <c r="BQ610" i="1"/>
  <c r="BQ609" i="1"/>
  <c r="BQ606" i="1"/>
  <c r="BQ605" i="1"/>
  <c r="BQ604" i="1"/>
  <c r="BQ603" i="1"/>
  <c r="BQ754" i="1"/>
  <c r="BQ753" i="1"/>
  <c r="BQ748" i="1"/>
  <c r="BQ727" i="1"/>
  <c r="BQ726" i="1"/>
  <c r="BQ7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38" i="1"/>
  <c r="BQ637" i="1"/>
  <c r="BQ636" i="1"/>
  <c r="BQ633" i="1"/>
  <c r="BQ632" i="1"/>
  <c r="BQ631" i="1"/>
  <c r="BQ630" i="1"/>
  <c r="BQ696" i="1"/>
  <c r="BQ669" i="1"/>
  <c r="BQ580" i="1"/>
  <c r="BQ578" i="1"/>
  <c r="BQ575" i="1"/>
  <c r="BQ553" i="1"/>
  <c r="BQ551" i="1"/>
  <c r="BQ548" i="1"/>
  <c r="BQ523" i="1"/>
  <c r="BQ467" i="1"/>
  <c r="BQ440" i="1"/>
  <c r="BQ378" i="1"/>
  <c r="BQ376" i="1"/>
  <c r="BQ360" i="1"/>
  <c r="BQ359" i="1"/>
  <c r="BQ358" i="1"/>
  <c r="BQ333" i="1"/>
  <c r="BQ331" i="1"/>
  <c r="BQ327" i="1"/>
  <c r="BQ309" i="1"/>
  <c r="BQ307" i="1"/>
  <c r="BQ304" i="1"/>
  <c r="BQ293" i="1"/>
  <c r="BQ281" i="1"/>
  <c r="BQ649" i="1"/>
  <c r="BQ629" i="1"/>
  <c r="BQ628" i="1"/>
  <c r="BQ627" i="1"/>
  <c r="BQ624" i="1"/>
  <c r="BQ623" i="1"/>
  <c r="BQ622" i="1"/>
  <c r="BQ602" i="1"/>
  <c r="BQ601" i="1"/>
  <c r="BQ599" i="1"/>
  <c r="BQ598" i="1"/>
  <c r="BQ596" i="1"/>
  <c r="BQ593" i="1"/>
  <c r="BQ585" i="1"/>
  <c r="BQ582" i="1"/>
  <c r="BQ571" i="1"/>
  <c r="BQ569" i="1"/>
  <c r="BQ566" i="1"/>
  <c r="BQ558" i="1"/>
  <c r="BQ555" i="1"/>
  <c r="BQ544" i="1"/>
  <c r="BQ542" i="1"/>
  <c r="BQ539" i="1"/>
  <c r="BQ528" i="1"/>
  <c r="BQ527" i="1"/>
  <c r="BQ515" i="1"/>
  <c r="BQ514" i="1"/>
  <c r="BQ508" i="1"/>
  <c r="BQ503" i="1"/>
  <c r="BQ501" i="1"/>
  <c r="BQ488" i="1"/>
  <c r="BQ481" i="1"/>
  <c r="BQ476" i="1"/>
  <c r="BQ474" i="1"/>
  <c r="BQ461" i="1"/>
  <c r="BQ454" i="1"/>
  <c r="BQ449" i="1"/>
  <c r="BQ447" i="1"/>
  <c r="BQ434" i="1"/>
  <c r="BQ427" i="1"/>
  <c r="BQ423" i="1"/>
  <c r="BQ421" i="1"/>
  <c r="BQ420" i="1"/>
  <c r="BQ419" i="1"/>
  <c r="BQ417" i="1"/>
  <c r="BQ410" i="1"/>
  <c r="BQ409" i="1"/>
  <c r="BQ396" i="1"/>
  <c r="BQ394" i="1"/>
  <c r="BQ390" i="1"/>
  <c r="BQ383" i="1"/>
  <c r="BQ382" i="1"/>
  <c r="BQ370" i="1"/>
  <c r="BQ369" i="1"/>
  <c r="BQ368" i="1"/>
  <c r="BQ351" i="1"/>
  <c r="BQ349" i="1"/>
  <c r="BQ345" i="1"/>
  <c r="BQ338" i="1"/>
  <c r="BQ337" i="1"/>
  <c r="BQ324" i="1"/>
  <c r="BQ322" i="1"/>
  <c r="BQ314" i="1"/>
  <c r="BQ311" i="1"/>
  <c r="BQ300" i="1"/>
  <c r="BQ298" i="1"/>
  <c r="BQ295" i="1"/>
  <c r="BQ287" i="1"/>
  <c r="BQ573" i="1"/>
  <c r="BQ519" i="1"/>
  <c r="BQ490" i="1"/>
  <c r="BQ463" i="1"/>
  <c r="BQ436" i="1"/>
  <c r="BQ401" i="1"/>
  <c r="BQ400" i="1"/>
  <c r="BQ373" i="1"/>
  <c r="BQ7" i="1"/>
  <c r="AJ6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86" i="1"/>
  <c r="BQ577" i="1"/>
  <c r="BQ568" i="1"/>
  <c r="BQ559" i="1"/>
  <c r="BQ550" i="1"/>
  <c r="BQ541" i="1"/>
  <c r="BQ600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3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3" i="1"/>
  <c r="BQ404" i="1"/>
  <c r="BQ395" i="1"/>
  <c r="BQ386" i="1"/>
  <c r="BQ377" i="1"/>
  <c r="BQ350" i="1"/>
  <c r="BQ341" i="1"/>
  <c r="BQ332" i="1"/>
  <c r="BQ323" i="1"/>
  <c r="BQ306" i="1"/>
  <c r="BQ297" i="1"/>
  <c r="BQ288" i="1"/>
  <c r="BQ286" i="1"/>
  <c r="BQ285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21" i="1"/>
  <c r="BQ319" i="1"/>
  <c r="BQ318" i="1"/>
  <c r="BQ312" i="1"/>
  <c r="BQ308" i="1"/>
  <c r="BQ303" i="1"/>
  <c r="BQ299" i="1"/>
  <c r="BQ294" i="1"/>
  <c r="BQ290" i="1"/>
  <c r="BQ283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3" i="1"/>
  <c r="BQ202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8" i="1" a="1"/>
  <c r="BD708" i="1" s="1"/>
  <c r="AN533" i="1"/>
  <c r="BD179" i="1" a="1"/>
  <c r="BD179" i="1" s="1"/>
  <c r="AN367" i="1"/>
  <c r="BD178" i="1" a="1"/>
  <c r="BD178" i="1" s="1"/>
  <c r="BD160" i="1" a="1"/>
  <c r="BD160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2" i="1" a="1"/>
  <c r="BD192" i="1" s="1"/>
  <c r="BD168" i="1" a="1"/>
  <c r="BD168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1" i="1" a="1"/>
  <c r="BD171" i="1" s="1"/>
  <c r="AN426" i="1"/>
  <c r="BD420" i="1" a="1"/>
  <c r="BD420" i="1" s="1"/>
  <c r="BD416" i="1" a="1"/>
  <c r="BD416" i="1" s="1"/>
  <c r="BD308" i="1" a="1"/>
  <c r="BD30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N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3" i="1"/>
  <c r="D230" i="11"/>
  <c r="AN202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3" i="1"/>
  <c r="G231" i="11"/>
  <c r="F227" i="13"/>
  <c r="C230" i="11"/>
  <c r="AM202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1" i="1" a="1"/>
  <c r="BD181" i="1" s="1"/>
  <c r="BD164" i="1" a="1"/>
  <c r="BD164" i="1" s="1"/>
  <c r="BD401" i="1" a="1"/>
  <c r="BD401" i="1" s="1"/>
  <c r="BD176" i="1" a="1"/>
  <c r="BD176" i="1" s="1"/>
  <c r="BD311" i="1" a="1"/>
  <c r="BD311" i="1" s="1"/>
  <c r="BD189" i="1" a="1"/>
  <c r="BD189" i="1" s="1"/>
  <c r="BD174" i="1" a="1"/>
  <c r="BD174" i="1" s="1"/>
  <c r="BD170" i="1" a="1"/>
  <c r="BD170" i="1" s="1"/>
  <c r="BD773" i="1" a="1"/>
  <c r="BD773" i="1" s="1"/>
  <c r="BD770" i="1" a="1"/>
  <c r="BD770" i="1" s="1"/>
  <c r="BD769" i="1" a="1"/>
  <c r="BD769" i="1" s="1"/>
  <c r="BD768" i="1" a="1"/>
  <c r="BD768" i="1" s="1"/>
  <c r="BD767" i="1" a="1"/>
  <c r="BD767" i="1" s="1"/>
  <c r="BD764" i="1" a="1"/>
  <c r="BD764" i="1" s="1"/>
  <c r="BD763" i="1" a="1"/>
  <c r="BD763" i="1" s="1"/>
  <c r="BD761" i="1" a="1"/>
  <c r="BD761" i="1" s="1"/>
  <c r="BD760" i="1" a="1"/>
  <c r="BD760" i="1" s="1"/>
  <c r="BD758" i="1" a="1"/>
  <c r="BD758" i="1" s="1"/>
  <c r="BD755" i="1" a="1"/>
  <c r="BD755" i="1" s="1"/>
  <c r="BD752" i="1" a="1"/>
  <c r="BD752" i="1" s="1"/>
  <c r="BD751" i="1" a="1"/>
  <c r="BD751" i="1" s="1"/>
  <c r="BD749" i="1" a="1"/>
  <c r="BD749" i="1" s="1"/>
  <c r="BD746" i="1" a="1"/>
  <c r="BD746" i="1" s="1"/>
  <c r="BD744" i="1" a="1"/>
  <c r="BD744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7" i="1" a="1"/>
  <c r="BD707" i="1" s="1"/>
  <c r="BD706" i="1" a="1"/>
  <c r="BD706" i="1" s="1"/>
  <c r="BD705" i="1" a="1"/>
  <c r="BD705" i="1" s="1"/>
  <c r="BD703" i="1" a="1"/>
  <c r="BD703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1" i="1" a="1"/>
  <c r="BD681" i="1" s="1"/>
  <c r="BD680" i="1" a="1"/>
  <c r="BD680" i="1" s="1"/>
  <c r="BD679" i="1" a="1"/>
  <c r="BD679" i="1" s="1"/>
  <c r="BD678" i="1" a="1"/>
  <c r="BD678" i="1" s="1"/>
  <c r="BD676" i="1" a="1"/>
  <c r="BD676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9" i="1" a="1"/>
  <c r="BD649" i="1" s="1"/>
  <c r="BD647" i="1" a="1"/>
  <c r="BD647" i="1" s="1"/>
  <c r="BD644" i="1" a="1"/>
  <c r="BD644" i="1" s="1"/>
  <c r="BD642" i="1" a="1"/>
  <c r="BD642" i="1" s="1"/>
  <c r="BD641" i="1" a="1"/>
  <c r="BD641" i="1" s="1"/>
  <c r="BD638" i="1" a="1"/>
  <c r="BD638" i="1" s="1"/>
  <c r="BD635" i="1" a="1"/>
  <c r="BD635" i="1" s="1"/>
  <c r="BD632" i="1" a="1"/>
  <c r="BD632" i="1" s="1"/>
  <c r="BD631" i="1" a="1"/>
  <c r="BD631" i="1" s="1"/>
  <c r="BD630" i="1" a="1"/>
  <c r="BD630" i="1" s="1"/>
  <c r="BD629" i="1" a="1"/>
  <c r="BD629" i="1" s="1"/>
  <c r="BD626" i="1" a="1"/>
  <c r="BD626" i="1" s="1"/>
  <c r="BD624" i="1" a="1"/>
  <c r="BD624" i="1" s="1"/>
  <c r="BD622" i="1" a="1"/>
  <c r="BD622" i="1" s="1"/>
  <c r="BD620" i="1" a="1"/>
  <c r="BD620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5" i="1" a="1"/>
  <c r="BD605" i="1" s="1"/>
  <c r="BD602" i="1" a="1"/>
  <c r="BD602" i="1" s="1"/>
  <c r="BD601" i="1" a="1"/>
  <c r="BD601" i="1" s="1"/>
  <c r="BD599" i="1" a="1"/>
  <c r="BD599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2" i="1" a="1"/>
  <c r="BD552" i="1" s="1"/>
  <c r="BD550" i="1" a="1"/>
  <c r="BD550" i="1" s="1"/>
  <c r="BD548" i="1" a="1"/>
  <c r="BD548" i="1" s="1"/>
  <c r="BD547" i="1" a="1"/>
  <c r="BD547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4" i="1" a="1"/>
  <c r="BD534" i="1" s="1"/>
  <c r="BD533" i="1" a="1"/>
  <c r="BD533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9" i="1" a="1"/>
  <c r="BD519" i="1" s="1"/>
  <c r="BD518" i="1" a="1"/>
  <c r="BD518" i="1" s="1"/>
  <c r="BD515" i="1" a="1"/>
  <c r="BD515" i="1" s="1"/>
  <c r="BD512" i="1" a="1"/>
  <c r="BD512" i="1" s="1"/>
  <c r="BD509" i="1" a="1"/>
  <c r="BD509" i="1" s="1"/>
  <c r="BD508" i="1" a="1"/>
  <c r="BD508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1" i="1" a="1"/>
  <c r="BD481" i="1" s="1"/>
  <c r="BD480" i="1" a="1"/>
  <c r="BD480" i="1" s="1"/>
  <c r="BD479" i="1" a="1"/>
  <c r="BD479" i="1" s="1"/>
  <c r="BD477" i="1" a="1"/>
  <c r="BD477" i="1" s="1"/>
  <c r="BD474" i="1" a="1"/>
  <c r="BD474" i="1" s="1"/>
  <c r="BD473" i="1" a="1"/>
  <c r="BD473" i="1" s="1"/>
  <c r="BD471" i="1" a="1"/>
  <c r="BD471" i="1" s="1"/>
  <c r="BD469" i="1" a="1"/>
  <c r="BD469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0" i="1" a="1"/>
  <c r="BD370" i="1" s="1"/>
  <c r="BD367" i="1" a="1"/>
  <c r="BD367" i="1" s="1"/>
  <c r="BD366" i="1" a="1"/>
  <c r="BD366" i="1" s="1"/>
  <c r="BD365" i="1" a="1"/>
  <c r="BD365" i="1" s="1"/>
  <c r="BD360" i="1" a="1"/>
  <c r="BD360" i="1" s="1"/>
  <c r="BD358" i="1" a="1"/>
  <c r="BD358" i="1" s="1"/>
  <c r="BD357" i="1" a="1"/>
  <c r="BD357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2" i="1" a="1"/>
  <c r="BD242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3" i="1" a="1"/>
  <c r="BD233" i="1" s="1"/>
  <c r="BD231" i="1" a="1"/>
  <c r="BD231" i="1" s="1"/>
  <c r="BD228" i="1" a="1"/>
  <c r="BD228" i="1" s="1"/>
  <c r="BD227" i="1" a="1"/>
  <c r="BD227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7" i="1" a="1"/>
  <c r="BD177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1" i="1" a="1"/>
  <c r="BD201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5" i="1" a="1"/>
  <c r="BD195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<sst xmlns="http://schemas.openxmlformats.org/spreadsheetml/2006/main" count="6521" uniqueCount="1726">
  <si>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</si>
  <si>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</si>
  <si>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</si>
  <si>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</si>
  <si>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</si>
  <si>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</si>
  <si>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</si>
  <si>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</si>
  <si>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</si>
  <si>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</si>
  <si>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</si>
  <si>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</si>
  <si>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</si>
  <si>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</si>
  <si>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</si>
  <si>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</si>
  <si>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</si>
  <si>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</si>
  <si>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</si>
  <si>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</si>
  <si>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</si>
  <si>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</si>
  <si>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</si>
  <si>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</si>
  <si>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</si>
  <si>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</si>
  <si>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</si>
  <si>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</si>
  <si>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</si>
  <si>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</si>
  <si>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</si>
  <si>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</si>
  <si>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</si>
  <si>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</si>
  <si>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</si>
  <si>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</si>
  <si>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</si>
  <si>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</si>
  <si>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</si>
  <si>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</si>
  <si>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</si>
  <si>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</si>
  <si>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</si>
  <si>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</si>
  <si>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</si>
  <si>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</si>
  <si>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</si>
  <si>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</si>
  <si>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</si>
  <si>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</si>
  <si>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</si>
  <si>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</si>
  <si>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</si>
  <si>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</si>
  <si>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</si>
  <si>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</si>
  <si>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</si>
  <si>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</si>
  <si>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</si>
  <si>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</si>
  <si>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</si>
  <si>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</si>
  <si>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</si>
  <si>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</si>
  <si>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</si>
  <si>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</si>
  <si>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</si>
  <si>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</si>
  <si>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</si>
  <si>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</si>
  <si>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</si>
  <si>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</si>
  <si>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</si>
  <si>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</si>
  <si>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</si>
  <si>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</si>
  <si>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</si>
  <si>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</si>
  <si>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</si>
  <si>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</si>
  <si>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</si>
  <si>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</si>
  <si>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</si>
  <si>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</si>
  <si>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</si>
  <si>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</si>
  <si>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</si>
  <si>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</si>
  <si>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</si>
  <si>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</si>
  <si>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</si>
  <si>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</si>
  <si>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</si>
  <si>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</si>
  <si>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</si>
  <si>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</si>
  <si>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</si>
  <si>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</si>
  <si>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</si>
  <si>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</si>
  <si>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</si>
  <si>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</si>
  <si>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</si>
  <si>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</si>
  <si>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</si>
  <si>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</si>
  <si>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</si>
  <si>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</si>
  <si>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</si>
  <si>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</si>
  <si>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</si>
  <si>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</si>
  <si>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</si>
  <si>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</si>
  <si>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</si>
  <si>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</si>
  <si>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</si>
  <si>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</si>
  <si>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</si>
  <si>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</si>
  <si>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</si>
  <si>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</si>
  <si>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</si>
  <si>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</si>
  <si>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</si>
  <si>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</si>
  <si>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</si>
  <si>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</si>
  <si>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</si>
  <si>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</si>
  <si>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</si>
  <si>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</si>
  <si>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</si>
  <si>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</si>
  <si>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</si>
  <si>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</si>
  <si>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</si>
  <si>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</si>
  <si>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</si>
  <si>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</si>
  <si>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</si>
  <si>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</si>
  <si>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</si>
  <si>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</si>
  <si>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</si>
  <si>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</si>
  <si>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</si>
  <si>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</si>
  <si>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</si>
  <si>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</si>
  <si>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</si>
  <si>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</si>
  <si>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</si>
  <si>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</si>
  <si>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</si>
  <si>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</si>
  <si>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</si>
  <si>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</si>
  <si>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</si>
  <si>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</si>
  <si>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</si>
  <si>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</si>
  <si>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</si>
  <si>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</si>
  <si>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</si>
  <si>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</si>
  <si>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</si>
  <si>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</si>
  <si>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</si>
  <si>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</si>
  <si>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</si>
  <si>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</si>
  <si>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</si>
  <si>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</si>
  <si>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</si>
  <si>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</si>
  <si>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</si>
  <si>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</si>
  <si>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</si>
  <si>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</si>
  <si>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</si>
  <si>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</si>
  <si>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</si>
  <si>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</si>
  <si>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</si>
  <si>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</si>
  <si>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</si>
  <si>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</si>
  <si>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</si>
  <si>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</si>
  <si>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</si>
  <si>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</si>
  <si>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</si>
  <si>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</si>
  <si>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</si>
  <si>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</si>
  <si>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</si>
  <si>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</si>
  <si>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</si>
  <si>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</si>
  <si>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</si>
  <si>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</si>
  <si>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</si>
  <si>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</si>
  <si>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</si>
  <si>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</si>
  <si>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</si>
  <si>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</si>
  <si>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</si>
  <si>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</si>
  <si>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</si>
  <si>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</si>
  <si>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</si>
  <si>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</si>
  <si>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</si>
  <si>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</si>
  <si>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</si>
  <si>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</si>
  <si>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</si>
  <si>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</si>
  <si>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</si>
  <si>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</si>
  <si>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</si>
  <si>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</si>
  <si>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</si>
  <si>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</si>
  <si>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</si>
  <si>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</si>
  <si>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</si>
  <si>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</si>
  <si>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</si>
  <si>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</si>
  <si>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</si>
  <si>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</si>
  <si>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</si>
  <si>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</si>
  <si>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</si>
  <si>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</si>
  <si>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</si>
  <si>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</si>
  <si>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</si>
  <si>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</si>
  <si>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</si>
  <si>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</si>
  <si>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</si>
  <si>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</si>
  <si>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</si>
  <si>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</si>
  <si>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</si>
  <si>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</si>
  <si>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</si>
  <si>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</si>
  <si>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</si>
  <si>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</si>
  <si>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</si>
  <si>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</si>
  <si>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</si>
  <si>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</si>
  <si>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</si>
  <si>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</si>
  <si>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</si>
  <si>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</si>
  <si>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</si>
  <si>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</si>
  <si>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</si>
  <si>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</si>
  <si>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</si>
  <si>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</si>
  <si>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</si>
  <si>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</si>
  <si>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</si>
  <si>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</si>
  <si>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</si>
  <si>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</si>
  <si>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</si>
  <si>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</si>
  <si>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</si>
  <si>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</si>
  <si>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</si>
  <si>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</si>
  <si>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</si>
  <si>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</si>
  <si>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</si>
  <si>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</si>
  <si>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</si>
  <si>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</si>
  <si>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</si>
  <si>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</si>
  <si>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</si>
  <si>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</si>
  <si>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</si>
  <si>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</si>
  <si>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</si>
  <si>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</si>
  <si>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</si>
  <si>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</si>
  <si>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</si>
  <si>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</si>
  <si>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</si>
  <si>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</si>
  <si>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</si>
  <si>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</si>
  <si>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</si>
  <si>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</si>
  <si>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</si>
  <si>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</si>
  <si>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</si>
  <si>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</si>
  <si>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</si>
  <si>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</si>
  <si>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</si>
  <si>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</si>
  <si>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</si>
  <si>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</si>
  <si>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</si>
  <si>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</si>
  <si>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</si>
  <si>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</si>
  <si>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</si>
  <si>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</si>
  <si>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</si>
  <si>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</si>
  <si>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</si>
  <si>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</si>
  <si>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</si>
  <si>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</si>
  <si>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</si>
  <si>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</si>
  <si>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</si>
  <si>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</si>
  <si>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</si>
  <si>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</si>
  <si>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</si>
  <si>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</si>
  <si>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</si>
  <si>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</si>
  <si>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</si>
  <si>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</si>
  <si>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</si>
  <si>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</si>
  <si>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</si>
  <si>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</si>
  <si>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</si>
  <si>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</si>
  <si>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</si>
  <si>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</si>
  <si>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</si>
  <si>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</si>
  <si>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</si>
  <si>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</si>
  <si>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</si>
  <si>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</si>
  <si>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</si>
  <si>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</si>
  <si>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</si>
  <si>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</si>
  <si>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</si>
  <si>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</si>
  <si>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</si>
  <si>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</si>
  <si>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</si>
  <si>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</si>
  <si>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</si>
  <si>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</si>
  <si>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</si>
  <si>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</si>
  <si>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</si>
  <si>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</si>
  <si>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</si>
  <si>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</si>
  <si>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</si>
  <si>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</si>
  <si>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</si>
  <si>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</si>
  <si>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</si>
  <si>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</si>
  <si>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</si>
  <si>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</si>
  <si>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</si>
  <si>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</si>
  <si>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</si>
  <si>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</si>
  <si>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</si>
  <si>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</si>
  <si>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</si>
  <si>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</si>
  <si>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</si>
  <si>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</si>
  <si>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</si>
  <si>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</si>
  <si>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</si>
  <si>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</si>
  <si>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</si>
  <si>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</si>
  <si>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</si>
  <si>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</si>
  <si>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</si>
  <si>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</si>
  <si>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</si>
  <si>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</si>
  <si>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</si>
  <si>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</si>
  <si>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</si>
  <si>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</si>
  <si>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</si>
  <si>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</si>
  <si>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</si>
  <si>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</si>
  <si>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</si>
  <si>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</si>
  <si>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</si>
  <si>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</si>
  <si>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</si>
  <si>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</si>
  <si>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</si>
  <si>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</si>
  <si>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</si>
  <si>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</si>
  <si>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</si>
  <si>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</si>
  <si>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</si>
  <si>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</si>
  <si>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</si>
  <si>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</si>
  <si>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</si>
  <si>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</si>
  <si>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</si>
  <si>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</si>
  <si>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</si>
  <si>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</si>
  <si>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</si>
  <si>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</si>
  <si>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</si>
  <si>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</si>
  <si>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</si>
  <si>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</si>
  <si>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</si>
  <si>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</si>
  <si>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</si>
  <si>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</si>
  <si>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</si>
  <si>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</si>
  <si>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</si>
  <si>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</si>
  <si>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</si>
  <si>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</si>
  <si>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</si>
  <si>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</si>
  <si>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</si>
  <si>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</si>
  <si>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</si>
  <si>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</si>
  <si>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</si>
  <si>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</si>
  <si>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</si>
  <si>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</si>
  <si>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</si>
  <si>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</si>
  <si>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</si>
  <si>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</si>
  <si>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</si>
  <si>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</si>
  <si>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</si>
  <si>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</si>
  <si>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</si>
  <si>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</si>
  <si>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</si>
  <si>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</si>
  <si>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</si>
  <si>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</si>
  <si>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</si>
  <si>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</si>
  <si>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</si>
  <si>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</si>
  <si>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</si>
  <si>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</si>
  <si>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</si>
  <si>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</si>
  <si>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</si>
  <si>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</si>
  <si>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</si>
  <si>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</si>
  <si>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</si>
  <si>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</si>
  <si>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</si>
  <si>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</si>
  <si>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</si>
  <si>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</si>
  <si>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</si>
  <si>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</si>
  <si>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</si>
  <si>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</si>
  <si>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</si>
  <si>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</si>
  <si>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</si>
  <si>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</si>
  <si>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</si>
  <si>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</si>
  <si>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</si>
  <si>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</si>
  <si>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</si>
  <si>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</si>
  <si>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</si>
  <si>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</si>
  <si>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</si>
  <si>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</si>
  <si>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</si>
  <si>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</si>
  <si>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</si>
  <si>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</si>
  <si>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</si>
  <si>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</si>
  <si>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</si>
  <si>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</si>
  <si>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</si>
  <si>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</si>
  <si>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</si>
  <si>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</si>
  <si>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</si>
  <si>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</si>
  <si>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</si>
  <si>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</si>
  <si>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</si>
  <si>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</si>
  <si>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</si>
  <si>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</si>
  <si>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</si>
  <si>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</si>
  <si>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</si>
  <si>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</si>
  <si>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</si>
  <si>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</si>
  <si>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</si>
  <si>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</si>
  <si>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</si>
  <si>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</si>
  <si>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</si>
  <si>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</si>
  <si>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</si>
  <si>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</si>
  <si>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</si>
  <si>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</si>
  <si>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</si>
  <si>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</si>
  <si>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</si>
  <si>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</si>
  <si>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</si>
  <si>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</si>
  <si>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</si>
  <si>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</si>
  <si>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</si>
  <si>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</si>
  <si>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</si>
  <si>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</si>
  <si>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</si>
  <si>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</si>
  <si>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</si>
  <si>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</si>
  <si>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</si>
  <si>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</si>
  <si>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</si>
  <si>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</si>
  <si>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</si>
  <si>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</si>
  <si>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</si>
  <si>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</si>
  <si>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</si>
  <si>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</si>
  <si>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</si>
  <si>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</si>
  <si>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</si>
  <si>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</si>
  <si>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</si>
  <si>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</si>
  <si>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</si>
  <si>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</si>
  <si>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</si>
  <si>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</si>
  <si>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</si>
  <si>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</si>
  <si>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</si>
  <si>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</si>
  <si>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</si>
  <si>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</si>
  <si>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</si>
  <si>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</si>
  <si>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</si>
  <si>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</si>
  <si>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</si>
  <si>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</si>
  <si>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</si>
  <si>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</si>
  <si>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</si>
  <si>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</si>
  <si>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</si>
  <si>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</si>
  <si>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</si>
  <si>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</si>
  <si>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</si>
  <si>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</si>
  <si>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</si>
  <si>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</si>
  <si>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</si>
  <si>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</si>
  <si>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</si>
  <si>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</si>
  <si>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</si>
  <si>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</si>
  <si>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</si>
  <si>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</si>
  <si>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</si>
  <si>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</si>
  <si>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</si>
  <si>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</si>
  <si>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</si>
  <si>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</si>
  <si>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</si>
  <si>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</si>
  <si>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</si>
  <si>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</si>
  <si>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</si>
  <si>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</si>
  <si>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</si>
  <si>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</si>
  <si>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</si>
  <si>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</si>
  <si>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</si>
  <si>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</si>
  <si>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</si>
  <si>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</si>
  <si>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</si>
  <si>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</si>
  <si>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</si>
  <si>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</si>
  <si>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</si>
  <si>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</si>
  <si>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</si>
  <si>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</si>
  <si>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</si>
  <si>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</si>
  <si>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</si>
  <si>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</si>
  <si>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</si>
  <si>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</si>
  <si>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</si>
  <si>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</si>
  <si>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</si>
  <si>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</si>
  <si>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</si>
  <si>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</si>
  <si>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</si>
  <si>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</si>
  <si>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</si>
  <si>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</si>
  <si>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</si>
  <si>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</si>
  <si>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</si>
  <si>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</si>
  <si>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</si>
  <si>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</si>
  <si>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</si>
  <si>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</si>
  <si>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</si>
  <si>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</si>
  <si>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</si>
  <si>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</si>
  <si>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</si>
  <si>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</si>
  <si>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</si>
  <si>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</si>
  <si>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</si>
  <si>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</si>
  <si>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</si>
  <si>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</si>
  <si>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</si>
  <si>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</si>
  <si>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</si>
  <si>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</si>
  <si>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</si>
  <si>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</si>
  <si>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</si>
  <si>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</si>
  <si>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</si>
  <si>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</si>
  <si>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</si>
  <si>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</si>
  <si>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</si>
  <si>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</si>
  <si>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</si>
  <si>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</si>
  <si>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</si>
  <si>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</si>
  <si>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</si>
  <si>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</si>
  <si>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</si>
  <si>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</si>
  <si>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</si>
  <si>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</si>
  <si>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</si>
  <si>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</si>
  <si>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</si>
  <si>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</si>
  <si>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</si>
  <si>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</si>
  <si>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</si>
  <si>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</si>
  <si>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</si>
  <si>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</si>
  <si>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</si>
  <si>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</si>
  <si>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</si>
  <si>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</si>
  <si>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</si>
  <si>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</si>
  <si>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</si>
  <si>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</si>
  <si>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</si>
  <si>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</si>
  <si>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</si>
  <si>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</si>
  <si>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</si>
  <si>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</si>
  <si>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</si>
  <si>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</si>
  <si>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</si>
  <si>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</si>
  <si>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</si>
  <si>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</si>
  <si>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</si>
  <si>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</si>
  <si>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</si>
  <si>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</si>
  <si>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</si>
  <si>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</si>
  <si>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</si>
  <si>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</si>
  <si>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</si>
  <si>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</si>
  <si>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</si>
  <si>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</si>
  <si>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</si>
  <si>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</si>
  <si>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</si>
  <si>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</si>
  <si>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</si>
  <si>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</si>
  <si>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</si>
  <si>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</si>
  <si>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</si>
  <si>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</si>
  <si>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</si>
  <si>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</si>
  <si>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</si>
  <si>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</si>
  <si>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</si>
  <si>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</si>
  <si>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</si>
  <si>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</si>
  <si>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</si>
  <si>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</si>
  <si>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</si>
  <si>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</si>
  <si>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</si>
  <si>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</si>
  <si>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</si>
  <si>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</si>
  <si>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</si>
  <si>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</si>
  <si>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</si>
  <si>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</si>
  <si>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</si>
  <si>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</si>
  <si>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</si>
  <si>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</si>
  <si>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</si>
  <si>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</si>
  <si>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</si>
  <si>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</si>
  <si>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</si>
  <si>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</si>
  <si>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</si>
  <si>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</si>
  <si>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</si>
  <si>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</si>
  <si>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</si>
  <si>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</si>
  <si>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</si>
  <si>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</si>
  <si>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</si>
  <si>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</si>
  <si>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</si>
  <si>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</si>
  <si>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</si>
  <si>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</si>
  <si>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</si>
  <si>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</si>
  <si>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</si>
  <si>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</si>
  <si>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</si>
  <si>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</si>
  <si>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</si>
  <si>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</si>
  <si>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</si>
  <si>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</si>
  <si>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</si>
  <si>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</si>
  <si>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</si>
  <si>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</si>
  <si>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</si>
  <si>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</si>
  <si>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</si>
  <si>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</si>
  <si>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</si>
  <si>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</si>
  <si>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</si>
  <si>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</si>
  <si>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</si>
  <si>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</si>
  <si>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</si>
  <si>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</si>
  <si>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</si>
  <si>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</si>
  <si>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</si>
  <si>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</si>
  <si>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</si>
  <si>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</si>
  <si>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</si>
  <si>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</si>
  <si>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</si>
  <si>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</si>
  <si>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</si>
  <si>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</si>
  <si>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</si>
  <si>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</si>
  <si>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</si>
  <si>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</si>
  <si>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</si>
  <si>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</si>
  <si>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</si>
  <si>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</si>
  <si>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</si>
  <si>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</si>
  <si>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</si>
  <si>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</si>
  <si>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</si>
  <si>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</si>
  <si>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</si>
  <si>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</si>
  <si>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</si>
  <si>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</si>
  <si>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</si>
  <si>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</si>
  <si>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</si>
  <si>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</si>
  <si>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</si>
  <si>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</si>
  <si>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</si>
  <si>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</si>
  <si>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</si>
  <si>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</si>
  <si>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</si>
  <si>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</si>
  <si>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</si>
  <si>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</si>
  <si>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</si>
  <si>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</si>
  <si>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</si>
  <si>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</si>
  <si>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</si>
  <si>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</si>
  <si>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</si>
  <si>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</si>
  <si>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</si>
  <si>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</si>
  <si>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</si>
  <si>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</si>
  <si>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</si>
  <si>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</si>
  <si>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</si>
  <si>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</si>
  <si>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</si>
  <si>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</si>
  <si>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</si>
  <si>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</si>
  <si>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</si>
  <si>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</si>
  <si>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</si>
  <si>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</si>
  <si>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</si>
  <si>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</si>
  <si>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</si>
  <si>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</si>
  <si>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</si>
  <si>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</si>
  <si>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</si>
  <si>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</si>
  <si>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</si>
  <si>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</si>
  <si>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</si>
  <si>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</si>
  <si>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</si>
  <si>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</si>
  <si>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</si>
  <si>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</si>
  <si>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</si>
  <si>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</si>
  <si>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</si>
  <si>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</si>
  <si>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</si>
  <si>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</si>
  <si>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</si>
  <si>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</si>
  <si>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</si>
  <si>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</si>
  <si>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</si>
  <si>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</si>
  <si>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</si>
  <si>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</si>
  <si>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</si>
  <si>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</si>
  <si>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</si>
  <si>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</si>
  <si>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</si>
  <si>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</si>
  <si>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</si>
  <si>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</si>
  <si>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</si>
  <si>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</si>
  <si>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</si>
  <si>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</si>
  <si>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</si>
  <si>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</si>
  <si>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</si>
  <si>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</si>
  <si>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</si>
  <si>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</si>
  <si>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</si>
  <si>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</si>
  <si>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</si>
  <si>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</si>
  <si>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</si>
  <si>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</si>
  <si>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</si>
  <si>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</si>
  <si>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</si>
  <si>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</si>
  <si>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</si>
  <si>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</si>
  <si>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</si>
  <si>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</si>
  <si>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</si>
  <si>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</si>
  <si>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</si>
  <si>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</si>
  <si>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</si>
  <si>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</si>
  <si>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</si>
  <si>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</si>
  <si>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</si>
  <si>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</si>
  <si>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</si>
  <si>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</si>
  <si>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</si>
  <si>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</si>
  <si>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</si>
  <si>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</si>
  <si>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</si>
  <si>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</si>
  <si>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</si>
  <si>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</si>
  <si>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</si>
  <si>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</si>
  <si>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</si>
  <si>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</si>
  <si>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</si>
  <si>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</si>
  <si>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</si>
  <si>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</si>
  <si>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</si>
  <si>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</si>
  <si>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</si>
  <si>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</si>
  <si>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</si>
  <si>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</si>
  <si>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</si>
  <si>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</si>
  <si>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</si>
  <si>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</si>
  <si>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</si>
  <si>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</si>
  <si>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</si>
  <si>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</si>
  <si>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</si>
  <si>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</si>
  <si>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</si>
  <si>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</si>
  <si>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</si>
  <si>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</si>
  <si>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</si>
  <si>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</si>
  <si>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</si>
  <si>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</si>
  <si>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</si>
  <si>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</si>
  <si>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</si>
  <si>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</si>
  <si>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</si>
  <si>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</si>
  <si>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</si>
  <si>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</si>
  <si>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</si>
  <si>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</si>
  <si>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</si>
  <si>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</si>
  <si>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</si>
  <si>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</si>
  <si>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</si>
  <si>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</si>
  <si>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</si>
  <si>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</si>
  <si>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</si>
  <si>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</si>
  <si>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</si>
  <si>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</si>
  <si>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</si>
  <si>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</si>
  <si>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</si>
  <si>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</si>
  <si>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</si>
  <si>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</si>
  <si>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</si>
  <si>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</si>
  <si>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</si>
  <si>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</si>
  <si>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</si>
  <si>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</si>
  <si>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</si>
  <si>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</si>
  <si>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</si>
  <si>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</si>
  <si>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</si>
  <si>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</si>
  <si>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</si>
  <si>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</si>
  <si>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</si>
  <si>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</si>
  <si>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</si>
  <si>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</si>
  <si>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</si>
  <si>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</si>
  <si>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</si>
  <si>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</si>
  <si>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</si>
  <si>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</si>
  <si>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</si>
  <si>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</si>
  <si>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</si>
  <si>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</si>
  <si>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</si>
  <si>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</si>
  <si>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</si>
  <si>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</si>
  <si>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</si>
  <si>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</si>
  <si>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</si>
  <si>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</si>
  <si>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</si>
  <si>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</si>
  <si>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</si>
  <si>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</si>
  <si>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</si>
  <si>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</si>
  <si>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</si>
  <si>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</si>
  <si>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</si>
  <si>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</si>
  <si>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</si>
  <si>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</si>
  <si>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</si>
  <si>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</si>
  <si>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</si>
  <si>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</si>
  <si>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</si>
  <si>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</si>
  <si>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</si>
  <si>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</si>
  <si>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</si>
  <si>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</si>
  <si>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</si>
  <si>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</si>
  <si>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</si>
  <si>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</si>
  <si>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</si>
  <si>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</si>
  <si>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</si>
  <si>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</si>
  <si>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</si>
  <si>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</si>
  <si>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</si>
  <si>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</si>
  <si>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</si>
  <si>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</si>
  <si>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</si>
  <si>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</si>
  <si>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</si>
  <si>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</si>
  <si>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</si>
  <si>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</si>
  <si>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</si>
  <si>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</si>
  <si>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</si>
  <si>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</si>
  <si>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</si>
  <si>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</si>
  <si>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</si>
  <si>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</si>
  <si>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</si>
  <si>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</si>
  <si>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</si>
  <si>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</si>
  <si>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</si>
  <si>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</si>
  <si>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</si>
  <si>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</si>
  <si>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</si>
  <si>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</si>
  <si>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</si>
  <si>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</si>
  <si>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</si>
  <si>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</si>
  <si>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</si>
  <si>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</si>
  <si>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</si>
  <si>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</si>
  <si>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</si>
  <si>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</si>
  <si>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</si>
  <si>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</si>
  <si>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</si>
  <si>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</si>
  <si>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</si>
  <si>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</si>
  <si>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</si>
  <si>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</si>
  <si>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</si>
  <si>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</si>
  <si>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</si>
  <si>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</si>
  <si>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</si>
  <si>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</si>
  <si>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</si>
  <si>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</si>
  <si>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</si>
  <si>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</si>
  <si>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</si>
  <si>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</si>
  <si>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</si>
  <si>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</si>
  <si>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</si>
  <si>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</si>
  <si>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</si>
  <si>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</si>
  <si>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</si>
  <si>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</si>
  <si>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</si>
  <si>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</si>
  <si>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</si>
  <si>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</si>
  <si>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</si>
  <si>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</si>
  <si>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</si>
  <si>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</si>
  <si>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</si>
  <si>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</si>
  <si>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</si>
  <si>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</si>
  <si>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</si>
  <si>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</si>
  <si>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</si>
  <si>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</si>
  <si>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</si>
  <si>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</si>
  <si>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</si>
  <si>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</si>
  <si>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</si>
  <si>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</si>
  <si>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</si>
  <si>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</si>
  <si>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</si>
  <si>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</si>
  <si>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</si>
  <si>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</si>
  <si>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</si>
  <si>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</si>
  <si>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</si>
  <si>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</si>
  <si>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</si>
  <si>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</si>
  <si>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</si>
  <si>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</si>
  <si>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</si>
  <si>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</si>
  <si>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</si>
  <si>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</si>
  <si>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</si>
  <si>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</si>
  <si>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</si>
  <si>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</si>
  <si>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</si>
  <si>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</si>
  <si>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</si>
  <si>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</si>
  <si>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</si>
  <si>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</si>
  <si>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</si>
  <si>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</si>
  <si>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</si>
  <si>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</si>
  <si>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</si>
  <si>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</si>
  <si>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</si>
  <si>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</si>
  <si>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</si>
  <si>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</si>
  <si>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</si>
  <si>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</si>
  <si>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</si>
  <si>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</si>
  <si>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</si>
  <si>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</si>
  <si>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</si>
  <si>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</si>
  <si>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</si>
  <si>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</si>
  <si>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</si>
  <si>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</si>
  <si>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</si>
  <si>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</si>
  <si>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</si>
  <si>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</si>
  <si>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</si>
  <si>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</si>
  <si>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</si>
  <si>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</si>
  <si>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</si>
  <si>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</si>
  <si>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</si>
  <si>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</si>
  <si>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</si>
  <si>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</si>
  <si>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</si>
  <si>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</si>
  <si>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</si>
  <si>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</si>
  <si>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</si>
  <si>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</si>
  <si>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</si>
  <si>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</si>
  <si>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</si>
  <si>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</si>
  <si>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</si>
  <si>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</si>
  <si>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</si>
  <si>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</si>
  <si>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</si>
  <si>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</si>
  <si>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</si>
  <si>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</si>
  <si>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</si>
  <si>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</si>
  <si>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</si>
  <si>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</si>
  <si>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</si>
  <si>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</si>
  <si>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</si>
  <si>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</si>
  <si>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</si>
  <si>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</si>
  <si>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</si>
  <si>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</si>
  <si>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</si>
  <si>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</si>
  <si>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</si>
  <si>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</si>
  <si>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</si>
  <si>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</si>
  <si>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</si>
  <si>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</si>
  <si>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</si>
  <si>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</si>
  <si>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</si>
  <si>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</si>
  <si>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</si>
  <si>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</si>
  <si>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</si>
  <si>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</si>
  <si>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</si>
  <si>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</si>
  <si>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</si>
  <si>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</si>
  <si>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</si>
  <si>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</si>
  <si>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</si>
  <si>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</si>
  <si>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</si>
  <si>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</si>
  <si>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</si>
  <si>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</si>
  <si>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</si>
  <si>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</si>
  <si>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</si>
  <si>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</si>
  <si>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</si>
  <si>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</si>
  <si>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</si>
  <si>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</si>
  <si>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</si>
  <si>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</si>
  <si>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</si>
  <si>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</si>
  <si>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</si>
  <si>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</si>
  <si>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</si>
  <si>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</si>
  <si>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</si>
  <si>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</si>
  <si>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</si>
  <si>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</si>
  <si>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</si>
  <si>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</si>
  <si>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</si>
  <si>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</si>
  <si>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</si>
  <si>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</si>
  <si>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</si>
  <si>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</si>
  <si>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</si>
  <si>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</si>
  <si>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</si>
  <si>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</si>
  <si>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</si>
  <si>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</si>
  <si>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</si>
  <si>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</si>
  <si>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</si>
  <si>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</si>
  <si>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</si>
  <si>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</si>
  <si>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</si>
  <si>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</si>
  <si>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</si>
  <si>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</si>
  <si>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</si>
  <si>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</si>
  <si>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</si>
  <si>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</si>
  <si>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</si>
  <si>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</si>
  <si>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</si>
  <si>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</si>
  <si>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</si>
  <si>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</si>
  <si>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</si>
  <si>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</si>
  <si>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</si>
  <si>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</si>
  <si>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</si>
  <si>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</si>
  <si>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</si>
  <si>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</si>
  <si>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</si>
  <si>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</si>
  <si>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</si>
  <si>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</si>
  <si>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</si>
  <si>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</si>
  <si>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</si>
  <si>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</si>
  <si>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</si>
  <si>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</si>
  <si>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</si>
  <si>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</si>
  <si>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</si>
  <si>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</si>
  <si>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</si>
  <si>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</si>
  <si>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</si>
  <si>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</si>
  <si>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</si>
  <si>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</si>
  <si>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</si>
  <si>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</si>
  <si>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</si>
  <si>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</si>
  <si>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</si>
  <si>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</si>
  <si>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</si>
  <si>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</si>
  <si>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</si>
  <si>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</si>
  <si>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</si>
  <si>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</si>
  <si>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</si>
  <si>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</si>
  <si>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</si>
  <si>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</si>
  <si>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</si>
  <si>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</si>
  <si>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</si>
  <si>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</si>
  <si>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</si>
  <si>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</si>
  <si>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</si>
  <si>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</si>
  <si>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</si>
  <si>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</si>
  <si>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</si>
  <si>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</si>
  <si>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</si>
  <si>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</si>
  <si>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</si>
  <si>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</si>
  <si>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</si>
  <si>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</si>
  <si>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</si>
  <si>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</si>
  <si>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</si>
  <si>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</si>
  <si>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</si>
  <si>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</si>
  <si>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</si>
  <si>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</si>
  <si>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</si>
  <si>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</si>
  <si>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</si>
  <si>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</si>
  <si>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</si>
  <si>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</si>
  <si>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</si>
  <si>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</si>
  <si>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</si>
  <si>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</si>
  <si>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</si>
  <si>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</si>
  <si>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</si>
  <si>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</si>
  <si>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</si>
  <si>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</si>
  <si>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</si>
  <si>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</si>
  <si>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</si>
  <si>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</si>
  <si>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</si>
  <si>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</si>
  <si>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</si>
  <si>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</si>
  <si>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</si>
  <si>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</si>
  <si>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</si>
  <si>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</si>
  <si>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</si>
  <si>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</si>
  <si>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</si>
  <si>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</si>
  <si>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</si>
  <si>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</si>
  <si>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</si>
  <si>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</si>
  <si>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</si>
  <si>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</si>
  <si>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</si>
  <si>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</si>
  <si>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</si>
  <si>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</si>
  <si>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</si>
  <si>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</si>
  <si>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</si>
  <si>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</si>
  <si>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</si>
  <si>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</si>
  <si>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</si>
  <si>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</si>
  <si>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</si>
  <si>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</si>
  <si>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</si>
  <si>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</si>
  <si>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</si>
  <si>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</si>
  <si>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</si>
  <si>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</si>
  <si>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</si>
  <si>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</si>
  <si>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</si>
  <si>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</si>
  <si>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</si>
  <si>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</si>
  <si>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</si>
  <si>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</si>
  <si>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</si>
  <si>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</si>
  <si>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</si>
  <si>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</si>
  <si>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</si>
  <si>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</si>
  <si>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</si>
  <si>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</si>
  <si>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</si>
  <si>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</si>
  <si>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</si>
  <si>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</si>
  <si>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</si>
  <si>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</si>
  <si>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</si>
  <si>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</si>
  <si>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</si>
  <si>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</si>
  <si>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</si>
  <si>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</si>
  <si>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</si>
  <si>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</si>
  <si>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</si>
  <si>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</si>
  <si>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</si>
  <si>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</si>
  <si>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</si>
  <si>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</si>
  <si>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</si>
  <si>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</si>
  <si>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</si>
  <si>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</si>
  <si>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</si>
  <si>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</si>
  <si>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</si>
  <si>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</si>
  <si>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</si>
  <si>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</si>
  <si>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</si>
  <si>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</si>
  <si>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</si>
  <si>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</si>
  <si>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</si>
  <si>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</si>
  <si>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</si>
  <si>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</si>
  <si>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</si>
  <si>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</si>
  <si>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</si>
  <si>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</si>
  <si>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</si>
  <si>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</si>
  <si>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</si>
  <si>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</si>
  <si>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</si>
  <si>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</si>
  <si>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</si>
  <si>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</si>
  <si>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</si>
  <si>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</si>
  <si>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</si>
  <si>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</si>
  <si>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</si>
  <si>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</si>
  <si>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</si>
  <si>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</si>
  <si>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</si>
  <si>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</si>
  <si>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</si>
  <si>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</si>
  <si>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</si>
  <si>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</si>
  <si>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</si>
  <si>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</si>
  <si>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</si>
  <si>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</si>
  <si>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</si>
  <si>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</si>
  <si>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</si>
  <si>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</si>
  <si>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</si>
  <si>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</si>
  <si>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</si>
  <si>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</si>
  <si>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</si>
  <si>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</si>
  <si>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</si>
  <si>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</si>
  <si>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</si>
  <si>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</si>
  <si>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</si>
  <si>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</si>
  <si>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</si>
  <si>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</si>
  <si>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</si>
  <si>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</si>
  <si>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</si>
  <si>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</si>
  <si>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</si>
  <si>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</si>
  <si>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</si>
  <si>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</si>
  <si>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</si>
  <si>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</si>
  <si>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</si>
  <si>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</si>
  <si>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</si>
  <si>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</si>
  <si>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</si>
  <si>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</si>
  <si>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</si>
  <si>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</si>
  <si>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</si>
  <si>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</si>
  <si>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</si>
  <si>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</si>
  <si>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</si>
  <si>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</si>
  <si>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</si>
  <si>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</si>
  <si>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</si>
  <si>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</si>
  <si>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</si>
  <si>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</si>
  <si>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</si>
  <si>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</si>
  <si>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</si>
  <si>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</si>
  <si>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</si>
  <si>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</si>
  <si>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</si>
  <si>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</si>
  <si>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</si>
  <si>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</si>
  <si>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</si>
  <si>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</si>
  <si>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</si>
  <si>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</si>
  <si>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</si>
  <si>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</si>
  <si>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</si>
  <si>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</si>
  <si>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</si>
  <si>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</si>
  <si>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</si>
  <si>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</si>
  <si>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</si>
  <si>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</si>
  <si>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</si>
  <si>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</si>
  <si>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</si>
  <si>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</si>
  <si>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</si>
  <si>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</si>
  <si>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</si>
  <si>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</si>
  <si>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</si>
  <si>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</si>
  <si>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</si>
  <si>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</si>
  <si>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</si>
  <si>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</si>
  <si>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</si>
  <si>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</si>
  <si>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</si>
  <si>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</si>
  <si>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</si>
  <si>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</si>
  <si>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</si>
  <si>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</si>
  <si>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</si>
  <si>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</si>
  <si>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Lindomar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</si>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</sst>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4" totalsRowShown="0" headerRowDxfId="106" totalsRowDxfId="105" headerRowBorderDxfId="103" tableBorderDxfId="104">
  <autoFilter ref="A5:BS774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7"/>
  <sheetViews>
    <sheetView tabSelected="1" zoomScaleNormal="100" workbookViewId="0">
      <pane xSplit="6" topLeftCell="G190" activePane="topRight" state="frozen"/>
      <selection pane="topRight" activeCell="K201" sqref="K2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6" si="22">IF(BN170="","",SUBSTITUTE(BM170," ","")&amp;SUBSTITUTE(BN170," ",""))</f>
        <v>CCOCirculaçãoIntervaloContrato</v>
      </c>
    </row>
    <row r="171" spans="1:72" hidden="1">
      <c r="A171" s="44" t="str">
        <f t="shared" ref="A171:A236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6" si="24">IF(AND(BR171&lt;1,BS171&lt;1),"Produção e Intervalo",IF(BR171&lt;1,"Intervalo",IF(BS171&lt;1,"Produção","Aderente")))</f>
        <v>Aderente</v>
      </c>
      <c r="BR171" s="15" t="str">
        <f t="shared" ref="BR171:BR236" si="25">IF(OR(B171="",F171=""),"*",AY171/P171)</f>
        <v>*</v>
      </c>
      <c r="BS171" s="15" t="str">
        <f t="shared" ref="BS171:BS236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4"/>
        <v>Aderente</v>
      </c>
      <c r="BR185" s="15">
        <f t="shared" si="25"/>
        <v>1</v>
      </c>
      <c r="BS185" s="15">
        <f t="shared" si="26"/>
        <v>1</v>
      </c>
      <c r="BT185" s="231" t="str">
        <f t="shared" si="22"/>
        <v>OKOK</v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 t="str">
        <f>IF(D189="","*",IFERROR(IF(ISODD(COUNT(AS189:AX191)),"ERRO",SUM((AT189-AS189),(AV189-AU189),(AX189-AW189))),"ERRO"))</f>
        <v>ERRO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e">
        <f t="shared" si="24"/>
        <v>#VALUE!</v>
      </c>
      <c r="BR189" s="15" t="e">
        <f t="shared" si="25"/>
        <v>#VALUE!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 t="str">
        <f>IF(D190="","*",IFERROR(IF(ISODD(COUNT(AS190:AX192)),"ERRO",SUM((AT190-AS190),(AV190-AU190),(AX190-AW190))),"ERRO"))</f>
        <v>ERRO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e">
        <f t="shared" si="24"/>
        <v>#VALUE!</v>
      </c>
      <c r="BR190" s="15" t="e">
        <f t="shared" si="25"/>
        <v>#VALUE!</v>
      </c>
      <c r="BS190" s="15">
        <f t="shared" si="26"/>
        <v>0</v>
      </c>
      <c r="BT190" s="231" t="str">
        <f t="shared" si="22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1656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-0.4909722222222222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1657</v>
      </c>
      <c r="BK191" s="14" t="s">
        <v>1658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-5.8916666666666666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 t="str">
        <f>IF(D192="","*",IFERROR(IF(ISODD(COUNT(AS192:AX194)),"ERRO",SUM((AT192-AS192),(AV192-AU192),(AX192-AW192))),"ERRO"))</f>
        <v>ERRO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1659</v>
      </c>
      <c r="BK192" s="14" t="s">
        <v>1660</v>
      </c>
      <c r="BL192" s="13"/>
      <c r="BM192" s="12"/>
      <c r="BN192" s="12"/>
      <c r="BO192" s="130"/>
      <c r="BP192" s="14"/>
      <c r="BQ192" s="10" t="e">
        <f t="shared" si="24"/>
        <v>#VALUE!</v>
      </c>
      <c r="BR192" s="15" t="e">
        <f t="shared" si="25"/>
        <v>#VALUE!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/>
      <c r="AU193" s="32"/>
      <c r="AV193" s="32"/>
      <c r="AW193" s="32"/>
      <c r="AX193" s="32"/>
      <c r="AY193" s="174" t="str">
        <f>IF(D193="","*",IFERROR(IF(ISODD(COUNT(AS193:AX195)),"ERRO",SUM((AT193-AS193),(AV193-AU193),(AX193-AW193))),"ERRO"))</f>
        <v>ERRO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1661</v>
      </c>
      <c r="BK193" s="14" t="s">
        <v>1662</v>
      </c>
      <c r="BL193" s="13"/>
      <c r="BM193" s="12"/>
      <c r="BN193" s="12"/>
      <c r="BO193" s="130"/>
      <c r="BP193" s="14"/>
      <c r="BQ193" s="10" t="e">
        <f t="shared" si="24"/>
        <v>#VALUE!</v>
      </c>
      <c r="BR193" s="15" t="e">
        <f t="shared" si="25"/>
        <v>#VALUE!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1665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1666</v>
      </c>
      <c r="N196" s="148" t="s">
        <v>1667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1668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1669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IF(D200="","*",IFERROR(IF(ISODD(COUNT(AS200:AX202)),"ERRO",SUM((AT200-AS200),(AV200-AU200),(AX200-AW200))),"ERRO"))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IF(D201="","*",IFERROR(IF(ISODD(COUNT(AS201:AX203)),"ERRO",SUM((AT201-AS201),(AV201-AU201),(AX201-AW201))),"ERRO"))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4"/>
        <v>#DIV/0!</v>
      </c>
      <c r="BR201" s="15" t="e">
        <f t="shared" si="25"/>
        <v>#DIV/0!</v>
      </c>
      <c r="BS201" s="15" t="e">
        <f t="shared" si="26"/>
        <v>#DIV/0!</v>
      </c>
      <c r="BT201" s="231" t="str">
        <f t="shared" si="22"/>
        <v/>
      </c>
    </row>
    <row r="202" spans="1:72" hidden="1">
      <c r="A202" s="44" t="str">
        <f t="shared" si="23"/>
        <v>A6046072</v>
      </c>
      <c r="B202" s="132">
        <v>46072</v>
      </c>
      <c r="C202" s="7">
        <f>IF(BS_CONTROLE[[#This Row],[DATA]]="","",WEEKNUM(BS_CONTROLE[[#This Row],[DATA]]))</f>
        <v>8</v>
      </c>
      <c r="D202" s="45" t="s">
        <v>106</v>
      </c>
      <c r="E202" s="175">
        <v>224</v>
      </c>
      <c r="F202" s="133" t="s">
        <v>32</v>
      </c>
      <c r="G202" s="8" t="str">
        <f>IF(D202="","*",VLOOKUP(F202,BS_ATIVIDADE[#All],3,FALSE))</f>
        <v>DETECÇÃO</v>
      </c>
      <c r="H202" s="134" t="s">
        <v>572</v>
      </c>
      <c r="I202" s="134" t="s">
        <v>656</v>
      </c>
      <c r="J202" s="150">
        <v>98</v>
      </c>
      <c r="K202" s="150">
        <v>502</v>
      </c>
      <c r="L202" s="71">
        <v>720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2" s="134">
        <v>0.33333333333333331</v>
      </c>
      <c r="P202" s="134">
        <v>4.1666666666666664E-2</v>
      </c>
      <c r="Q202" s="71">
        <v>220</v>
      </c>
      <c r="R202" s="9" t="str">
        <f>IFERROR(_xlfn.XLOOKUP(F202, BS_ATIVIDADE[ATIVIDADE],BS_ATIVIDADE[UNIDADE] ), "*")</f>
        <v>KM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42" t="s">
        <v>1670</v>
      </c>
      <c r="W202" s="134" t="s">
        <v>1367</v>
      </c>
      <c r="X202" s="151" t="s">
        <v>1000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DETECÇÃO - RONDA 7 DIAS</v>
      </c>
      <c r="AJ202" s="8" t="str">
        <f>IF(D202="","*",VLOOKUP(AI202,BS_ATIVIDADE[#Data],3,FALSE))</f>
        <v>DETECÇÃO</v>
      </c>
      <c r="AK202" s="166" t="str">
        <f>IF(BS_CONTROLE[[#This Row],[Local - Partida]]=0, "-", BS_CONTROLE[[#This Row],[Local - Partida]])</f>
        <v>TGR</v>
      </c>
      <c r="AL202" s="166" t="str">
        <f>IF(BS_CONTROLE[[#This Row],[Local - Encerramento]]=0, "-", BS_CONTROLE[[#This Row],[Local - Encerramento]])</f>
        <v>TEX</v>
      </c>
      <c r="AM202" s="166" t="str">
        <f>IF(BS_CONTROLE[[#This Row],[Entre - Estações]]=0, "-", BS_CONTROLE[[#This Row],[Entre - Estações]])</f>
        <v>TGR-TBE</v>
      </c>
      <c r="AN202" s="166" t="str">
        <f>IF(BS_CONTROLE[[#This Row],[SB]]=0, "-", BS_CONTROLE[[#This Row],[SB]])</f>
        <v>TGR512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502</v>
      </c>
      <c r="AQ202" s="168">
        <f>IF(BS_CONTROLE[[#This Row],[KM - Fim]]=0, "-", BS_CONTROLE[[#This Row],[KM - Fim]])</f>
        <v>720</v>
      </c>
      <c r="AR202" s="32"/>
      <c r="AS202" s="32"/>
      <c r="AT202" s="32"/>
      <c r="AU202" s="32"/>
      <c r="AV202" s="32"/>
      <c r="AW202" s="32"/>
      <c r="AX202" s="32"/>
      <c r="AY202" s="174">
        <f>IF(D202="","*",IFERROR(IF(ISODD(COUNT(AS202:AX205)),"ERRO",SUM((AT202-AS202),(AV202-AU202),(AX202-AW202))),"ERRO"))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KM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Lindomar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Produção e Intervalo</v>
      </c>
      <c r="BR202" s="15">
        <f t="shared" si="25"/>
        <v>0</v>
      </c>
      <c r="BS202" s="15">
        <f t="shared" si="26"/>
        <v>0</v>
      </c>
      <c r="BT202" s="231" t="str">
        <f t="shared" si="22"/>
        <v/>
      </c>
    </row>
    <row r="203" spans="1:72">
      <c r="A203" s="44" t="str">
        <f t="shared" si="23"/>
        <v>ELSON46072</v>
      </c>
      <c r="B203" s="132">
        <v>46072</v>
      </c>
      <c r="C203" s="7">
        <f>IF(BS_CONTROLE[[#This Row],[DATA]]="","",WEEKNUM(BS_CONTROLE[[#This Row],[DATA]]))</f>
        <v>8</v>
      </c>
      <c r="D203" s="45" t="s">
        <v>1671</v>
      </c>
      <c r="E203" s="175">
        <v>225</v>
      </c>
      <c r="F203" s="133" t="s">
        <v>193</v>
      </c>
      <c r="G203" s="8" t="str">
        <f>IF(D203="","*",VLOOKUP(F203,BS_ATIVIDADE[#All],3,FALSE))</f>
        <v>SOLDA</v>
      </c>
      <c r="H203" s="134" t="s">
        <v>570</v>
      </c>
      <c r="I203" s="134" t="s">
        <v>11</v>
      </c>
      <c r="J203" s="150">
        <v>74</v>
      </c>
      <c r="K203" s="150">
        <v>498.9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3" s="134">
        <v>0.41666666666666669</v>
      </c>
      <c r="P203" s="134">
        <v>8.3333333333333329E-2</v>
      </c>
      <c r="Q203" s="71">
        <v>2</v>
      </c>
      <c r="R203" s="9" t="str">
        <f>IFERROR(_xlfn.XLOOKUP(F203, BS_ATIVIDADE[ATIVIDADE],BS_ATIVIDADE[UNIDADE] ), "*")</f>
        <v>Nº DE SOLDA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88" t="str">
        <f>IFERROR(_xlfn.XLOOKUP(J203, BASE_MAPA!$B$2:$B$420, BASE_MAPA!$G$2:$G$420), "ERRO")</f>
        <v>MARCO INICIAL - ALTO ARAGUAIA</v>
      </c>
      <c r="V203" s="142" t="s">
        <v>1290</v>
      </c>
      <c r="W203" s="134" t="s">
        <v>1318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SOLDA</v>
      </c>
      <c r="AJ203" s="8" t="str">
        <f>IF(D203="","*",VLOOKUP(AI203,BS_ATIVIDADE[#Data],3,FALSE))</f>
        <v>SOLDA</v>
      </c>
      <c r="AK203" s="166" t="str">
        <f>IF(BS_CONTROLE[[#This Row],[Local - Partida]]=0, "-", BS_CONTROLE[[#This Row],[Local - Partida]])</f>
        <v>499TGR1</v>
      </c>
      <c r="AL203" s="166" t="str">
        <f>IF(BS_CONTROLE[[#This Row],[Local - Encerramento]]=0, "-", BS_CONTROLE[[#This Row],[Local - Encerramento]])</f>
        <v>-</v>
      </c>
      <c r="AM203" s="166" t="str">
        <f>IF(BS_CONTROLE[[#This Row],[Entre - Estações]]=0, "-", BS_CONTROLE[[#This Row],[Entre - Estações]])</f>
        <v>TBR-TGR</v>
      </c>
      <c r="AN203" s="166" t="str">
        <f>IF(BS_CONTROLE[[#This Row],[SB]]=0, "-", BS_CONTROLE[[#This Row],[SB]])</f>
        <v>499TGR1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498.9</v>
      </c>
      <c r="AQ203" s="168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Nº DE SOLDA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Elson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191" t="str">
        <f>D204&amp;B204</f>
        <v/>
      </c>
      <c r="B204" s="192"/>
      <c r="C204" s="7" t="str">
        <f>IF(BS_CONTROLE[[#This Row],[DATA]]="","",WEEKNUM(BS_CONTROLE[[#This Row],[DATA]]))</f>
        <v/>
      </c>
      <c r="D204" s="45"/>
      <c r="E204" s="175"/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/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88" t="str">
        <f>IFERROR(_xlfn.XLOOKUP(J204, BASE_MAPA!$B$2:$B$420, BASE_MAPA!$G$2:$G$420), "ERRO")</f>
        <v>ERRO</v>
      </c>
      <c r="V204" s="194"/>
      <c r="W204" s="195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96" t="str">
        <f>IF(BS_CONTROLE[[#This Row],[Local - Partida]]=0, "-", BS_CONTROLE[[#This Row],[Local - Partida]])</f>
        <v>-</v>
      </c>
      <c r="AL204" s="196" t="str">
        <f>IF(BS_CONTROLE[[#This Row],[Local - Encerramento]]=0, "-", BS_CONTROLE[[#This Row],[Local - Encerramento]])</f>
        <v>-</v>
      </c>
      <c r="AM204" s="196" t="str">
        <f>IF(BS_CONTROLE[[#This Row],[Entre - Estações]]=0, "-", BS_CONTROLE[[#This Row],[Entre - Estações]])</f>
        <v>-</v>
      </c>
      <c r="AN204" s="196" t="str">
        <f>IF(BS_CONTROLE[[#This Row],[SB]]=0, "-", BS_CONTROLE[[#This Row],[SB]])</f>
        <v>-</v>
      </c>
      <c r="AO204" s="167" t="str">
        <f>IF(BS_CONTROLE[[#This Row],[SUB]]=0, "-", BS_CONTROLE[[#This Row],[SUB]])</f>
        <v>-</v>
      </c>
      <c r="AP204" s="168" t="str">
        <f>IF(BS_CONTROLE[[#This Row],[KM - Inicio]]=0, "-", BS_CONTROLE[[#This Row],[KM - Inicio]])</f>
        <v>-</v>
      </c>
      <c r="AQ204" s="168" t="str">
        <f>IF(BS_CONTROLE[[#This Row],[KM - Fim]]=0, "-", BS_CONTROLE[[#This Row],[KM - Fim]])</f>
        <v>-</v>
      </c>
      <c r="AR204" s="197"/>
      <c r="AS204" s="197"/>
      <c r="AT204" s="197"/>
      <c r="AU204" s="197"/>
      <c r="AV204" s="197"/>
      <c r="AW204" s="197"/>
      <c r="AX204" s="32"/>
      <c r="AY204" s="174" t="str">
        <f>IF(D204="","*",IFERROR(IF(ISODD(COUNT(AS204:AX206)),"ERRO",SUM((AT204-AS204),(AV204-AU204),(AX204-AW204))),"ERRO"))</f>
        <v>*</v>
      </c>
      <c r="AZ204" s="11"/>
      <c r="BA204" s="27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89" t="str">
        <f>IFERROR(_xlfn.XLOOKUP(AO204, BASE_MAPA!$B$2:$B$420, BASE_MAPA!$G$2:$G$420), "ERRO")</f>
        <v>ERRO</v>
      </c>
      <c r="BF204" s="169" t="str">
        <f>IF(BS_CONTROLE[[#This Row],[Responsavel pelo boletim]]=0, "-", BS_CONTROLE[[#This Row],[Responsavel pelo boletim]])</f>
        <v>-</v>
      </c>
      <c r="BG204" s="13"/>
      <c r="BH204" s="14"/>
      <c r="BI204" s="14"/>
      <c r="BJ204" s="198"/>
      <c r="BK204" s="14"/>
      <c r="BL204" s="13"/>
      <c r="BM204" s="12"/>
      <c r="BN204" s="12"/>
      <c r="BO204" s="130"/>
      <c r="BP204" s="14"/>
      <c r="BQ204" s="10" t="str">
        <f>IF(AND(BR204&lt;1,BS204&lt;1),"Produção e Intervalo",IF(BR204&lt;1,"Intervalo",IF(BS204&lt;1,"Produção","Aderente")))</f>
        <v>Aderente</v>
      </c>
      <c r="BR204" s="15" t="str">
        <f>IF(OR(B204="",F204=""),"*",AY204/P204)</f>
        <v>*</v>
      </c>
      <c r="BS204" s="15" t="str">
        <f>IF(OR(B204="",F204=""),"*",BA204/Q204)</f>
        <v>*</v>
      </c>
      <c r="BT204" s="231"/>
    </row>
    <row r="205" spans="1:72">
      <c r="A205" s="44" t="str">
        <f t="shared" si="23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249</v>
      </c>
      <c r="E205" s="175">
        <v>226</v>
      </c>
      <c r="F205" s="133" t="s">
        <v>186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1565</v>
      </c>
      <c r="W205" s="134" t="s">
        <v>1611</v>
      </c>
      <c r="X205" s="151" t="s">
        <v>1005</v>
      </c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74">
        <f>IF(D205="","*",IFERROR(IF(ISODD(COUNT(AS205:AX207)),"ERRO",SUM((AT205-AS205),(AV205-AU205),(AX205-AW205))),"ERRO"))</f>
        <v>0</v>
      </c>
      <c r="AZ205" s="11"/>
      <c r="BA205" s="60"/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Produção e Intervalo</v>
      </c>
      <c r="BR205" s="15">
        <f t="shared" si="25"/>
        <v>0</v>
      </c>
      <c r="BS205" s="15">
        <f t="shared" si="26"/>
        <v>0</v>
      </c>
      <c r="BT205" s="231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75">
        <v>227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88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66" t="str">
        <f>IF(BS_CONTROLE[[#This Row],[Local - Partida]]=0, "-", BS_CONTROLE[[#This Row],[Local - Partida]])</f>
        <v>-</v>
      </c>
      <c r="AL206" s="166" t="str">
        <f>IF(BS_CONTROLE[[#This Row],[Local - Encerramento]]=0, "-", BS_CONTROLE[[#This Row],[Local - Encerramento]])</f>
        <v>-</v>
      </c>
      <c r="AM206" s="166" t="str">
        <f>IF(BS_CONTROLE[[#This Row],[Entre - Estações]]=0, "-", BS_CONTROLE[[#This Row],[Entre - Estações]])</f>
        <v>-</v>
      </c>
      <c r="AN206" s="166" t="str">
        <f>IF(BS_CONTROLE[[#This Row],[SB]]=0, "-", BS_CONTROLE[[#This Row],[SB]])</f>
        <v>-</v>
      </c>
      <c r="AO206" s="167" t="str">
        <f>IF(BS_CONTROLE[[#This Row],[SUB]]=0, "-", BS_CONTROLE[[#This Row],[SUB]])</f>
        <v>-</v>
      </c>
      <c r="AP206" s="168" t="str">
        <f>IF(BS_CONTROLE[[#This Row],[KM - Inicio]]=0, "-", BS_CONTROLE[[#This Row],[KM - Inicio]])</f>
        <v>-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89" t="str">
        <f>IFERROR(_xlfn.XLOOKUP(AO206, BASE_MAPA!$B$2:$B$420, BASE_MAPA!$G$2:$G$420), "ERRO")</f>
        <v>ERRO</v>
      </c>
      <c r="BF206" s="169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228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229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230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>V4846072</v>
      </c>
      <c r="B210" s="132">
        <v>46072</v>
      </c>
      <c r="C210" s="7">
        <f>IF(BS_CONTROLE[[#This Row],[DATA]]="","",WEEKNUM(BS_CONTROLE[[#This Row],[DATA]]))</f>
        <v>8</v>
      </c>
      <c r="D210" s="45" t="s">
        <v>183</v>
      </c>
      <c r="E210" s="175">
        <v>231</v>
      </c>
      <c r="F210" s="133" t="s">
        <v>116</v>
      </c>
      <c r="G210" s="8" t="str">
        <f>IF(D210="","*",VLOOKUP(F210,BS_ATIVIDADE[#All],3,FALSE))</f>
        <v>MECANIZAÇÃO - SOCADORA</v>
      </c>
      <c r="H210" s="134" t="s">
        <v>457</v>
      </c>
      <c r="I210" s="134" t="s">
        <v>457</v>
      </c>
      <c r="J210" s="150">
        <v>74</v>
      </c>
      <c r="K210" s="150">
        <v>237.4</v>
      </c>
      <c r="L210" s="71">
        <v>239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0" s="134">
        <v>0.375</v>
      </c>
      <c r="P210" s="134">
        <v>8.3333333333333329E-2</v>
      </c>
      <c r="Q210" s="71"/>
      <c r="R210" s="9" t="str">
        <f>IFERROR(_xlfn.XLOOKUP(F210, BS_ATIVIDADE[ATIVIDADE],BS_ATIVIDADE[UNIDADE] ), "*")</f>
        <v>M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188" t="str">
        <f>IFERROR(_xlfn.XLOOKUP(J210, BASE_MAPA!$B$2:$B$420, BASE_MAPA!$G$2:$G$420), "ERRO")</f>
        <v>MARCO INICIAL - ALTO ARAGUAIA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MECANIZAÇÃO - SOCADORA</v>
      </c>
      <c r="AJ210" s="8" t="str">
        <f>IF(D210="","*",VLOOKUP(AI210,BS_ATIVIDADE[#Data],3,FALSE))</f>
        <v>MECANIZAÇÃO - SOCADORA</v>
      </c>
      <c r="AK210" s="166" t="str">
        <f>IF(BS_CONTROLE[[#This Row],[Local - Partida]]=0, "-", BS_CONTROLE[[#This Row],[Local - Partida]])</f>
        <v>TVI</v>
      </c>
      <c r="AL210" s="166" t="str">
        <f>IF(BS_CONTROLE[[#This Row],[Local - Encerramento]]=0, "-", BS_CONTROLE[[#This Row],[Local - Encerramento]])</f>
        <v>TVI</v>
      </c>
      <c r="AM210" s="166" t="str">
        <f>IF(BS_CONTROLE[[#This Row],[Entre - Estações]]=0, "-", BS_CONTROLE[[#This Row],[Entre - Estações]])</f>
        <v>TVI-TJA</v>
      </c>
      <c r="AN210" s="166" t="str">
        <f>IF(BS_CONTROLE[[#This Row],[SB]]=0, "-", BS_CONTROLE[[#This Row],[SB]])</f>
        <v>TVI239</v>
      </c>
      <c r="AO210" s="167">
        <f>IF(BS_CONTROLE[[#This Row],[SUB]]=0, "-", BS_CONTROLE[[#This Row],[SUB]])</f>
        <v>74</v>
      </c>
      <c r="AP210" s="168">
        <f>IF(BS_CONTROLE[[#This Row],[KM - Inicio]]=0, "-", BS_CONTROLE[[#This Row],[KM - Inicio]])</f>
        <v>237.4</v>
      </c>
      <c r="AQ210" s="168">
        <f>IF(BS_CONTROLE[[#This Row],[KM - Fim]]=0, "-", BS_CONTROLE[[#This Row],[KM - Fim]])</f>
        <v>239</v>
      </c>
      <c r="AR210" s="32"/>
      <c r="AS210" s="32"/>
      <c r="AT210" s="32"/>
      <c r="AU210" s="32"/>
      <c r="AV210" s="32"/>
      <c r="AW210" s="32"/>
      <c r="AX210" s="32"/>
      <c r="AY210" s="174">
        <f>IF(D210="","*",IFERROR(IF(ISODD(COUNT(AS210:AX212)),"ERRO",SUM((AT210-AS210),(AV210-AU210),(AX210-AW210))),"ERRO"))</f>
        <v>0</v>
      </c>
      <c r="AZ210" s="11"/>
      <c r="BA210" s="60"/>
      <c r="BB210" s="9" t="str">
        <f>IFERROR(_xlfn.XLOOKUP(AI210, BS_ATIVIDADE[ATIVIDADE],BS_ATIVIDADE[UNIDADE] ), "*")</f>
        <v>M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89" t="str">
        <f>IFERROR(_xlfn.XLOOKUP(AO210, BASE_MAPA!$B$2:$B$420, BASE_MAPA!$G$2:$G$420), "ERRO")</f>
        <v>MARCO INICIAL - ALTO ARAGUAIA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e">
        <f t="shared" si="24"/>
        <v>#DIV/0!</v>
      </c>
      <c r="BR210" s="15">
        <f t="shared" si="25"/>
        <v>0</v>
      </c>
      <c r="BS210" s="15" t="e">
        <f t="shared" si="26"/>
        <v>#DIV/0!</v>
      </c>
      <c r="BT210" s="231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75">
        <v>232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233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234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235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75">
        <v>236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237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238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75">
        <v>239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1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75">
        <v>240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241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242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243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245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250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ref="A237:A300" si="28">D237&amp;B237</f>
        <v/>
      </c>
      <c r="B237" s="132"/>
      <c r="C237" s="7" t="str">
        <f>IF(BS_CONTROLE[[#This Row],[DATA]]="","",WEEKNUM(BS_CONTROLE[[#This Row],[DATA]]))</f>
        <v/>
      </c>
      <c r="D237" s="45"/>
      <c r="E237" s="175">
        <v>258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9">IF(AND(BR237&lt;1,BS237&lt;1),"Produção e Intervalo",IF(BR237&lt;1,"Intervalo",IF(BS237&lt;1,"Produção","Aderente")))</f>
        <v>Aderente</v>
      </c>
      <c r="BR237" s="15" t="str">
        <f t="shared" ref="BR237:BR300" si="30">IF(OR(B237="",F237=""),"*",AY237/P237)</f>
        <v>*</v>
      </c>
      <c r="BS237" s="15" t="str">
        <f t="shared" ref="BS237:BS300" si="31">IF(OR(B237="",F237=""),"*",BA237/Q237)</f>
        <v>*</v>
      </c>
      <c r="BT237" s="231" t="str">
        <f t="shared" ref="BT237:BT300" si="32">IF(BN237="","",SUBSTITUTE(BM237," ","")&amp;SUBSTITUTE(BN237," ",""))</f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75">
        <v>259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1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260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270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280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290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300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310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320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ref="A301:A364" si="33">D301&amp;B301</f>
        <v/>
      </c>
      <c r="B301" s="132"/>
      <c r="C301" s="7" t="str">
        <f>IF(BS_CONTROLE[[#This Row],[DATA]]="","",WEEKNUM(BS_CONTROLE[[#This Row],[DATA]]))</f>
        <v/>
      </c>
      <c r="D301" s="45"/>
      <c r="E301" s="175">
        <v>322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4">IF(AND(BR301&lt;1,BS301&lt;1),"Produção e Intervalo",IF(BR301&lt;1,"Intervalo",IF(BS301&lt;1,"Produção","Aderente")))</f>
        <v>Aderente</v>
      </c>
      <c r="BR301" s="15" t="str">
        <f t="shared" ref="BR301:BR364" si="35">IF(OR(B301="",F301=""),"*",AY301/P301)</f>
        <v>*</v>
      </c>
      <c r="BS301" s="15" t="str">
        <f t="shared" ref="BS301:BS364" si="36">IF(OR(B301="",F301=""),"*",BA301/Q301)</f>
        <v>*</v>
      </c>
      <c r="BT301" s="231" t="str">
        <f t="shared" ref="BT301:BT364" si="37">IF(BN301="","",SUBSTITUTE(BM301," ","")&amp;SUBSTITUTE(BN301," ",""))</f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75">
        <v>323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1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330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340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350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360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370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380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ref="A365:A428" si="38">D365&amp;B365</f>
        <v/>
      </c>
      <c r="B365" s="132"/>
      <c r="C365" s="7" t="str">
        <f>IF(BS_CONTROLE[[#This Row],[DATA]]="","",WEEKNUM(BS_CONTROLE[[#This Row],[DATA]]))</f>
        <v/>
      </c>
      <c r="D365" s="45"/>
      <c r="E365" s="175">
        <v>386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9">IF(AND(BR365&lt;1,BS365&lt;1),"Produção e Intervalo",IF(BR365&lt;1,"Intervalo",IF(BS365&lt;1,"Produção","Aderente")))</f>
        <v>Aderente</v>
      </c>
      <c r="BR365" s="15" t="str">
        <f t="shared" ref="BR365:BR428" si="40">IF(OR(B365="",F365=""),"*",AY365/P365)</f>
        <v>*</v>
      </c>
      <c r="BS365" s="15" t="str">
        <f t="shared" ref="BS365:BS428" si="41">IF(OR(B365="",F365=""),"*",BA365/Q365)</f>
        <v>*</v>
      </c>
      <c r="BT365" s="231" t="str">
        <f t="shared" ref="BT365:BT428" si="42">IF(BN365="","",SUBSTITUTE(BM365," ","")&amp;SUBSTITUTE(BN365," ",""))</f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75">
        <v>387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1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390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400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410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420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430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440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ref="A429:A492" si="43">D429&amp;B429</f>
        <v/>
      </c>
      <c r="B429" s="132"/>
      <c r="C429" s="7" t="str">
        <f>IF(BS_CONTROLE[[#This Row],[DATA]]="","",WEEKNUM(BS_CONTROLE[[#This Row],[DATA]]))</f>
        <v/>
      </c>
      <c r="D429" s="45"/>
      <c r="E429" s="175">
        <v>450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4">IF(AND(BR429&lt;1,BS429&lt;1),"Produção e Intervalo",IF(BR429&lt;1,"Intervalo",IF(BS429&lt;1,"Produção","Aderente")))</f>
        <v>Aderente</v>
      </c>
      <c r="BR429" s="15" t="str">
        <f t="shared" ref="BR429:BR492" si="45">IF(OR(B429="",F429=""),"*",AY429/P429)</f>
        <v>*</v>
      </c>
      <c r="BS429" s="15" t="str">
        <f t="shared" ref="BS429:BS492" si="46">IF(OR(B429="",F429=""),"*",BA429/Q429)</f>
        <v>*</v>
      </c>
      <c r="BT429" s="231" t="str">
        <f t="shared" ref="BT429:BT492" si="47">IF(BN429="","",SUBSTITUTE(BM429," ","")&amp;SUBSTITUTE(BN429," ",""))</f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75">
        <v>451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1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460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470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480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490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500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510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ref="A493:A556" si="48">D493&amp;B493</f>
        <v/>
      </c>
      <c r="B493" s="132"/>
      <c r="C493" s="7" t="str">
        <f>IF(BS_CONTROLE[[#This Row],[DATA]]="","",WEEKNUM(BS_CONTROLE[[#This Row],[DATA]]))</f>
        <v/>
      </c>
      <c r="D493" s="45"/>
      <c r="E493" s="175">
        <v>514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9">IF(AND(BR493&lt;1,BS493&lt;1),"Produção e Intervalo",IF(BR493&lt;1,"Intervalo",IF(BS493&lt;1,"Produção","Aderente")))</f>
        <v>Aderente</v>
      </c>
      <c r="BR493" s="15" t="str">
        <f t="shared" ref="BR493:BR556" si="50">IF(OR(B493="",F493=""),"*",AY493/P493)</f>
        <v>*</v>
      </c>
      <c r="BS493" s="15" t="str">
        <f t="shared" ref="BS493:BS556" si="51">IF(OR(B493="",F493=""),"*",BA493/Q493)</f>
        <v>*</v>
      </c>
      <c r="BT493" s="231" t="str">
        <f t="shared" ref="BT493:BT556" si="52">IF(BN493="","",SUBSTITUTE(BM493," ","")&amp;SUBSTITUTE(BN493," ",""))</f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75">
        <v>515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1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520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530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540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550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560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570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ref="A557:A620" si="53">D557&amp;B557</f>
        <v/>
      </c>
      <c r="B557" s="132"/>
      <c r="C557" s="7" t="str">
        <f>IF(BS_CONTROLE[[#This Row],[DATA]]="","",WEEKNUM(BS_CONTROLE[[#This Row],[DATA]]))</f>
        <v/>
      </c>
      <c r="D557" s="45"/>
      <c r="E557" s="175">
        <v>578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4">IF(AND(BR557&lt;1,BS557&lt;1),"Produção e Intervalo",IF(BR557&lt;1,"Intervalo",IF(BS557&lt;1,"Produção","Aderente")))</f>
        <v>Aderente</v>
      </c>
      <c r="BR557" s="15" t="str">
        <f t="shared" ref="BR557:BR620" si="55">IF(OR(B557="",F557=""),"*",AY557/P557)</f>
        <v>*</v>
      </c>
      <c r="BS557" s="15" t="str">
        <f t="shared" ref="BS557:BS620" si="56">IF(OR(B557="",F557=""),"*",BA557/Q557)</f>
        <v>*</v>
      </c>
      <c r="BT557" s="231" t="str">
        <f t="shared" ref="BT557:BT620" si="57">IF(BN557="","",SUBSTITUTE(BM557," ","")&amp;SUBSTITUTE(BN557," ",""))</f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75">
        <v>579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1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580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590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600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610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620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630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640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ref="A621:A684" si="58">D621&amp;B621</f>
        <v/>
      </c>
      <c r="B621" s="132"/>
      <c r="C621" s="7" t="str">
        <f>IF(BS_CONTROLE[[#This Row],[DATA]]="","",WEEKNUM(BS_CONTROLE[[#This Row],[DATA]]))</f>
        <v/>
      </c>
      <c r="D621" s="45"/>
      <c r="E621" s="175">
        <v>642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9">IF(AND(BR621&lt;1,BS621&lt;1),"Produção e Intervalo",IF(BR621&lt;1,"Intervalo",IF(BS621&lt;1,"Produção","Aderente")))</f>
        <v>Aderente</v>
      </c>
      <c r="BR621" s="15" t="str">
        <f t="shared" ref="BR621:BR684" si="60">IF(OR(B621="",F621=""),"*",AY621/P621)</f>
        <v>*</v>
      </c>
      <c r="BS621" s="15" t="str">
        <f t="shared" ref="BS621:BS684" si="61">IF(OR(B621="",F621=""),"*",BA621/Q621)</f>
        <v>*</v>
      </c>
      <c r="BT621" s="231" t="str">
        <f t="shared" ref="BT621:BT684" si="62">IF(BN621="","",SUBSTITUTE(BM621," ","")&amp;SUBSTITUTE(BN621," ",""))</f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75">
        <v>643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1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650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660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670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680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690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700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ref="A685:A748" si="63">D685&amp;B685</f>
        <v/>
      </c>
      <c r="B685" s="132"/>
      <c r="C685" s="7" t="str">
        <f>IF(BS_CONTROLE[[#This Row],[DATA]]="","",WEEKNUM(BS_CONTROLE[[#This Row],[DATA]]))</f>
        <v/>
      </c>
      <c r="D685" s="45"/>
      <c r="E685" s="175">
        <v>706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4">IF(AND(BR685&lt;1,BS685&lt;1),"Produção e Intervalo",IF(BR685&lt;1,"Intervalo",IF(BS685&lt;1,"Produção","Aderente")))</f>
        <v>Aderente</v>
      </c>
      <c r="BR685" s="15" t="str">
        <f t="shared" ref="BR685:BR748" si="65">IF(OR(B685="",F685=""),"*",AY685/P685)</f>
        <v>*</v>
      </c>
      <c r="BS685" s="15" t="str">
        <f t="shared" ref="BS685:BS748" si="66">IF(OR(B685="",F685=""),"*",BA685/Q685)</f>
        <v>*</v>
      </c>
      <c r="BT685" s="231" t="str">
        <f t="shared" ref="BT685:BT748" si="67">IF(BN685="","",SUBSTITUTE(BM685," ","")&amp;SUBSTITUTE(BN685," ",""))</f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75">
        <v>707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1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710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720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730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740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750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760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ref="A749:A774" si="68">D749&amp;B749</f>
        <v/>
      </c>
      <c r="B749" s="132"/>
      <c r="C749" s="7" t="str">
        <f>IF(BS_CONTROLE[[#This Row],[DATA]]="","",WEEKNUM(BS_CONTROLE[[#This Row],[DATA]]))</f>
        <v/>
      </c>
      <c r="D749" s="45"/>
      <c r="E749" s="175">
        <v>770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9">IF(AND(BR749&lt;1,BS749&lt;1),"Produção e Intervalo",IF(BR749&lt;1,"Intervalo",IF(BS749&lt;1,"Produção","Aderente")))</f>
        <v>Aderente</v>
      </c>
      <c r="BR749" s="15" t="str">
        <f t="shared" ref="BR749:BR774" si="70">IF(OR(B749="",F749=""),"*",AY749/P749)</f>
        <v>*</v>
      </c>
      <c r="BS749" s="15" t="str">
        <f t="shared" ref="BS749:BS774" si="71">IF(OR(B749="",F749=""),"*",BA749/Q749)</f>
        <v>*</v>
      </c>
      <c r="BT749" s="231" t="str">
        <f t="shared" ref="BT749:BT774" si="72">IF(BN749="","",SUBSTITUTE(BM749," ","")&amp;SUBSTITUTE(BN749," ",""))</f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75">
        <v>771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1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780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786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787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788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789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790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791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792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793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794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795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87" spans="45:45">
      <c r="AS787" s="156">
        <v>0</v>
      </c>
    </row>
  </sheetData>
  <protectedRanges>
    <protectedRange sqref="J6:K774" name="Range1_8_1"/>
    <protectedRange sqref="O6:Q774" name="Range1_9_1"/>
    <protectedRange sqref="Y6:Y7 V8:Y774" name="Range1_11_1"/>
    <protectedRange sqref="AA6 AE174:AF175 Z8:AD774" name="Range1_12_1"/>
    <protectedRange sqref="BF6:BF77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4 BE6:BE774 AY6:AY774">
    <cfRule type="cellIs" dxfId="126" priority="18522" operator="equal">
      <formula>"ERRO"</formula>
    </cfRule>
  </conditionalFormatting>
  <conditionalFormatting sqref="X4 Y8:Z774 Y1:Z4">
    <cfRule type="cellIs" dxfId="125" priority="18511" operator="equal">
      <formula>"OPORTUNIDADE"</formula>
    </cfRule>
  </conditionalFormatting>
  <conditionalFormatting sqref="AZ6:AZ774">
    <cfRule type="expression" dxfId="124" priority="18506">
      <formula>$BU6=1</formula>
    </cfRule>
  </conditionalFormatting>
  <conditionalFormatting sqref="BQ6:BQ77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7:Y1048576">
    <cfRule type="cellIs" dxfId="113" priority="18328" operator="equal">
      <formula>"OPORTUNIDADE"</formula>
    </cfRule>
  </conditionalFormatting>
  <conditionalFormatting sqref="Y104783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4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4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4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4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4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4" xr:uid="{CF5BD2D1-4803-40F6-BB29-FE7C2FA5583F}">
      <formula1>INDIRECT(BT6)</formula1>
    </dataValidation>
    <dataValidation type="list" allowBlank="1" showInputMessage="1" showErrorMessage="1" sqref="BO27 BO107 BN6:BN774" xr:uid="{88B2AA1F-3AB2-4B37-8132-5DEC08D79A48}">
      <formula1>INDIRECT(SUBSTITUTE(BM6," ",""))</formula1>
    </dataValidation>
    <dataValidation type="list" allowBlank="1" showInputMessage="1" showErrorMessage="1" sqref="BM6:BM42 BM46:BM48 BM44 BM50:BM774" xr:uid="{0374E4CD-E1C2-4373-A381-0828C9AFF6FF}">
      <formula1>IMPCAUSADOR</formula1>
    </dataValidation>
    <dataValidation type="list" allowBlank="1" showInputMessage="1" showErrorMessage="1" sqref="AG6:AG774" xr:uid="{58D6DA6F-44DA-458E-8F0F-00B0CB1B298C}">
      <formula1>BS_ATIV</formula1>
    </dataValidation>
    <dataValidation type="list" allowBlank="1" showInputMessage="1" showErrorMessage="1" sqref="J6:J774" xr:uid="{EE4D265C-3C72-40CB-A5BF-0D36D21FDA27}">
      <formula1>SUBs</formula1>
    </dataValidation>
    <dataValidation type="list" allowBlank="1" showInputMessage="1" showErrorMessage="1" sqref="F6:F774 AI6:AI774" xr:uid="{476B5A40-7A3E-4687-84DB-2A754471F1B3}">
      <formula1>DIN_ATIVIDADE</formula1>
    </dataValidation>
    <dataValidation allowBlank="1" showInputMessage="1" showErrorMessage="1" sqref="BC6:BD774 BC5" xr:uid="{DA339A89-DDF9-4B37-A386-8A8CB98BBFC6}"/>
    <dataValidation type="list" allowBlank="1" showInputMessage="1" showErrorMessage="1" sqref="D6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Y6:Y774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1672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1673</v>
      </c>
      <c r="E3" s="176" t="s">
        <v>1674</v>
      </c>
      <c r="F3" s="176" t="s">
        <v>1675</v>
      </c>
      <c r="G3" s="176" t="s">
        <v>1676</v>
      </c>
      <c r="H3" s="176" t="s">
        <v>1677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1678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1679</v>
      </c>
      <c r="D12" s="177">
        <v>9049</v>
      </c>
      <c r="E12" s="178">
        <v>46044</v>
      </c>
      <c r="F12" s="180" t="s">
        <v>1680</v>
      </c>
      <c r="G12" s="177" t="s">
        <v>1681</v>
      </c>
      <c r="H12" s="177"/>
    </row>
    <row r="13" spans="3:8">
      <c r="C13" s="177" t="s">
        <v>1679</v>
      </c>
      <c r="D13" s="177">
        <v>9044</v>
      </c>
      <c r="E13" s="178">
        <v>46044</v>
      </c>
      <c r="F13" s="180" t="s">
        <v>1682</v>
      </c>
      <c r="G13" s="177" t="s">
        <v>1683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1684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1685</v>
      </c>
      <c r="C2" s="83" t="s">
        <v>1197</v>
      </c>
      <c r="D2" s="83" t="s">
        <v>1199</v>
      </c>
      <c r="E2" s="83" t="s">
        <v>1686</v>
      </c>
      <c r="F2" s="83" t="s">
        <v>1687</v>
      </c>
      <c r="G2" s="83" t="s">
        <v>1688</v>
      </c>
      <c r="H2" s="83" t="s">
        <v>1689</v>
      </c>
      <c r="I2" s="83" t="s">
        <v>1690</v>
      </c>
      <c r="J2" s="83" t="s">
        <v>1691</v>
      </c>
      <c r="K2" s="109" t="s">
        <v>1692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IF(FN_MC!Y202="","*",FN_MC!Y202)</f>
        <v>*</v>
      </c>
      <c r="C226" s="101">
        <f>IF(FN_MC!B202="","*",FN_MC!B202)</f>
        <v>46072</v>
      </c>
      <c r="D226" s="101" t="str">
        <f>IF(FN_MC!D202="","*",FN_MC!D202)</f>
        <v>A60</v>
      </c>
      <c r="E226" s="101" t="str">
        <f>IF(FN_MC!H202="","*",FN_MC!H202)</f>
        <v>TGR</v>
      </c>
      <c r="F226" s="114" t="str">
        <f>IF(FN_MC!M202="","*",FN_MC!M202)</f>
        <v>TGR-TBE</v>
      </c>
      <c r="G226" s="101" t="str">
        <f>IF(FN_MC!I202="","*",FN_MC!I202)</f>
        <v>TEX</v>
      </c>
      <c r="H226" s="101" t="str">
        <f>IF(FN_MC!AB202="","*",FN_MC!AB202)</f>
        <v>*</v>
      </c>
      <c r="I226" s="101" t="str">
        <f>IF(FN_MC!AC202="","*",FN_MC!AC202)</f>
        <v>*</v>
      </c>
      <c r="J226" s="102" t="str">
        <f>IF(FN_MC!AA202="","*",FN_MC!AA202)</f>
        <v>*</v>
      </c>
      <c r="K226" s="112" t="str">
        <f>IF(FN_MC!AD202="","*",FN_MC!AD202)</f>
        <v>*</v>
      </c>
    </row>
    <row r="227" spans="2:11" hidden="1">
      <c r="B227" s="100" t="str">
        <f>IF(FN_MC!Y203="","*",FN_MC!Y203)</f>
        <v>*</v>
      </c>
      <c r="C227" s="101">
        <f>IF(FN_MC!B203="","*",FN_MC!B203)</f>
        <v>46072</v>
      </c>
      <c r="D227" s="101" t="str">
        <f>IF(FN_MC!D203="","*",FN_MC!D203)</f>
        <v>ELSON</v>
      </c>
      <c r="E227" s="101" t="str">
        <f>IF(FN_MC!H203="","*",FN_MC!H203)</f>
        <v>499TGR1</v>
      </c>
      <c r="F227" s="114" t="str">
        <f>IF(FN_MC!M203="","*",FN_MC!M203)</f>
        <v>TBR-TGR</v>
      </c>
      <c r="G227" s="101" t="str">
        <f>IF(FN_MC!I203="","*",FN_MC!I203)</f>
        <v>-</v>
      </c>
      <c r="H227" s="101" t="str">
        <f>IF(FN_MC!AB203="","*",FN_MC!AB203)</f>
        <v>*</v>
      </c>
      <c r="I227" s="101" t="str">
        <f>IF(FN_MC!AC203="","*",FN_MC!AC203)</f>
        <v>*</v>
      </c>
      <c r="J227" s="102" t="str">
        <f>IF(FN_MC!AA203="","*",FN_MC!AA203)</f>
        <v>*</v>
      </c>
      <c r="K227" s="112" t="str">
        <f>IF(FN_MC!AD203="","*",FN_MC!AD203)</f>
        <v>*</v>
      </c>
    </row>
    <row r="228" spans="2:11" hidden="1">
      <c r="B228" s="100" t="str">
        <f>IF(FN_MC!Y205="","*",FN_MC!Y205)</f>
        <v>*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>
        <f>IF(FN_MC!B210="","*",FN_MC!B210)</f>
        <v>46072</v>
      </c>
      <c r="D233" s="101" t="str">
        <f>IF(FN_MC!D210="","*",FN_MC!D210)</f>
        <v>V48</v>
      </c>
      <c r="E233" s="101" t="str">
        <f>IF(FN_MC!H210="","*",FN_MC!H210)</f>
        <v>TVI</v>
      </c>
      <c r="F233" s="114" t="str">
        <f>IF(FN_MC!M210="","*",FN_MC!M210)</f>
        <v>TVI-TJA</v>
      </c>
      <c r="G233" s="101" t="str">
        <f>IF(FN_MC!I210="","*",FN_MC!I210)</f>
        <v>TVI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*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1693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1694</v>
      </c>
      <c r="B3" s="91" t="s">
        <v>1695</v>
      </c>
      <c r="C3" s="91" t="s">
        <v>7</v>
      </c>
      <c r="D3" s="92" t="s">
        <v>1212</v>
      </c>
      <c r="E3" s="92" t="s">
        <v>366</v>
      </c>
      <c r="F3" s="92" t="s">
        <v>1696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1697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*</v>
      </c>
      <c r="B199" s="95" t="str">
        <f>IF(FN_MC!X202="","*",FN_MC!X202)</f>
        <v>Contrato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A60</v>
      </c>
      <c r="H199" s="96" t="str">
        <f>IF(FN_MC!F202="","*",FN_MC!F202)</f>
        <v>DETECÇÃO - RONDA 7 DIAS</v>
      </c>
      <c r="I199" s="96" t="str">
        <f>IF(FN_MC!H202="","*",FN_MC!H202)</f>
        <v>TGR</v>
      </c>
      <c r="J199" s="96" t="str">
        <f>IF(FN_MC!I202="","*",FN_MC!I202)</f>
        <v>TEX</v>
      </c>
      <c r="K199" s="96" t="str">
        <f>IF(FN_MC!M202="","*",FN_MC!M202)</f>
        <v>TGR-TBE</v>
      </c>
      <c r="L199" s="186" t="str">
        <f>IF(FN_MC!N202="","*",FN_MC!N202)</f>
        <v>TGR512</v>
      </c>
      <c r="M199" s="97">
        <f>IF(FN_MC!J202="","*",FN_MC!J202)</f>
        <v>98</v>
      </c>
      <c r="N199" s="173">
        <f>IF(FN_MC!K202="","*",FN_MC!K202)</f>
        <v>502</v>
      </c>
      <c r="O199" s="173">
        <f>IF(FN_MC!L202="","*",FN_MC!L202)</f>
        <v>720</v>
      </c>
      <c r="P199" s="107">
        <f>IF(FN_MC!O202="","*",FN_MC!O202)</f>
        <v>0.33333333333333331</v>
      </c>
      <c r="Q199" s="107">
        <f>IF(FN_MC!P202="","*",FN_MC!P202)</f>
        <v>4.1666666666666664E-2</v>
      </c>
      <c r="R199" s="96" t="str">
        <f>IF(FN_MC!Q202="","*",CONCATENATE(FN_MC!Q202," ",FN_MC!R202))</f>
        <v>220 KM</v>
      </c>
      <c r="S199" s="96" t="str">
        <f>IF(FN_MC!V202="","*",FN_MC!V202)</f>
        <v>Lindomar</v>
      </c>
      <c r="T199" s="96" t="str">
        <f>IF(FN_MC!W202="","*",FN_MC!W202)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TCS-TGR</v>
      </c>
      <c r="F200" s="96">
        <f>IF(FN_MC!B203="","*",FN_MC!B203)</f>
        <v>46072</v>
      </c>
      <c r="G200" s="96" t="str">
        <f>IF(FN_MC!D203="","*",FN_MC!D203)</f>
        <v>ELSON</v>
      </c>
      <c r="H200" s="96" t="str">
        <f>IF(FN_MC!F203="","*",FN_MC!F203)</f>
        <v>PDM - SOLDA</v>
      </c>
      <c r="I200" s="96" t="str">
        <f>IF(FN_MC!H203="","*",FN_MC!H203)</f>
        <v>499TGR1</v>
      </c>
      <c r="J200" s="96" t="str">
        <f>IF(FN_MC!I203="","*",FN_MC!I203)</f>
        <v>-</v>
      </c>
      <c r="K200" s="96" t="str">
        <f>IF(FN_MC!M203="","*",FN_MC!M203)</f>
        <v>TBR-TGR</v>
      </c>
      <c r="L200" s="186" t="str">
        <f>IF(FN_MC!N203="","*",FN_MC!N203)</f>
        <v>499TGR1</v>
      </c>
      <c r="M200" s="97">
        <f>IF(FN_MC!J203="","*",FN_MC!J203)</f>
        <v>74</v>
      </c>
      <c r="N200" s="173">
        <f>IF(FN_MC!K203="","*",FN_MC!K203)</f>
        <v>498.9</v>
      </c>
      <c r="O200" s="173" t="str">
        <f>IF(FN_MC!L203="","*",FN_MC!L203)</f>
        <v>-</v>
      </c>
      <c r="P200" s="107">
        <f>IF(FN_MC!O203="","*",FN_MC!O203)</f>
        <v>0.41666666666666669</v>
      </c>
      <c r="Q200" s="107">
        <f>IF(FN_MC!P203="","*",FN_MC!P203)</f>
        <v>8.3333333333333329E-2</v>
      </c>
      <c r="R200" s="96" t="str">
        <f>IF(FN_MC!Q203="","*",CONCATENATE(FN_MC!Q203," ",FN_MC!R203))</f>
        <v>2 Nº DE SOLDA</v>
      </c>
      <c r="S200" s="96" t="str">
        <f>IF(FN_MC!V203="","*",FN_MC!V203)</f>
        <v>Elson</v>
      </c>
      <c r="T200" s="96" t="str">
        <f>IF(FN_MC!W203="","*",FN_MC!W203)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IF(FN_MC!Y205="","*",FN_MC!Y205)</f>
        <v>*</v>
      </c>
      <c r="B201" s="95" t="str">
        <f>IF(FN_MC!X205="","*",FN_MC!X205)</f>
        <v>Oportunidade</v>
      </c>
      <c r="C201" s="95" t="str">
        <f>IF(FN_MC!Z205="","*",FN_MC!Z205)</f>
        <v>*</v>
      </c>
      <c r="D201" s="96" t="str">
        <f>IF(FN_MC!S205="","*",FN_MC!S205)</f>
        <v>FERRONORTE</v>
      </c>
      <c r="E201" s="96" t="str">
        <f>IF(FN_MC!T205="","*",FN_MC!T205)</f>
        <v>TCS-TGR</v>
      </c>
      <c r="F201" s="96">
        <f>IF(FN_MC!B205="","*",FN_MC!B205)</f>
        <v>46072</v>
      </c>
      <c r="G201" s="96" t="str">
        <f>IF(FN_MC!D205="","*",FN_MC!D205)</f>
        <v>W70</v>
      </c>
      <c r="H201" s="96" t="str">
        <f>IF(FN_MC!F205="","*",FN_MC!F205)</f>
        <v>PDM - PEDRA - DESCARGA</v>
      </c>
      <c r="I201" s="96" t="str">
        <f>IF(FN_MC!H205="","*",FN_MC!H205)</f>
        <v>TAG</v>
      </c>
      <c r="J201" s="96" t="str">
        <f>IF(FN_MC!I205="","*",FN_MC!I205)</f>
        <v>TAG</v>
      </c>
      <c r="K201" s="96" t="str">
        <f>IF(FN_MC!M205="","*",FN_MC!M205)</f>
        <v>TVL-TBR</v>
      </c>
      <c r="L201" s="186" t="str">
        <f>IF(FN_MC!N205="","*",FN_MC!N205)</f>
        <v>TVL464</v>
      </c>
      <c r="M201" s="97">
        <f>IF(FN_MC!J205="","*",FN_MC!J205)</f>
        <v>74</v>
      </c>
      <c r="N201" s="173">
        <f>IF(FN_MC!K205="","*",FN_MC!K205)</f>
        <v>461</v>
      </c>
      <c r="O201" s="173" t="str">
        <f>IF(FN_MC!L205="","*",FN_MC!L205)</f>
        <v>-</v>
      </c>
      <c r="P201" s="107">
        <f>IF(FN_MC!O205="","*",FN_MC!O205)</f>
        <v>0.41666666666666669</v>
      </c>
      <c r="Q201" s="107">
        <f>IF(FN_MC!P205="","*",FN_MC!P205)</f>
        <v>0.125</v>
      </c>
      <c r="R201" s="96" t="str">
        <f>IF(FN_MC!Q205="","*",CONCATENATE(FN_MC!Q205," ",FN_MC!R205))</f>
        <v>20 VAGÕES</v>
      </c>
      <c r="S201" s="96" t="str">
        <f>IF(FN_MC!V205="","*",FN_MC!V205)</f>
        <v>Elton</v>
      </c>
      <c r="T201" s="96" t="str">
        <f>IF(FN_MC!W205="","*",FN_MC!W205)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86" t="str">
        <f>IF(FN_MC!N206="","*",FN_MC!N206)</f>
        <v>-</v>
      </c>
      <c r="M202" s="97" t="str">
        <f>IF(FN_MC!J206="","*",FN_MC!J206)</f>
        <v>*</v>
      </c>
      <c r="N202" s="173" t="str">
        <f>IF(FN_MC!K206="","*",FN_MC!K206)</f>
        <v>*</v>
      </c>
      <c r="O202" s="17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86" t="str">
        <f>IF(FN_MC!N209="","*",FN_MC!N209)</f>
        <v>-</v>
      </c>
      <c r="M205" s="97" t="str">
        <f>IF(FN_MC!J209="","*",FN_MC!J209)</f>
        <v>*</v>
      </c>
      <c r="N205" s="173" t="str">
        <f>IF(FN_MC!K209="","*",FN_MC!K209)</f>
        <v>*</v>
      </c>
      <c r="O205" s="17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FERRONORTE</v>
      </c>
      <c r="E206" s="96" t="str">
        <f>IF(FN_MC!T210="","*",FN_MC!T210)</f>
        <v>TMI-TCS</v>
      </c>
      <c r="F206" s="96">
        <f>IF(FN_MC!B210="","*",FN_MC!B210)</f>
        <v>46072</v>
      </c>
      <c r="G206" s="96" t="str">
        <f>IF(FN_MC!D210="","*",FN_MC!D210)</f>
        <v>V48</v>
      </c>
      <c r="H206" s="96" t="str">
        <f>IF(FN_MC!F210="","*",FN_MC!F210)</f>
        <v>MECANIZAÇÃO - SOCADORA</v>
      </c>
      <c r="I206" s="96" t="str">
        <f>IF(FN_MC!H210="","*",FN_MC!H210)</f>
        <v>TVI</v>
      </c>
      <c r="J206" s="96" t="str">
        <f>IF(FN_MC!I210="","*",FN_MC!I210)</f>
        <v>TVI</v>
      </c>
      <c r="K206" s="96" t="str">
        <f>IF(FN_MC!M210="","*",FN_MC!M210)</f>
        <v>TVI-TJA</v>
      </c>
      <c r="L206" s="186" t="str">
        <f>IF(FN_MC!N210="","*",FN_MC!N210)</f>
        <v>TVI239</v>
      </c>
      <c r="M206" s="97">
        <f>IF(FN_MC!J210="","*",FN_MC!J210)</f>
        <v>74</v>
      </c>
      <c r="N206" s="173">
        <f>IF(FN_MC!K210="","*",FN_MC!K210)</f>
        <v>237.4</v>
      </c>
      <c r="O206" s="173">
        <f>IF(FN_MC!L210="","*",FN_MC!L210)</f>
        <v>239</v>
      </c>
      <c r="P206" s="107">
        <f>IF(FN_MC!O210="","*",FN_MC!O210)</f>
        <v>0.375</v>
      </c>
      <c r="Q206" s="107">
        <f>IF(FN_MC!P210="","*",FN_MC!P210)</f>
        <v>8.3333333333333329E-2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86" t="str">
        <f>IF(FN_MC!N211="","*",FN_MC!N211)</f>
        <v>-</v>
      </c>
      <c r="M207" s="97" t="str">
        <f>IF(FN_MC!J211="","*",FN_MC!J211)</f>
        <v>*</v>
      </c>
      <c r="N207" s="173" t="str">
        <f>IF(FN_MC!K211="","*",FN_MC!K211)</f>
        <v>*</v>
      </c>
      <c r="O207" s="17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86" t="str">
        <f>IF(FN_MC!N215="","*",FN_MC!N215)</f>
        <v>-</v>
      </c>
      <c r="M211" s="97" t="str">
        <f>IF(FN_MC!J215="","*",FN_MC!J215)</f>
        <v>*</v>
      </c>
      <c r="N211" s="173" t="str">
        <f>IF(FN_MC!K215="","*",FN_MC!K215)</f>
        <v>*</v>
      </c>
      <c r="O211" s="17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86" t="str">
        <f>IF(FN_MC!N217="","*",FN_MC!N217)</f>
        <v>-</v>
      </c>
      <c r="M213" s="97" t="str">
        <f>IF(FN_MC!J217="","*",FN_MC!J217)</f>
        <v>*</v>
      </c>
      <c r="N213" s="173" t="str">
        <f>IF(FN_MC!K217="","*",FN_MC!K217)</f>
        <v>*</v>
      </c>
      <c r="O213" s="17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86" t="str">
        <f>IF(FN_MC!N218="","*",FN_MC!N218)</f>
        <v>-</v>
      </c>
      <c r="M214" s="97" t="str">
        <f>IF(FN_MC!J218="","*",FN_MC!J218)</f>
        <v>*</v>
      </c>
      <c r="N214" s="173" t="str">
        <f>IF(FN_MC!K218="","*",FN_MC!K218)</f>
        <v>*</v>
      </c>
      <c r="O214" s="17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86" t="str">
        <f>IF(FN_MC!N219="","*",FN_MC!N219)</f>
        <v>-</v>
      </c>
      <c r="M215" s="97" t="str">
        <f>IF(FN_MC!J219="","*",FN_MC!J219)</f>
        <v>*</v>
      </c>
      <c r="N215" s="173" t="str">
        <f>IF(FN_MC!K219="","*",FN_MC!K219)</f>
        <v>*</v>
      </c>
      <c r="O215" s="17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86" t="str">
        <f>IF(FN_MC!N236="","*",FN_MC!N236)</f>
        <v>-</v>
      </c>
      <c r="M244" s="97" t="str">
        <f>IF(FN_MC!J236="","*",FN_MC!J236)</f>
        <v>*</v>
      </c>
      <c r="N244" s="173" t="str">
        <f>IF(FN_MC!K236="","*",FN_MC!K236)</f>
        <v>*</v>
      </c>
      <c r="O244" s="17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86" t="str">
        <f>IF(FN_MC!N775="","*",FN_MC!N775)</f>
        <v>*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1698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1699</v>
      </c>
      <c r="C4" s="181" t="s">
        <v>1700</v>
      </c>
      <c r="D4" s="181" t="s">
        <v>1701</v>
      </c>
      <c r="E4" s="181" t="s">
        <v>1702</v>
      </c>
      <c r="F4" s="181" t="s">
        <v>366</v>
      </c>
      <c r="G4" s="181" t="s">
        <v>1703</v>
      </c>
    </row>
    <row r="5" spans="2:7">
      <c r="B5" s="182" t="s">
        <v>1704</v>
      </c>
      <c r="C5" s="182">
        <v>309525</v>
      </c>
      <c r="D5" s="182" t="s">
        <v>1705</v>
      </c>
      <c r="E5" s="182" t="s">
        <v>249</v>
      </c>
      <c r="F5" s="182" t="s">
        <v>1706</v>
      </c>
      <c r="G5" s="183">
        <v>46296</v>
      </c>
    </row>
    <row r="6" spans="2:7">
      <c r="B6" s="182" t="s">
        <v>1707</v>
      </c>
      <c r="C6" s="182">
        <v>257410</v>
      </c>
      <c r="D6" s="182" t="s">
        <v>1708</v>
      </c>
      <c r="E6" s="182" t="s">
        <v>249</v>
      </c>
      <c r="F6" s="182" t="s">
        <v>1706</v>
      </c>
      <c r="G6" s="183"/>
    </row>
    <row r="7" spans="2:7">
      <c r="B7" s="182" t="s">
        <v>1484</v>
      </c>
      <c r="C7" s="182">
        <v>256875</v>
      </c>
      <c r="D7" s="182" t="s">
        <v>1709</v>
      </c>
      <c r="E7" s="182" t="s">
        <v>249</v>
      </c>
      <c r="F7" s="182" t="s">
        <v>1706</v>
      </c>
      <c r="G7" s="183">
        <v>46296</v>
      </c>
    </row>
    <row r="8" spans="2:7">
      <c r="B8" s="182" t="s">
        <v>1710</v>
      </c>
      <c r="C8" s="182">
        <v>257278</v>
      </c>
      <c r="D8" s="182" t="s">
        <v>1711</v>
      </c>
      <c r="E8" s="182" t="s">
        <v>240</v>
      </c>
      <c r="F8" s="182" t="s">
        <v>1712</v>
      </c>
      <c r="G8" s="183">
        <v>46235</v>
      </c>
    </row>
    <row r="9" spans="2:7">
      <c r="B9" s="182" t="s">
        <v>1713</v>
      </c>
      <c r="C9" s="182">
        <v>261794</v>
      </c>
      <c r="D9" s="182" t="s">
        <v>1714</v>
      </c>
      <c r="E9" s="182" t="s">
        <v>240</v>
      </c>
      <c r="F9" s="182" t="s">
        <v>1712</v>
      </c>
      <c r="G9" s="183">
        <v>46082</v>
      </c>
    </row>
    <row r="10" spans="2:7">
      <c r="B10" s="182" t="s">
        <v>1715</v>
      </c>
      <c r="C10" s="182">
        <v>257033</v>
      </c>
      <c r="D10" s="182" t="s">
        <v>1716</v>
      </c>
      <c r="E10" s="182" t="s">
        <v>240</v>
      </c>
      <c r="F10" s="182" t="s">
        <v>480</v>
      </c>
      <c r="G10" s="182" t="s">
        <v>1717</v>
      </c>
    </row>
    <row r="11" spans="2:7">
      <c r="B11" s="182" t="s">
        <v>1718</v>
      </c>
      <c r="C11" s="182">
        <v>396578</v>
      </c>
      <c r="D11" s="182" t="s">
        <v>1719</v>
      </c>
      <c r="E11" s="182" t="s">
        <v>240</v>
      </c>
      <c r="F11" s="182" t="s">
        <v>480</v>
      </c>
      <c r="G11" s="182" t="s">
        <v>1717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1720</v>
      </c>
      <c r="D5" s="263"/>
      <c r="E5" s="263"/>
      <c r="F5" s="263"/>
      <c r="G5" s="263"/>
      <c r="H5" s="263"/>
      <c r="I5" s="263"/>
      <c r="J5" s="264"/>
      <c r="K5" s="265" t="s">
        <v>1721</v>
      </c>
      <c r="L5" s="266"/>
      <c r="M5" s="266"/>
      <c r="N5" s="266"/>
      <c r="O5" s="267" t="s">
        <v>1722</v>
      </c>
      <c r="P5" s="268"/>
      <c r="Q5" s="269"/>
    </row>
    <row r="6" spans="1:17" s="81" customFormat="1" ht="15.75" customHeight="1">
      <c r="A6" s="75" t="s">
        <v>1696</v>
      </c>
      <c r="B6" s="82" t="s">
        <v>1695</v>
      </c>
      <c r="C6" s="83" t="s">
        <v>1212</v>
      </c>
      <c r="D6" s="84" t="s">
        <v>1213</v>
      </c>
      <c r="E6" s="83" t="s">
        <v>1723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1724</v>
      </c>
      <c r="M6" s="116" t="s">
        <v>29</v>
      </c>
      <c r="N6" s="117" t="s">
        <v>1207</v>
      </c>
      <c r="O6" s="159" t="s">
        <v>1250</v>
      </c>
      <c r="P6" s="128"/>
      <c r="Q6" s="138" t="s">
        <v>1725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*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IF(FN_MC!B202="","*",FN_MC!B202)</f>
        <v>46072</v>
      </c>
      <c r="B230" s="86" t="str">
        <f>IF(FN_MC!X202="","*",FN_MC!X202)</f>
        <v>Contrato</v>
      </c>
      <c r="C230" s="87" t="str">
        <f>IF(FN_MC!S202="","*",FN_MC!S202)</f>
        <v>FERRONORTE</v>
      </c>
      <c r="D230" s="87" t="str">
        <f>IF(FN_MC!T202="","*",FN_MC!T202)</f>
        <v>TGR-TRO</v>
      </c>
      <c r="E230" s="87" t="str">
        <f>IF(FN_MC!D202="","*",FN_MC!D202)</f>
        <v>A60</v>
      </c>
      <c r="F230" s="87" t="str">
        <f>IF(FN_MC!H202="","*",FN_MC!H202)</f>
        <v>TGR</v>
      </c>
      <c r="G230" s="87" t="str">
        <f>IF(FN_MC!M202="","*",FN_MC!M202)</f>
        <v>TGR-TBE</v>
      </c>
      <c r="H230" s="125">
        <f>IF(FN_MC!K202="","*",FN_MC!K202)</f>
        <v>502</v>
      </c>
      <c r="I230" s="110">
        <f>IF(FN_MC!O202="","*",FN_MC!O202)</f>
        <v>0.33333333333333331</v>
      </c>
      <c r="J230" s="110">
        <f>IF(FN_MC!P202="","*",FN_MC!P202)</f>
        <v>4.1666666666666664E-2</v>
      </c>
      <c r="K230" s="118" t="str">
        <f>IF(FN_MC!AK202="","*",FN_MC!AK202)</f>
        <v>TGR</v>
      </c>
      <c r="L230" s="118" t="str">
        <f>IF(FN_MC!AM202="","*",FN_MC!AM202)</f>
        <v>TGR-TBE</v>
      </c>
      <c r="M230" s="118">
        <f>IF(FN_MC!AP202="","*",FN_MC!AP202)</f>
        <v>502</v>
      </c>
      <c r="N230" s="118" t="str">
        <f>IF(FN_MC!AM202="","*",FN_MC!AM202)</f>
        <v>TGR-TBE</v>
      </c>
      <c r="O230" s="135">
        <f>FN_MC!BH202</f>
        <v>0</v>
      </c>
      <c r="P230" s="78"/>
      <c r="Q230" s="120" t="str">
        <f>IF($A$2=1,IF(FN_MC!BJ202="","*",FN_MC!BJ202),IF(FN_MC!BK202="","*",FN_MC!BK202))</f>
        <v>*</v>
      </c>
    </row>
    <row r="231" spans="1:17" hidden="1">
      <c r="A231" s="85">
        <f>IF(FN_MC!B203="","*",FN_MC!B203)</f>
        <v>46072</v>
      </c>
      <c r="B231" s="86" t="str">
        <f>IF(FN_MC!X203="","*",FN_MC!X203)</f>
        <v>Oportunidade</v>
      </c>
      <c r="C231" s="87" t="str">
        <f>IF(FN_MC!S203="","*",FN_MC!S203)</f>
        <v>FERRONORTE</v>
      </c>
      <c r="D231" s="87" t="str">
        <f>IF(FN_MC!T203="","*",FN_MC!T203)</f>
        <v>TCS-TGR</v>
      </c>
      <c r="E231" s="87" t="str">
        <f>IF(FN_MC!D203="","*",FN_MC!D203)</f>
        <v>ELSON</v>
      </c>
      <c r="F231" s="87" t="str">
        <f>IF(FN_MC!H203="","*",FN_MC!H203)</f>
        <v>499TGR1</v>
      </c>
      <c r="G231" s="87" t="str">
        <f>IF(FN_MC!M203="","*",FN_MC!M203)</f>
        <v>TBR-TGR</v>
      </c>
      <c r="H231" s="125">
        <f>IF(FN_MC!K203="","*",FN_MC!K203)</f>
        <v>498.9</v>
      </c>
      <c r="I231" s="110">
        <f>IF(FN_MC!O203="","*",FN_MC!O203)</f>
        <v>0.41666666666666669</v>
      </c>
      <c r="J231" s="110">
        <f>IF(FN_MC!P203="","*",FN_MC!P203)</f>
        <v>8.3333333333333329E-2</v>
      </c>
      <c r="K231" s="118" t="str">
        <f>IF(FN_MC!AK203="","*",FN_MC!AK203)</f>
        <v>499TGR1</v>
      </c>
      <c r="L231" s="118" t="str">
        <f>IF(FN_MC!AM203="","*",FN_MC!AM203)</f>
        <v>TBR-TGR</v>
      </c>
      <c r="M231" s="118">
        <f>IF(FN_MC!AP203="","*",FN_MC!AP203)</f>
        <v>498.9</v>
      </c>
      <c r="N231" s="118" t="str">
        <f>IF(FN_MC!AM203="","*",FN_MC!AM203)</f>
        <v>TBR-TGR</v>
      </c>
      <c r="O231" s="135">
        <f>FN_MC!BH203</f>
        <v>0</v>
      </c>
      <c r="P231" s="78"/>
      <c r="Q231" s="120" t="str">
        <f>IF($A$2=1,IF(FN_MC!BJ203="","*",FN_MC!BJ203),IF(FN_MC!BK203="","*",FN_MC!BK203))</f>
        <v>*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5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5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5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5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>
        <f>IF(FN_MC!B210="","*",FN_MC!B210)</f>
        <v>46072</v>
      </c>
      <c r="B237" s="86" t="str">
        <f>IF(FN_MC!X210="","*",FN_MC!X210)</f>
        <v>*</v>
      </c>
      <c r="C237" s="87" t="str">
        <f>IF(FN_MC!S210="","*",FN_MC!S210)</f>
        <v>FERRONORTE</v>
      </c>
      <c r="D237" s="87" t="str">
        <f>IF(FN_MC!T210="","*",FN_MC!T210)</f>
        <v>TMI-TCS</v>
      </c>
      <c r="E237" s="87" t="str">
        <f>IF(FN_MC!D210="","*",FN_MC!D210)</f>
        <v>V48</v>
      </c>
      <c r="F237" s="87" t="str">
        <f>IF(FN_MC!H210="","*",FN_MC!H210)</f>
        <v>TVI</v>
      </c>
      <c r="G237" s="87" t="str">
        <f>IF(FN_MC!M210="","*",FN_MC!M210)</f>
        <v>TVI-TJA</v>
      </c>
      <c r="H237" s="125">
        <f>IF(FN_MC!K210="","*",FN_MC!K210)</f>
        <v>237.4</v>
      </c>
      <c r="I237" s="110">
        <f>IF(FN_MC!O210="","*",FN_MC!O210)</f>
        <v>0.375</v>
      </c>
      <c r="J237" s="110">
        <f>IF(FN_MC!P210="","*",FN_MC!P210)</f>
        <v>8.3333333333333329E-2</v>
      </c>
      <c r="K237" s="118" t="str">
        <f>IF(FN_MC!AK210="","*",FN_MC!AK210)</f>
        <v>TVI</v>
      </c>
      <c r="L237" s="118" t="str">
        <f>IF(FN_MC!AM210="","*",FN_MC!AM210)</f>
        <v>TVI-TJA</v>
      </c>
      <c r="M237" s="118">
        <f>IF(FN_MC!AP210="","*",FN_MC!AP210)</f>
        <v>237.4</v>
      </c>
      <c r="N237" s="118" t="str">
        <f>IF(FN_MC!AM210="","*",FN_MC!AM210)</f>
        <v>TVI-TJA</v>
      </c>
      <c r="O237" s="135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5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5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5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5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5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5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5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5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5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5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5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5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5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5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5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5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5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5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5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5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5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5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5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5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5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5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5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5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5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5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5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5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5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5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5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5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5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5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5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5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5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5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5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5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5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5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5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5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5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5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5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5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5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5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5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5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5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5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5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5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5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5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5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5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5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5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5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5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5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5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5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5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5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5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5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5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5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5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5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5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5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5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5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5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5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5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5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5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5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5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5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5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5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5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5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5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5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5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5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5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5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5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5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5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5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5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5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5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5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5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5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5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5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5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5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5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5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5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5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5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5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5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5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5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5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5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5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5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5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5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5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5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5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5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5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5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5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5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5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5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5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5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5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5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5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5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5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5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5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5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5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5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5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5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5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5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5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5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5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5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5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5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5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5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5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5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5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5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5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5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5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5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5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5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5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5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5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5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5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5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5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5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5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5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5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5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5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5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5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5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5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5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5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5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5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5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5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5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5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5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5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5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5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5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5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5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5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5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5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5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5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5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5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5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5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5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5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5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5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5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5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5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5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5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5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5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5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5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5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5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5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5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5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5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5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5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5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5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5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5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5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5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5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5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5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5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5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5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5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5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5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5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5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5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5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5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5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5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5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5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5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5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5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5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5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5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5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5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5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5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5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5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5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5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5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5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5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5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5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5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5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5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5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5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5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5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5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5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5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5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5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5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5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5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5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5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5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5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5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5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5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5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5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5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5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5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5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5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5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5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5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5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5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5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5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5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5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5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5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5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5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5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5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5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5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5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5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5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5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5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5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5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5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5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5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5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5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5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5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5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5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5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5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5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5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5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5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5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5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5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5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5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5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5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5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5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5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5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5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5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5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5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5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5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5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5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5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5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5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5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5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5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5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5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5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5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5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5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5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5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5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5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5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5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5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5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5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5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5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5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5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5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5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5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5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5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5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5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5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5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5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5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5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5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5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5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5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5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5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5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5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5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5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5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5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5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5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5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5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5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5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5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5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5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5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5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5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5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5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5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5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5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5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5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5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5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5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5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5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5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5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5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5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5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5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5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5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5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5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5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5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5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5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5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5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5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5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5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5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5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5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5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5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5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5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5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5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5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5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5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5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5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5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5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5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5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5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5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5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5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5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5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5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5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5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5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5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5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5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5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5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5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5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5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5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5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5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5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5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5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5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5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5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5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5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5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5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5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5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5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5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5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5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5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5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5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5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5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5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5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5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5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5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5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5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5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5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5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5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5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5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5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5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5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5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5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5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5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5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5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5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5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5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5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5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5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5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5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5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5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5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5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5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5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5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5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5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5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5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5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5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5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5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5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*</v>
      </c>
      <c r="D802" s="87" t="str">
        <f>IF(FN_MC!T775="","*",FN_MC!T775)</f>
        <v>*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*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*</v>
      </c>
      <c r="L802" s="118" t="str">
        <f>IF(FN_MC!AM775="","*",FN_MC!AM775)</f>
        <v>*</v>
      </c>
      <c r="M802" s="118" t="str">
        <f>IF(FN_MC!AP775="","*",FN_MC!AP775)</f>
        <v>*</v>
      </c>
      <c r="N802" s="118" t="str">
        <f>IF(FN_MC!AM775="","*",FN_MC!AM775)</f>
        <v>*</v>
      </c>
      <c r="O802" s="135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5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5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5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5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5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5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5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5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5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5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5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5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5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5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5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5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5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5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5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5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5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5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5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5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5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5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5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5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5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5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5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5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5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5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5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5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5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5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5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5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5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5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5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5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5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5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5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5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5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5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5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5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5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5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5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5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5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5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5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5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5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5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5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5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5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5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5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5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5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5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5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5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5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5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5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5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5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5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5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5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5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5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5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5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5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5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5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5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5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5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5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5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5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5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5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5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5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5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5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5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5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5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5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5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5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5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5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5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5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5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5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5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5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5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5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5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5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5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5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5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5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5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5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5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5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5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5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5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5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5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5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5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5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5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5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5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5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5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5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5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5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5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5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5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5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5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5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5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2026-02-18T14:58:41Z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