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43" documentId="120_S{118792C3-22EF-5104-A093-F22BFE3913F3}" xr6:coauthVersionLast="47" xr6:coauthVersionMax="47" xr10:uidLastSave="{7FCAD249-1EEE-4D45-B52F-66ED47C784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M71" i="1" a="1"/>
  <c r="M71" i="1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M68" i="1" a="1"/>
  <c r="M68" i="1" s="1"/>
  <c r="N68" i="1" a="1"/>
  <c r="N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M69" i="1" a="1"/>
  <c r="M69" i="1" s="1"/>
  <c r="N69" i="1" a="1"/>
  <c r="N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N71" i="1" a="1"/>
  <c r="N71" i="1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M75" i="1" a="1"/>
  <c r="M75" i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M78" i="1" a="1"/>
  <c r="M78" i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M79" i="1" a="1"/>
  <c r="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N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N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<sst xmlns="http://schemas.openxmlformats.org/spreadsheetml/2006/main" count="3734" uniqueCount="1194">
  <si>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</si>
  <si>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</si>
  <si>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</si>
  <si>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</si>
  <si>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</si>
  <si>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</si>
  <si>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</si>
  <si>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</si>
  <si>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</si>
  <si>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</si>
  <si>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</si>
  <si>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</si>
  <si>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</si>
  <si>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</si>
  <si>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</si>
  <si>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</si>
  <si>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</si>
  <si>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</si>
  <si>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</si>
  <si>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</si>
  <si>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</si>
  <si>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</si>
  <si>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</si>
  <si>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</si>
  <si>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</si>
  <si>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</si>
  <si>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</si>
  <si>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</si>
  <si>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</si>
  <si>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</si>
  <si>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</si>
  <si>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</si>
  <si>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</si>
  <si>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</si>
  <si>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</si>
  <si>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</si>
  <si>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</si>
  <si>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</si>
  <si>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</si>
  <si>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</si>
  <si>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</si>
  <si>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</si>
  <si>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</si>
  <si>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</si>
  <si>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</si>
  <si>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</si>
  <si>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</si>
  <si>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</si>
  <si>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</si>
  <si>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</si>
  <si>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</si>
  <si>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</si>
  <si>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</si>
  <si>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</si>
  <si>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</si>
  <si>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</si>
  <si>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</si>
  <si>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</si>
  <si>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</si>
  <si>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</si>
  <si>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</si>
  <si>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</si>
  <si>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</si>
  <si>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</si>
  <si>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</si>
  <si>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</si>
  <si>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</si>
  <si>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</si>
  <si>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</si>
  <si>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</si>
  <si>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</si>
  <si>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</si>
  <si>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</si>
  <si>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</si>
  <si>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</si>
  <si>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</si>
  <si>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</si>
  <si>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</si>
  <si>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</si>
  <si>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</si>
  <si>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</si>
  <si>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</si>
  <si>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</si>
  <si>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</si>
  <si>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</si>
  <si>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</si>
  <si>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</si>
  <si>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</si>
  <si>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</si>
  <si>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</si>
  <si>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</si>
  <si>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</si>
  <si>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</si>
  <si>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</si>
  <si>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</si>
  <si>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</si>
  <si>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</si>
  <si>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</si>
  <si>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</si>
  <si>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</si>
  <si>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</si>
  <si>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</si>
  <si>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</si>
  <si>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</si>
  <si>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</si>
  <si>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</si>
  <si>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</si>
  <si>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</si>
  <si>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</si>
  <si>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</si>
  <si>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</si>
  <si>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</si>
  <si>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</si>
  <si>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</si>
  <si>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</si>
  <si>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</si>
  <si>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</si>
  <si>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</si>
  <si>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</si>
  <si>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</si>
  <si>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</si>
  <si>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</si>
  <si>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</si>
  <si>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</si>
  <si>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</si>
  <si>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</si>
  <si>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</si>
  <si>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</si>
  <si>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</si>
  <si>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</si>
  <si>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</si>
  <si>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</si>
  <si>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</si>
  <si>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</si>
  <si>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</si>
  <si>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</si>
  <si>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</si>
  <si>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</si>
  <si>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</si>
  <si>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</si>
  <si>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</si>
  <si>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</si>
  <si>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</si>
  <si>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</si>
  <si>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</si>
  <si>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</si>
  <si>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</si>
  <si>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</si>
  <si>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</si>
  <si>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</si>
  <si>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</si>
  <si>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</si>
  <si>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</si>
  <si>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</si>
  <si>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</si>
  <si>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</si>
  <si>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</si>
  <si>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</si>
  <si>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</si>
  <si>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</si>
  <si>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</si>
  <si>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</si>
  <si>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</si>
  <si>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</si>
  <si>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</si>
  <si>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</si>
  <si>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</si>
  <si>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</si>
  <si>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</si>
  <si>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</si>
  <si>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</si>
  <si>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</si>
  <si>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</si>
  <si>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</si>
  <si>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</si>
  <si>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</si>
  <si>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</si>
  <si>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</si>
  <si>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</si>
  <si>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</si>
  <si>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</si>
  <si>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</si>
  <si>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</si>
  <si>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</si>
  <si>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</si>
  <si>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</si>
  <si>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</si>
  <si>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</si>
  <si>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</si>
  <si>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</si>
  <si>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</si>
  <si>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</si>
  <si>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</si>
  <si>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</si>
  <si>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</si>
  <si>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</si>
  <si>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</si>
  <si>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</si>
  <si>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</si>
  <si>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</si>
  <si>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</si>
  <si>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</si>
  <si>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</si>
  <si>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</si>
  <si>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</si>
  <si>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</si>
  <si>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</si>
  <si>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</si>
  <si>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</si>
  <si>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</si>
  <si>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</si>
  <si>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</si>
  <si>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</si>
  <si>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</si>
  <si>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</si>
  <si>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</si>
  <si>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</si>
  <si>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</si>
  <si>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</si>
  <si>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</si>
  <si>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</si>
  <si>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</si>
  <si>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</si>
  <si>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</si>
  <si>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</si>
  <si>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</si>
  <si>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</si>
  <si>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</si>
  <si>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</si>
  <si>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</si>
  <si>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</si>
  <si>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</si>
  <si>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</si>
  <si>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</si>
  <si>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</si>
  <si>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</si>
  <si>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</si>
  <si>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</si>
  <si>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</si>
  <si>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</si>
  <si>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</si>
  <si>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</si>
  <si>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</si>
  <si>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</si>
  <si>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</si>
  <si>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</si>
  <si>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</si>
  <si>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</si>
  <si>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</si>
  <si>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</si>
  <si>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</si>
  <si>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</si>
  <si>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</si>
  <si>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</si>
  <si>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</si>
  <si>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</si>
  <si>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</si>
  <si>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</si>
  <si>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</si>
  <si>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</si>
  <si>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</si>
  <si>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</si>
  <si>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</si>
  <si>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</si>
  <si>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</si>
  <si>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</si>
  <si>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</si>
  <si>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</si>
  <si>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</si>
  <si>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</si>
  <si>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</si>
  <si>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</si>
  <si>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</si>
  <si>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</si>
  <si>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</si>
  <si>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</si>
  <si>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</si>
  <si>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</si>
  <si>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</si>
  <si>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</si>
  <si>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</si>
  <si>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</si>
  <si>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</si>
  <si>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</si>
  <si>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</si>
  <si>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</si>
  <si>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</si>
  <si>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</si>
  <si>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</si>
  <si>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</si>
  <si>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</si>
  <si>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</si>
  <si>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</si>
  <si>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</si>
  <si>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</si>
  <si>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</si>
  <si>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</si>
  <si>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</si>
  <si>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</si>
  <si>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</si>
  <si>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</si>
  <si>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</si>
  <si>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</si>
  <si>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</si>
  <si>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</si>
  <si>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</si>
  <si>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</si>
  <si>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</si>
  <si>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</si>
  <si>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</si>
  <si>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</si>
  <si>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</si>
  <si>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</si>
  <si>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</si>
  <si>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</si>
  <si>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</si>
  <si>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</si>
  <si>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</si>
  <si>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</si>
  <si>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</si>
  <si>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</si>
  <si>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</si>
  <si>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</si>
  <si>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</si>
  <si>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</si>
  <si>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</si>
  <si>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</si>
  <si>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</si>
  <si>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</si>
  <si>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</si>
  <si>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</si>
  <si>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</si>
  <si>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</si>
  <si>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</si>
  <si>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</si>
  <si>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</si>
  <si>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</si>
  <si>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</si>
  <si>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</si>
  <si>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</si>
  <si>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</si>
  <si>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</si>
  <si>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</si>
  <si>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</si>
  <si>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</si>
  <si>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</si>
  <si>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</si>
  <si>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</si>
  <si>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</si>
  <si>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</si>
  <si>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</si>
  <si>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</si>
  <si>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</si>
  <si>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</si>
  <si>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</si>
  <si>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</si>
  <si>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</si>
  <si>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</si>
  <si>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</si>
  <si>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</si>
  <si>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</si>
  <si>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</si>
  <si>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</si>
  <si>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</si>
  <si>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</si>
  <si>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</si>
  <si>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</si>
  <si>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</si>
  <si>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</si>
  <si>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</si>
  <si>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</si>
  <si>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</si>
  <si>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</si>
  <si>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</si>
  <si>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</si>
  <si>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</si>
  <si>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</si>
  <si>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</si>
  <si>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</si>
  <si>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</si>
  <si>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</si>
  <si>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</si>
  <si>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</si>
  <si>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</si>
  <si>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</si>
  <si>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</si>
  <si>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</si>
  <si>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</si>
  <si>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</si>
  <si>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</si>
  <si>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</si>
  <si>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</si>
  <si>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</si>
  <si>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</si>
  <si>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</si>
  <si>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</si>
  <si>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</si>
  <si>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</si>
  <si>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</si>
  <si>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</si>
  <si>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</si>
  <si>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</si>
  <si>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</si>
  <si>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</si>
  <si>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</si>
  <si>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</si>
  <si>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</si>
  <si>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</si>
  <si>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</si>
  <si>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</si>
  <si>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</si>
  <si>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</si>
  <si>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</si>
  <si>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</si>
  <si>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</si>
  <si>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</si>
  <si>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</si>
  <si>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</si>
  <si>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</si>
  <si>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</si>
  <si>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</si>
  <si>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</si>
  <si>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</si>
  <si>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</si>
  <si>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</si>
  <si>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</si>
  <si>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</si>
  <si>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</si>
  <si>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</si>
  <si>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</si>
  <si>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</si>
  <si>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</si>
  <si>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</si>
  <si>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</si>
  <si>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</si>
  <si>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</si>
  <si>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</si>
  <si>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</si>
  <si>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</si>
  <si>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</si>
  <si>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</si>
  <si>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</si>
  <si>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</si>
  <si>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</si>
  <si>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</si>
  <si>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</si>
  <si>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</si>
  <si>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</si>
  <si>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</si>
  <si>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</si>
  <si>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</si>
  <si>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</si>
  <si>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</si>
  <si>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</si>
  <si>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</si>
  <si>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</si>
  <si>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</si>
  <si>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</si>
  <si>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</si>
  <si>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</si>
  <si>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</si>
  <si>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</si>
  <si>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</si>
  <si>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</si>
  <si>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</si>
  <si>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</si>
  <si>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</si>
  <si>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</si>
  <si>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</si>
  <si>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</si>
  <si>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</si>
  <si>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</si>
  <si>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</si>
  <si>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</si>
  <si>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</si>
  <si>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</si>
  <si>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</si>
  <si>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</si>
  <si>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</si>
  <si>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</si>
  <si>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</si>
  <si>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</si>
  <si>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</si>
  <si>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</si>
  <si>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</si>
  <si>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</si>
  <si>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</si>
  <si>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</si>
  <si>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</si>
  <si>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</si>
  <si>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</si>
  <si>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</si>
  <si>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</si>
  <si>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</si>
  <si>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</si>
  <si>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</si>
  <si>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</si>
  <si>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</si>
  <si>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</si>
  <si>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</si>
  <si>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</si>
  <si>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</si>
  <si>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</si>
  <si>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</si>
  <si>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</si>
  <si>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</si>
  <si>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</si>
  <si>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</si>
  <si>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</si>
  <si>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</si>
  <si>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</si>
  <si>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</si>
  <si>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</si>
  <si>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</si>
  <si>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</si>
  <si>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</si>
  <si>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</si>
  <si>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</si>
  <si>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</si>
  <si>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</si>
  <si>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</si>
  <si>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</si>
  <si>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</si>
  <si>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</si>
  <si>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</si>
  <si>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</si>
  <si>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</si>
  <si>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</si>
  <si>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</si>
  <si>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</si>
  <si>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</si>
  <si>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</si>
  <si>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</si>
  <si>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</si>
  <si>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</si>
  <si>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</si>
  <si>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</si>
  <si>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</si>
  <si>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</si>
  <si>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</si>
  <si>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</si>
  <si>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</si>
  <si>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</si>
  <si>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</si>
  <si>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</si>
  <si>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</si>
  <si>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</si>
  <si>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</si>
  <si>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</si>
  <si>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</si>
  <si>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</si>
  <si>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</si>
  <si>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</si>
  <si>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</si>
  <si>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</si>
  <si>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</si>
  <si>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</si>
  <si>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</si>
  <si>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</si>
  <si>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</si>
  <si>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</si>
  <si>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</si>
  <si>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</si>
  <si>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</si>
  <si>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</si>
  <si>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</si>
  <si>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</si>
  <si>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</si>
  <si>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</si>
  <si>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</si>
  <si>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</si>
  <si>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</si>
  <si>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</si>
  <si>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</si>
  <si>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</si>
  <si>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</si>
  <si>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</si>
  <si>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</si>
  <si>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</si>
  <si>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</si>
  <si>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</si>
  <si>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</si>
  <si>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</si>
  <si>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</si>
  <si>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</si>
  <si>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</si>
  <si>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</si>
  <si>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</si>
  <si>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</si>
  <si>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</si>
  <si>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</si>
  <si>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</si>
  <si>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</si>
  <si>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</si>
  <si>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</si>
  <si>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</si>
  <si>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</si>
  <si>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</si>
  <si>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</si>
  <si>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</si>
  <si>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</si>
  <si>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</si>
  <si>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</si>
  <si>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</si>
  <si>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</si>
  <si>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</si>
  <si>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</si>
  <si>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</si>
  <si>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</si>
  <si>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</si>
  <si>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</si>
  <si>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</si>
  <si>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</si>
  <si>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</si>
  <si>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</si>
  <si>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</si>
  <si>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</si>
  <si>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</si>
  <si>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</si>
  <si>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</si>
  <si>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</si>
  <si>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</si>
  <si>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</si>
  <si>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</si>
  <si>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</si>
  <si>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</si>
  <si>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</si>
  <si>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</si>
  <si>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</si>
  <si>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</si>
  <si>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</si>
  <si>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</si>
  <si>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</si>
  <si>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</si>
  <si>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</si>
  <si>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</si>
  <si>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</si>
  <si>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</si>
  <si>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</si>
  <si>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</si>
  <si>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</si>
  <si>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</si>
  <si>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</si>
  <si>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</si>
  <si>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</si>
  <si>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</si>
  <si>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</si>
  <si>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</si>
  <si>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</si>
  <si>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</si>
  <si>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</si>
  <si>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</si>
  <si>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</si>
  <si>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</si>
  <si>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</si>
  <si>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</si>
  <si>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</si>
  <si>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</si>
  <si>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</si>
  <si>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</si>
  <si>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</si>
  <si>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</si>
  <si>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</si>
  <si>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</si>
  <si>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</si>
  <si>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</si>
  <si>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</si>
  <si>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</si>
  <si>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</si>
  <si>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</si>
  <si>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</si>
  <si>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</si>
  <si>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</si>
  <si>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</si>
  <si>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</si>
  <si>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</si>
  <si>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</si>
  <si>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</si>
  <si>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</si>
  <si>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</si>
  <si>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</si>
  <si>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</si>
  <si>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</si>
  <si>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</si>
  <si>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</si>
  <si>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</si>
  <si>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</si>
  <si>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</si>
  <si>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</si>
  <si>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</si>
  <si>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</si>
  <si>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</si>
  <si>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</si>
  <si>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</si>
  <si>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</si>
  <si>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</si>
  <si>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</si>
  <si>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</si>
  <si>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</si>
  <si>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</si>
  <si>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</si>
  <si>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</si>
  <si>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</si>
  <si>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</si>
  <si>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</si>
  <si>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</si>
  <si>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</si>
  <si>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</si>
  <si>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</si>
  <si>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</si>
  <si>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</si>
  <si>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</si>
  <si>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</si>
  <si>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</si>
  <si>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</si>
  <si>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</si>
  <si>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</si>
  <si>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</si>
  <si>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</si>
  <si>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</si>
  <si>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</si>
  <si>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</si>
  <si>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</si>
  <si>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</si>
  <si>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</si>
  <si>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</si>
  <si>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</si>
  <si>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</si>
  <si>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</si>
  <si>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</si>
  <si>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</si>
  <si>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</si>
  <si>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</si>
  <si>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</si>
  <si>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</si>
  <si>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</si>
  <si>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</si>
  <si>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</si>
  <si>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</si>
  <si>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</si>
  <si>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</si>
  <si>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</si>
  <si>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</si>
  <si>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</si>
  <si>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</si>
  <si>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</si>
  <si>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</si>
  <si>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</si>
  <si>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</si>
  <si>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</si>
  <si>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</si>
  <si>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</si>
  <si>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</si>
  <si>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</si>
  <si>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</si>
  <si>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</si>
  <si>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</si>
  <si>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</si>
  <si>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</si>
  <si>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</si>
  <si>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</si>
  <si>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</si>
  <si>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</si>
  <si>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</si>
  <si>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</si>
  <si>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</si>
  <si>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</si>
  <si>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</si>
  <si>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</si>
  <si>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</si>
  <si>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</si>
  <si>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</si>
  <si>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</si>
  <si>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</si>
  <si>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</si>
  <si>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</si>
  <si>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</si>
  <si>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</si>
  <si>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</si>
  <si>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</si>
  <si>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</si>
  <si>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</si>
  <si>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</si>
  <si>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</si>
  <si>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</si>
  <si>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</si>
  <si>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</si>
  <si>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</si>
  <si>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</si>
  <si>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</si>
  <si>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</si>
  <si>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</si>
  <si>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</si>
  <si>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</si>
  <si>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</si>
  <si>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</si>
  <si>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</si>
  <si>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</si>
  <si>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</si>
  <si>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</si>
  <si>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</si>
  <si>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</si>
  <si>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</si>
  <si>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</si>
  <si>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</si>
  <si>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</si>
  <si>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</si>
  <si>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</si>
  <si>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</si>
  <si>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</si>
  <si>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</si>
  <si>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</si>
  <si>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</si>
  <si>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</si>
  <si>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</si>
  <si>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</si>
  <si>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</si>
  <si>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</si>
  <si>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</si>
  <si>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</si>
  <si>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</si>
  <si>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</si>
  <si>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</si>
  <si>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</si>
  <si>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</si>
  <si>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</si>
  <si>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</si>
  <si>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</si>
  <si>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</si>
  <si>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</si>
  <si>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</si>
  <si>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</si>
  <si>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</si>
  <si>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</si>
  <si>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</si>
  <si>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</si>
  <si>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</si>
  <si>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</si>
  <si>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</si>
  <si>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</si>
  <si>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</si>
  <si>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</si>
  <si>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</si>
  <si>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</si>
  <si>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</si>
  <si>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</si>
  <si>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</si>
  <si>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</si>
  <si>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</si>
  <si>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</si>
  <si>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</si>
  <si>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</si>
  <si>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</si>
  <si>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</si>
  <si>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</si>
  <si>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</si>
  <si>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</si>
  <si>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</si>
  <si>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</si>
  <si>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</si>
  <si>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</si>
  <si>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</si>
  <si>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</si>
  <si>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</si>
  <si>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</si>
  <si>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</si>
  <si>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</si>
  <si>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</si>
  <si>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</si>
  <si>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</si>
  <si>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</si>
  <si>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</si>
  <si>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</si>
  <si>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</si>
  <si>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</si>
  <si>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</si>
  <si>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</si>
  <si>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</si>
  <si>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</si>
  <si>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</si>
  <si>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</si>
  <si>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</si>
  <si>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</si>
  <si>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</si>
  <si>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</si>
  <si>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</si>
  <si>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</si>
  <si>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</si>
  <si>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</si>
  <si>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</si>
  <si>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</si>
  <si>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</si>
  <si>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</si>
  <si>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</si>
  <si>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</si>
  <si>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</si>
  <si>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</si>
  <si>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</si>
  <si>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</si>
  <si>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</si>
  <si>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</si>
  <si>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</si>
  <si>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</si>
  <si>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</si>
  <si>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</si>
  <si>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</si>
  <si>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</si>
  <si>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</si>
  <si>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</si>
  <si>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</si>
  <si>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</si>
  <si>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</si>
  <si>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</si>
  <si>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</si>
  <si>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</si>
  <si>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</si>
  <si>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</si>
  <si>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</si>
  <si>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</si>
  <si>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</si>
  <si>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</si>
  <si>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</si>
  <si>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</si>
  <si>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</si>
  <si>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</si>
  <si>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</si>
  <si>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</si>
  <si>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</si>
  <si>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</si>
  <si>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</si>
  <si>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</si>
  <si>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</si>
  <si>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</si>
  <si>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</si>
  <si>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</si>
  <si>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</si>
  <si>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</si>
  <si>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</si>
  <si>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</si>
  <si>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</si>
  <si>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</si>
  <si>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</si>
  <si>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</si>
  <si>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</si>
  <si>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</si>
  <si>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</si>
  <si>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</si>
  <si>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</si>
  <si>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</si>
  <si>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</si>
  <si>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</si>
  <si>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</si>
  <si>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</si>
  <si>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</si>
  <si>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</si>
  <si>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</si>
  <si>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</si>
  <si>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</si>
  <si>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</si>
  <si>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</si>
  <si>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</si>
  <si>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</si>
  <si>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</si>
  <si>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</si>
  <si>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</si>
  <si>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</si>
  <si>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</si>
  <si>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</si>
  <si>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</si>
  <si>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</si>
  <si>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</si>
  <si>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</si>
  <si>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</si>
  <si>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</si>
  <si>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</si>
  <si>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</si>
  <si>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</si>
  <si>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</si>
  <si>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</si>
  <si>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</si>
  <si>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</si>
  <si>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</si>
  <si>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</si>
  <si>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</si>
  <si>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</si>
  <si>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</si>
  <si>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</si>
  <si>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</si>
  <si>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</si>
  <si>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</si>
  <si>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</si>
  <si>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</si>
  <si>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</si>
  <si>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</si>
  <si>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</si>
  <si>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</si>
  <si>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</si>
  <si>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</si>
  <si>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</si>
  <si>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</si>
  <si>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</si>
  <si>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</si>
  <si>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</si>
  <si>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</si>
  <si>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</si>
  <si>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</si>
  <si>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</si>
  <si>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</si>
  <si>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</si>
  <si>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</si>
  <si>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</si>
  <si>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</si>
  <si>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</si>
  <si>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</si>
  <si>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</si>
  <si>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</si>
  <si>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</si>
  <si>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</si>
  <si>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</si>
  <si>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</si>
  <si>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</si>
  <si>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</si>
  <si>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</si>
  <si>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</si>
  <si>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</si>
  <si>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</si>
  <si>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</si>
  <si>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</si>
  <si>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</si>
  <si>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</si>
  <si>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</si>
  <si>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</si>
  <si>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</si>
  <si>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</si>
  <si>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</si>
  <si>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</si>
  <si>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</si>
  <si>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</si>
  <si>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</si>
  <si>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</si>
  <si>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</si>
  <si>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</si>
  <si>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</si>
  <si>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</si>
  <si>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</si>
  <si>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</si>
  <si>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</si>
  <si>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</si>
  <si>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</si>
  <si>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</si>
  <si>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</si>
  <si>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</si>
  <si>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</si>
  <si>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</si>
  <si>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</si>
  <si>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</si>
  <si>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</si>
  <si>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</si>
  <si>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</si>
  <si>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</si>
  <si>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</si>
  <si>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</si>
  <si>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</si>
  <si>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</si>
  <si>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</si>
  <si>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</si>
  <si>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</si>
  <si>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</si>
  <si>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</si>
  <si>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</si>
  <si>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</si>
  <si>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</si>
  <si>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</si>
  <si>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</si>
  <si>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</si>
  <si>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</si>
  <si>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</si>
  <si>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</si>
  <si>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</si>
  <si>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</si>
  <si>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</si>
  <si>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</si>
  <si>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</si>
  <si>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</si>
  <si>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</si>
  <si>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</si>
  <si>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</si>
  <si>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</si>
  <si>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</si>
  <si>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</si>
  <si>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>Previsão de pronto as 10h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</si>
  <si>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</si>
  <si>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</si>
  <si>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</si>
  <si>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</si>
  <si>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</si>
  <si>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>MC1 as 07:42h</t>
  </si>
  <si>
    <t xml:space="preserve">Alisson </t>
  </si>
  <si>
    <t>4º veículo a entrar no intervalo, licença até SB ZRB1502</t>
  </si>
  <si>
    <t>3º veiculo a entrar no intervalo, licença até SB ZRB1502</t>
  </si>
  <si>
    <t>MC1 as 07:19h - Parte após Y42</t>
  </si>
  <si>
    <t>Z3VZEV1</t>
  </si>
  <si>
    <t>2º veículo a entrar no intervalo, licença até SB ZRB1502</t>
  </si>
  <si>
    <t>MC1 as 08:10h</t>
  </si>
  <si>
    <t>1º veículo a entrar no intervalo, licença até a SB ZRB150,2</t>
  </si>
  <si>
    <t>MC1 as 07:11h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</si>
  <si>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</si>
  <si>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</si>
  <si>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</si>
  <si>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</si>
  <si>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MC1 as 07:30h - Aguardando previsão do CCO para faixa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</si>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</sst>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8" activePane="topRight" state="frozen"/>
      <selection pane="topRight" activeCell="K50" sqref="K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916</v>
      </c>
      <c r="C1" s="176"/>
      <c r="D1" s="176"/>
      <c r="E1" s="3"/>
      <c r="F1" s="175" t="s">
        <v>917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918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919</v>
      </c>
      <c r="BI1" s="191"/>
      <c r="BJ1" s="191"/>
      <c r="BK1" s="192"/>
      <c r="BL1" s="5"/>
      <c r="BM1" s="182" t="s">
        <v>920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5" t="s">
        <v>921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924</v>
      </c>
      <c r="AT2" s="186"/>
      <c r="AU2" s="186"/>
      <c r="AV2" s="186"/>
      <c r="AW2" s="186"/>
      <c r="AX2" s="186"/>
      <c r="AY2" s="189"/>
      <c r="AZ2" s="6"/>
      <c r="BA2" s="179" t="s">
        <v>925</v>
      </c>
      <c r="BB2" s="181"/>
      <c r="BC2" s="185" t="s">
        <v>922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9" t="s">
        <v>926</v>
      </c>
      <c r="AJ3" s="181"/>
      <c r="AK3" s="179" t="s">
        <v>927</v>
      </c>
      <c r="AL3" s="180"/>
      <c r="AM3" s="201"/>
      <c r="AN3" s="202"/>
      <c r="AO3" s="180"/>
      <c r="AP3" s="180"/>
      <c r="AQ3" s="181"/>
      <c r="AR3" s="63"/>
      <c r="AS3" s="173" t="s">
        <v>933</v>
      </c>
      <c r="AT3" s="174"/>
      <c r="AU3" s="173" t="s">
        <v>934</v>
      </c>
      <c r="AV3" s="174"/>
      <c r="AW3" s="173" t="s">
        <v>935</v>
      </c>
      <c r="AX3" s="174"/>
      <c r="AY3" s="63" t="s">
        <v>936</v>
      </c>
      <c r="AZ3" s="63"/>
      <c r="BA3" s="199"/>
      <c r="BB3" s="200"/>
      <c r="BC3" s="179" t="s">
        <v>929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937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(TP-819)46084</v>
      </c>
      <c r="B35" s="102">
        <v>46084</v>
      </c>
      <c r="C35" s="135">
        <f>IF(BS_CONTROLE[[#This Row],[DATA]]="","",WEEKNUM(BS_CONTROLE[[#This Row],[DATA]]))</f>
        <v>10</v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 t="s">
        <v>1090</v>
      </c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1"/>
        <v/>
      </c>
    </row>
    <row r="36" spans="1:72">
      <c r="A36" s="47" t="str">
        <f>D36&amp;B36</f>
        <v>EDSON (TP-719)46084</v>
      </c>
      <c r="B36" s="102">
        <v>46084</v>
      </c>
      <c r="C36" s="135">
        <f>IF(BS_CONTROLE[[#This Row],[DATA]]="","",WEEKNUM(BS_CONTROLE[[#This Row],[DATA]]))</f>
        <v>10</v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1091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1"/>
        <v/>
      </c>
    </row>
    <row r="37" spans="1:72">
      <c r="A37" s="47" t="str">
        <f>D37&amp;B37</f>
        <v>CLEBISON (TP-728)46084</v>
      </c>
      <c r="B37" s="102">
        <v>46084</v>
      </c>
      <c r="C37" s="135">
        <f>IF(BS_CONTROLE[[#This Row],[DATA]]="","",WEEKNUM(BS_CONTROLE[[#This Row],[DATA]]))</f>
        <v>10</v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1092</v>
      </c>
      <c r="W37" s="151" t="s">
        <v>1093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1"/>
        <v/>
      </c>
    </row>
    <row r="38" spans="1:72">
      <c r="A38" s="47" t="str">
        <f>D38&amp;B38</f>
        <v>ISMAEL(TP-726)46084</v>
      </c>
      <c r="B38" s="102">
        <v>46084</v>
      </c>
      <c r="C38" s="135">
        <f>IF(BS_CONTROLE[[#This Row],[DATA]]="","",WEEKNUM(BS_CONTROLE[[#This Row],[DATA]]))</f>
        <v>10</v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1093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1"/>
        <v/>
      </c>
    </row>
    <row r="39" spans="1:72">
      <c r="A39" s="47" t="str">
        <f>D39&amp;B39</f>
        <v>W9646084</v>
      </c>
      <c r="B39" s="102">
        <v>46084</v>
      </c>
      <c r="C39" s="135">
        <f>IF(BS_CONTROLE[[#This Row],[DATA]]="","",WEEKNUM(BS_CONTROLE[[#This Row],[DATA]]))</f>
        <v>10</v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1094</v>
      </c>
      <c r="I39" s="106" t="s">
        <v>1094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1095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 t="s">
        <v>1096</v>
      </c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1"/>
        <v/>
      </c>
    </row>
    <row r="40" spans="1:72">
      <c r="A40" s="47" t="str">
        <f>D40&amp;B40</f>
        <v>W9946084</v>
      </c>
      <c r="B40" s="102">
        <v>46084</v>
      </c>
      <c r="C40" s="135">
        <f>IF(BS_CONTROLE[[#This Row],[DATA]]="","",WEEKNUM(BS_CONTROLE[[#This Row],[DATA]]))</f>
        <v>10</v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1094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1097</v>
      </c>
      <c r="W40" s="151" t="s">
        <v>1098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1"/>
        <v/>
      </c>
    </row>
    <row r="41" spans="1:72">
      <c r="A41" s="47" t="str">
        <f>D41&amp;B41</f>
        <v>V9546084</v>
      </c>
      <c r="B41" s="102">
        <v>46084</v>
      </c>
      <c r="C41" s="135">
        <f>IF(BS_CONTROLE[[#This Row],[DATA]]="","",WEEKNUM(BS_CONTROLE[[#This Row],[DATA]]))</f>
        <v>10</v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1097</v>
      </c>
      <c r="W41" s="151" t="s">
        <v>1099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 t="s">
        <v>1100</v>
      </c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1"/>
        <v/>
      </c>
    </row>
    <row r="42" spans="1:72">
      <c r="A42" s="47" t="str">
        <f>D42&amp;B42</f>
        <v>W9746084</v>
      </c>
      <c r="B42" s="102">
        <v>46084</v>
      </c>
      <c r="C42" s="135">
        <f>IF(BS_CONTROLE[[#This Row],[DATA]]="","",WEEKNUM(BS_CONTROLE[[#This Row],[DATA]]))</f>
        <v>10</v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1097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 t="s">
        <v>1103</v>
      </c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1"/>
        <v/>
      </c>
    </row>
    <row r="43" spans="1:72">
      <c r="A43" s="47" t="str">
        <f>D43&amp;B43</f>
        <v>V9646084</v>
      </c>
      <c r="B43" s="102">
        <v>46084</v>
      </c>
      <c r="C43" s="135">
        <f>IF(BS_CONTROLE[[#This Row],[DATA]]="","",WEEKNUM(BS_CONTROLE[[#This Row],[DATA]]))</f>
        <v>10</v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1097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 t="s">
        <v>1105</v>
      </c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1"/>
        <v/>
      </c>
    </row>
    <row r="44" spans="1:72" ht="57.75">
      <c r="A44" s="47" t="str">
        <f>D44&amp;B44</f>
        <v>MOD ZRB46084</v>
      </c>
      <c r="B44" s="102">
        <v>46084</v>
      </c>
      <c r="C44" s="135">
        <f>IF(BS_CONTROLE[[#This Row],[DATA]]="","",WEEKNUM(BS_CONTROLE[[#This Row],[DATA]]))</f>
        <v>10</v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1106</v>
      </c>
      <c r="N44" s="127" t="s">
        <v>1107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1097</v>
      </c>
      <c r="W44" s="151" t="s">
        <v>1108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Produção e Intervalo</v>
      </c>
      <c r="BR44" s="19">
        <f>IF(OR(B44="",F44=""),"*",AY44/P44)</f>
        <v>0</v>
      </c>
      <c r="BS44" s="19">
        <f>IF(OR(B44="",F44=""),"*",BA44/Q44)</f>
        <v>0</v>
      </c>
      <c r="BT44" s="8" t="str">
        <f t="shared" si="1"/>
        <v/>
      </c>
    </row>
    <row r="45" spans="1:72">
      <c r="A45" s="47" t="str">
        <f>D45&amp;B45</f>
        <v>HUELTON (TP-725)46084</v>
      </c>
      <c r="B45" s="102">
        <v>46084</v>
      </c>
      <c r="C45" s="135">
        <f>IF(BS_CONTROLE[[#This Row],[DATA]]="","",WEEKNUM(BS_CONTROLE[[#This Row],[DATA]]))</f>
        <v>10</v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1"/>
        <v/>
      </c>
    </row>
    <row r="46" spans="1:72">
      <c r="A46" s="47" t="str">
        <f>D46&amp;B46</f>
        <v>A8446084</v>
      </c>
      <c r="B46" s="102">
        <v>46084</v>
      </c>
      <c r="C46" s="135">
        <f>IF(BS_CONTROLE[[#This Row],[DATA]]="","",WEEKNUM(BS_CONTROLE[[#This Row],[DATA]]))</f>
        <v>10</v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1109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 t="s">
        <v>1110</v>
      </c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1"/>
        <v/>
      </c>
    </row>
    <row r="47" spans="1:72">
      <c r="A47" s="47" t="str">
        <f>D47&amp;B47</f>
        <v>W6146084</v>
      </c>
      <c r="B47" s="102">
        <v>46084</v>
      </c>
      <c r="C47" s="135">
        <f>IF(BS_CONTROLE[[#This Row],[DATA]]="","",WEEKNUM(BS_CONTROLE[[#This Row],[DATA]]))</f>
        <v>10</v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Produção e Intervalo</v>
      </c>
      <c r="BR47" s="19">
        <f>IF(OR(B47="",F47=""),"*",AY47/P47)</f>
        <v>0</v>
      </c>
      <c r="BS47" s="19">
        <f>IF(OR(B47="",F47=""),"*",BA47/Q47)</f>
        <v>0</v>
      </c>
      <c r="BT47" s="8" t="str">
        <f t="shared" si="1"/>
        <v/>
      </c>
    </row>
    <row r="48" spans="1:72">
      <c r="A48" s="47" t="str">
        <f>D48&amp;B48</f>
        <v>MOD ZEZ46084</v>
      </c>
      <c r="B48" s="102">
        <v>46084</v>
      </c>
      <c r="C48" s="135">
        <f>IF(BS_CONTROLE[[#This Row],[DATA]]="","",WEEKNUM(BS_CONTROLE[[#This Row],[DATA]]))</f>
        <v>10</v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1111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1112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 t="str">
        <f t="shared" si="1"/>
        <v/>
      </c>
    </row>
    <row r="49" spans="1:72">
      <c r="A49" s="47" t="str">
        <f>D49&amp;B49</f>
        <v>MODERNIZAÇÃO TURMA 246084</v>
      </c>
      <c r="B49" s="102">
        <v>46084</v>
      </c>
      <c r="C49" s="135">
        <f>IF(BS_CONTROLE[[#This Row],[DATA]]="","",WEEKNUM(BS_CONTROLE[[#This Row],[DATA]]))</f>
        <v>10</v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1113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1"/>
        <v/>
      </c>
    </row>
    <row r="50" spans="1:72">
      <c r="A50" s="47" t="str">
        <f>D50&amp;B50</f>
        <v>THIAGO (TF-685)46084</v>
      </c>
      <c r="B50" s="102">
        <v>46084</v>
      </c>
      <c r="C50" s="135">
        <f>IF(BS_CONTROLE[[#This Row],[DATA]]="","",WEEKNUM(BS_CONTROLE[[#This Row],[DATA]]))</f>
        <v>10</v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1114</v>
      </c>
      <c r="W50" s="151" t="s">
        <v>1115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 t="str">
        <f t="shared" si="1"/>
        <v/>
      </c>
    </row>
    <row r="51" spans="1:72">
      <c r="A51" s="47" t="str">
        <f>D51&amp;B51</f>
        <v>MOD ZGP46084</v>
      </c>
      <c r="B51" s="102">
        <v>46084</v>
      </c>
      <c r="C51" s="135">
        <f>IF(BS_CONTROLE[[#This Row],[DATA]]="","",WEEKNUM(BS_CONTROLE[[#This Row],[DATA]]))</f>
        <v>10</v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1116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1"/>
        <v/>
      </c>
    </row>
    <row r="52" spans="1:72">
      <c r="A52" s="47" t="str">
        <f>D52&amp;B52</f>
        <v>V8546084</v>
      </c>
      <c r="B52" s="102">
        <v>46084</v>
      </c>
      <c r="C52" s="135">
        <f>IF(BS_CONTROLE[[#This Row],[DATA]]="","",WEEKNUM(BS_CONTROLE[[#This Row],[DATA]]))</f>
        <v>10</v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1"/>
        <v/>
      </c>
    </row>
    <row r="53" spans="1:72">
      <c r="A53" s="47" t="str">
        <f>D53&amp;B53</f>
        <v>W6246084</v>
      </c>
      <c r="B53" s="102">
        <v>46084</v>
      </c>
      <c r="C53" s="135">
        <f>IF(BS_CONTROLE[[#This Row],[DATA]]="","",WEEKNUM(BS_CONTROLE[[#This Row],[DATA]]))</f>
        <v>10</v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1117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1"/>
        <v/>
      </c>
    </row>
    <row r="54" spans="1:72">
      <c r="A54" s="47" t="str">
        <f>D54&amp;B54</f>
        <v>EDSON (TP-780)46084</v>
      </c>
      <c r="B54" s="102">
        <v>46084</v>
      </c>
      <c r="C54" s="135">
        <f>IF(BS_CONTROLE[[#This Row],[DATA]]="","",WEEKNUM(BS_CONTROLE[[#This Row],[DATA]]))</f>
        <v>10</v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1118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 t="str">
        <f t="shared" si="1"/>
        <v/>
      </c>
    </row>
    <row r="55" spans="1:72">
      <c r="A55" s="47" t="str">
        <f>D55&amp;B55</f>
        <v>ANTONI  (TP-720)46084</v>
      </c>
      <c r="B55" s="102">
        <v>46084</v>
      </c>
      <c r="C55" s="135">
        <f>IF(BS_CONTROLE[[#This Row],[DATA]]="","",WEEKNUM(BS_CONTROLE[[#This Row],[DATA]]))</f>
        <v>10</v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1119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 t="str">
        <f t="shared" si="1"/>
        <v/>
      </c>
    </row>
    <row r="56" spans="1:72">
      <c r="A56" s="47" t="str">
        <f>D56&amp;B56</f>
        <v>DANIEL (TP-647)46084</v>
      </c>
      <c r="B56" s="102">
        <v>46084</v>
      </c>
      <c r="C56" s="135">
        <f>IF(BS_CONTROLE[[#This Row],[DATA]]="","",WEEKNUM(BS_CONTROLE[[#This Row],[DATA]]))</f>
        <v>10</v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1090</v>
      </c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 t="str">
        <f t="shared" si="1"/>
        <v/>
      </c>
    </row>
    <row r="57" spans="1:72">
      <c r="A57" s="47" t="str">
        <f>D57&amp;B57</f>
        <v>V9346084</v>
      </c>
      <c r="B57" s="102">
        <v>46084</v>
      </c>
      <c r="C57" s="135">
        <f>IF(BS_CONTROLE[[#This Row],[DATA]]="","",WEEKNUM(BS_CONTROLE[[#This Row],[DATA]]))</f>
        <v>10</v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1"/>
        <v/>
      </c>
    </row>
    <row r="58" spans="1:72">
      <c r="A58" s="47" t="str">
        <f>D58&amp;B58</f>
        <v>ROBSON (TF-701)46084</v>
      </c>
      <c r="B58" s="102">
        <v>46084</v>
      </c>
      <c r="C58" s="135">
        <f>IF(BS_CONTROLE[[#This Row],[DATA]]="","",WEEKNUM(BS_CONTROLE[[#This Row],[DATA]]))</f>
        <v>10</v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1120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1121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1090</v>
      </c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 t="str">
        <f t="shared" si="1"/>
        <v/>
      </c>
    </row>
    <row r="59" spans="1:72">
      <c r="A59" s="47" t="str">
        <f>D59&amp;B59</f>
        <v>W5946084</v>
      </c>
      <c r="B59" s="102">
        <v>46084</v>
      </c>
      <c r="C59" s="135">
        <f>IF(BS_CONTROLE[[#This Row],[DATA]]="","",WEEKNUM(BS_CONTROLE[[#This Row],[DATA]]))</f>
        <v>10</v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 t="s">
        <v>1122</v>
      </c>
      <c r="BK59" s="219" t="s">
        <v>1122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1"/>
        <v>CCOEscalaEquipagem</v>
      </c>
    </row>
    <row r="60" spans="1:72">
      <c r="A60" s="47" t="str">
        <f>D60&amp;B60</f>
        <v>EXPANSÃO TURMA 146084</v>
      </c>
      <c r="B60" s="102">
        <v>46084</v>
      </c>
      <c r="C60" s="135">
        <f>IF(BS_CONTROLE[[#This Row],[DATA]]="","",WEEKNUM(BS_CONTROLE[[#This Row],[DATA]]))</f>
        <v>10</v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1"/>
        <v/>
      </c>
    </row>
    <row r="61" spans="1:72">
      <c r="A61" s="47" t="str">
        <f>D61&amp;B61</f>
        <v>E4246084</v>
      </c>
      <c r="B61" s="102">
        <v>46084</v>
      </c>
      <c r="C61" s="135">
        <f>IF(BS_CONTROLE[[#This Row],[DATA]]="","",WEEKNUM(BS_CONTROLE[[#This Row],[DATA]]))</f>
        <v>10</v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1123</v>
      </c>
      <c r="I61" s="106" t="s">
        <v>1123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1124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1125</v>
      </c>
      <c r="X61" s="104" t="s">
        <v>381</v>
      </c>
      <c r="Y61" s="129" t="s">
        <v>380</v>
      </c>
      <c r="Z61" s="104"/>
      <c r="AA61" s="105" t="s">
        <v>1126</v>
      </c>
      <c r="AB61" s="103" t="s">
        <v>388</v>
      </c>
      <c r="AC61" s="152" t="s">
        <v>371</v>
      </c>
      <c r="AD61" s="107">
        <v>0.33333333333333331</v>
      </c>
      <c r="AE61" s="172" t="s">
        <v>1127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1"/>
        <v/>
      </c>
    </row>
    <row r="62" spans="1:72">
      <c r="A62" s="47" t="str">
        <f>D62&amp;B62</f>
        <v>ROGÉRIO (TP-730)46084</v>
      </c>
      <c r="B62" s="102">
        <v>46084</v>
      </c>
      <c r="C62" s="135">
        <f>IF(BS_CONTROLE[[#This Row],[DATA]]="","",WEEKNUM(BS_CONTROLE[[#This Row],[DATA]]))</f>
        <v>10</v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 t="s">
        <v>1090</v>
      </c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1"/>
        <v/>
      </c>
    </row>
    <row r="63" spans="1:72">
      <c r="A63" s="47" t="str">
        <f>D63&amp;B63</f>
        <v>V8946084</v>
      </c>
      <c r="B63" s="102">
        <v>46084</v>
      </c>
      <c r="C63" s="135">
        <f>IF(BS_CONTROLE[[#This Row],[DATA]]="","",WEEKNUM(BS_CONTROLE[[#This Row],[DATA]]))</f>
        <v>10</v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1"/>
        <v/>
      </c>
    </row>
    <row r="64" spans="1:72">
      <c r="A64" s="47" t="str">
        <f>D64&amp;B64</f>
        <v>E1746084</v>
      </c>
      <c r="B64" s="102">
        <v>46084</v>
      </c>
      <c r="C64" s="135">
        <f>IF(BS_CONTROLE[[#This Row],[DATA]]="","",WEEKNUM(BS_CONTROLE[[#This Row],[DATA]]))</f>
        <v>10</v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Produção e Intervalo</v>
      </c>
      <c r="BR64" s="19">
        <f>IF(OR(B64="",F64=""),"*",AY64/P64)</f>
        <v>0</v>
      </c>
      <c r="BS64" s="19">
        <f>IF(OR(B64="",F64=""),"*",BA64/Q64)</f>
        <v>0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1120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1121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1121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1128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1120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1129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1129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 BK948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947 BK94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220" t="s">
        <v>1130</v>
      </c>
      <c r="C3" s="220" t="s">
        <v>1131</v>
      </c>
      <c r="D3" s="220" t="s">
        <v>1132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1133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1134</v>
      </c>
      <c r="C4" s="160" t="s">
        <v>1135</v>
      </c>
      <c r="D4" s="160" t="s">
        <v>1136</v>
      </c>
      <c r="E4" s="160" t="s">
        <v>1137</v>
      </c>
      <c r="F4" s="160" t="s">
        <v>4</v>
      </c>
      <c r="G4" s="160" t="s">
        <v>1138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1139</v>
      </c>
      <c r="C6" s="161">
        <v>407867</v>
      </c>
      <c r="D6" s="161" t="s">
        <v>1140</v>
      </c>
      <c r="E6" s="161" t="s">
        <v>789</v>
      </c>
      <c r="F6" s="161" t="s">
        <v>1141</v>
      </c>
      <c r="G6" s="162"/>
    </row>
    <row r="7" spans="2:7">
      <c r="B7" s="161" t="s">
        <v>1142</v>
      </c>
      <c r="C7" s="161">
        <v>293644</v>
      </c>
      <c r="D7" s="161" t="s">
        <v>1143</v>
      </c>
      <c r="E7" s="161" t="s">
        <v>789</v>
      </c>
      <c r="F7" s="161" t="s">
        <v>1141</v>
      </c>
      <c r="G7" s="162"/>
    </row>
    <row r="8" spans="2:7">
      <c r="B8" s="161" t="s">
        <v>1144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1145</v>
      </c>
      <c r="C9" s="161">
        <v>256790</v>
      </c>
      <c r="D9" s="161" t="s">
        <v>1146</v>
      </c>
      <c r="E9" s="161" t="s">
        <v>790</v>
      </c>
      <c r="F9" s="161" t="s">
        <v>1147</v>
      </c>
      <c r="G9" s="162">
        <v>46357</v>
      </c>
    </row>
    <row r="10" spans="2:7">
      <c r="B10" s="161" t="s">
        <v>1148</v>
      </c>
      <c r="C10" s="161">
        <v>265193</v>
      </c>
      <c r="D10" s="161" t="s">
        <v>1149</v>
      </c>
      <c r="E10" s="161" t="s">
        <v>791</v>
      </c>
      <c r="F10" s="161" t="s">
        <v>1068</v>
      </c>
      <c r="G10" s="161" t="s">
        <v>1150</v>
      </c>
    </row>
    <row r="11" spans="2:7">
      <c r="B11" s="161" t="s">
        <v>1151</v>
      </c>
      <c r="C11" s="161">
        <v>293716</v>
      </c>
      <c r="D11" s="161" t="s">
        <v>1152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1153</v>
      </c>
      <c r="C12" s="161">
        <v>257258</v>
      </c>
      <c r="D12" s="161" t="s">
        <v>1154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1155</v>
      </c>
      <c r="C13" s="161">
        <v>371147</v>
      </c>
      <c r="D13" s="161" t="s">
        <v>1156</v>
      </c>
      <c r="E13" s="161" t="s">
        <v>792</v>
      </c>
      <c r="F13" s="161" t="s">
        <v>128</v>
      </c>
      <c r="G13" s="161" t="s">
        <v>1150</v>
      </c>
    </row>
    <row r="14" spans="2:7">
      <c r="B14" s="161" t="s">
        <v>1157</v>
      </c>
      <c r="C14" s="161">
        <v>259230</v>
      </c>
      <c r="D14" s="161" t="s">
        <v>1158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1159</v>
      </c>
      <c r="C15" s="161">
        <v>370705</v>
      </c>
      <c r="D15" s="161"/>
      <c r="E15" s="161" t="s">
        <v>792</v>
      </c>
      <c r="F15" s="161" t="s">
        <v>128</v>
      </c>
      <c r="G15" s="161" t="s">
        <v>1150</v>
      </c>
    </row>
    <row r="16" spans="2:7">
      <c r="B16" s="161" t="s">
        <v>1160</v>
      </c>
      <c r="C16" s="161">
        <v>258542</v>
      </c>
      <c r="D16" s="161" t="s">
        <v>1161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1162</v>
      </c>
      <c r="C17" s="161">
        <v>257050</v>
      </c>
      <c r="D17" s="161" t="s">
        <v>1163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1164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1165</v>
      </c>
      <c r="D4" s="163" t="s">
        <v>1166</v>
      </c>
      <c r="E4" s="163" t="s">
        <v>1167</v>
      </c>
      <c r="F4" s="160" t="s">
        <v>1168</v>
      </c>
      <c r="G4" s="163" t="s">
        <v>1169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1172</v>
      </c>
      <c r="D11" s="168"/>
      <c r="E11" s="167"/>
      <c r="F11" s="169"/>
      <c r="G11" s="167"/>
    </row>
    <row r="12" spans="2:7">
      <c r="B12" s="167" t="s">
        <v>709</v>
      </c>
      <c r="C12" s="167" t="s">
        <v>1173</v>
      </c>
      <c r="D12" s="168"/>
      <c r="E12" s="167"/>
      <c r="F12" s="169"/>
      <c r="G12" s="167"/>
    </row>
    <row r="13" spans="2:7">
      <c r="B13" s="167" t="s">
        <v>709</v>
      </c>
      <c r="C13" s="167" t="s">
        <v>1174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1175</v>
      </c>
      <c r="V1" s="211"/>
      <c r="W1" s="211"/>
    </row>
    <row r="2" spans="1:23" ht="15" customHeight="1">
      <c r="A2" s="87" t="s">
        <v>1176</v>
      </c>
      <c r="B2" s="87" t="s">
        <v>1177</v>
      </c>
      <c r="C2" s="87" t="s">
        <v>376</v>
      </c>
      <c r="D2" s="88" t="s">
        <v>958</v>
      </c>
      <c r="E2" s="88" t="s">
        <v>4</v>
      </c>
      <c r="F2" s="88" t="s">
        <v>1178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1179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>
        <f>IF(SP_SUL!B35="","*",SP_SUL!B35)</f>
        <v>46084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>
        <f>IF(SP_SUL!B36="","*",SP_SUL!B36)</f>
        <v>46084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>
        <f>IF(SP_SUL!B37="","*",SP_SUL!B37)</f>
        <v>46084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>
        <f>IF(SP_SUL!B38="","*",SP_SUL!B38)</f>
        <v>46084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>
        <f>IF(SP_SUL!B39="","*",SP_SUL!B39)</f>
        <v>46084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>
        <f>IF(SP_SUL!B40="","*",SP_SUL!B40)</f>
        <v>46084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>
        <f>IF(SP_SUL!B41="","*",SP_SUL!B41)</f>
        <v>46084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>
        <f>IF(SP_SUL!B42="","*",SP_SUL!B42)</f>
        <v>46084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>
        <f>IF(SP_SUL!B43="","*",SP_SUL!B43)</f>
        <v>46084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>
        <f>IF(SP_SUL!B44="","*",SP_SUL!B44)</f>
        <v>46084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>
        <f>IF(SP_SUL!B45="","*",SP_SUL!B45)</f>
        <v>46084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>
        <f>IF(SP_SUL!B46="","*",SP_SUL!B46)</f>
        <v>46084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>
        <f>IF(SP_SUL!B47="","*",SP_SUL!B47)</f>
        <v>46084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>
        <f>IF(SP_SUL!B48="","*",SP_SUL!B48)</f>
        <v>46084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>
        <f>IF(SP_SUL!B49="","*",SP_SUL!B49)</f>
        <v>46084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>
        <f>IF(SP_SUL!B50="","*",SP_SUL!B50)</f>
        <v>46084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>
        <f>IF(SP_SUL!B51="","*",SP_SUL!B51)</f>
        <v>46084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>
        <f>IF(SP_SUL!B52="","*",SP_SUL!B52)</f>
        <v>46084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>
        <f>IF(SP_SUL!B53="","*",SP_SUL!B53)</f>
        <v>46084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>
        <f>IF(SP_SUL!B54="","*",SP_SUL!B54)</f>
        <v>46084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>
        <f>IF(SP_SUL!B55="","*",SP_SUL!B55)</f>
        <v>46084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46084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46084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46084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>
        <f>IF(SP_SUL!B59="","*",SP_SUL!B59)</f>
        <v>46084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>
        <f>IF(SP_SUL!B60="","*",SP_SUL!B60)</f>
        <v>46084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>
        <f>IF(SP_SUL!B61="","*",SP_SUL!B61)</f>
        <v>46084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>
        <f>IF(SP_SUL!B62="","*",SP_SUL!B62)</f>
        <v>46084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1180</v>
      </c>
      <c r="D5" s="213"/>
      <c r="E5" s="213"/>
      <c r="F5" s="213"/>
      <c r="G5" s="213"/>
      <c r="H5" s="213"/>
      <c r="I5" s="213"/>
      <c r="J5" s="214"/>
      <c r="K5" s="215" t="s">
        <v>1181</v>
      </c>
      <c r="L5" s="216"/>
      <c r="M5" s="216"/>
      <c r="N5" s="216"/>
      <c r="O5" s="217" t="s">
        <v>1182</v>
      </c>
      <c r="P5" s="218"/>
    </row>
    <row r="6" spans="1:16" s="74" customFormat="1" ht="15" customHeight="1">
      <c r="A6" s="66" t="s">
        <v>1178</v>
      </c>
      <c r="B6" s="75" t="s">
        <v>1177</v>
      </c>
      <c r="C6" s="76" t="s">
        <v>958</v>
      </c>
      <c r="D6" s="77" t="s">
        <v>959</v>
      </c>
      <c r="E6" s="76" t="s">
        <v>1183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1184</v>
      </c>
      <c r="M6" s="80" t="s">
        <v>576</v>
      </c>
      <c r="N6" s="81" t="s">
        <v>953</v>
      </c>
      <c r="O6" s="158" t="s">
        <v>996</v>
      </c>
      <c r="P6" s="133" t="s">
        <v>1185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>
        <f>IF(SP_SUL!B35="","*",SP_SUL!B35)</f>
        <v>46084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46084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46084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46084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46084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>
        <f>IF(SP_SUL!B40="","*",SP_SUL!B40)</f>
        <v>46084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>
        <f>IF(SP_SUL!B43="","*",SP_SUL!B43)</f>
        <v>46084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>
        <f>IF(SP_SUL!B45="","*",SP_SUL!B45)</f>
        <v>46084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>
        <f>IF(SP_SUL!B47="","*",SP_SUL!B47)</f>
        <v>46084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>
        <f>IF(SP_SUL!B60="","*",SP_SUL!B60)</f>
        <v>46084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1186</v>
      </c>
      <c r="C2" s="121" t="s">
        <v>943</v>
      </c>
      <c r="D2" s="76" t="s">
        <v>945</v>
      </c>
      <c r="E2" s="76" t="s">
        <v>1187</v>
      </c>
      <c r="F2" s="99" t="s">
        <v>1188</v>
      </c>
      <c r="G2" s="76" t="s">
        <v>1189</v>
      </c>
      <c r="H2" s="76" t="s">
        <v>1190</v>
      </c>
      <c r="I2" s="76" t="s">
        <v>1191</v>
      </c>
      <c r="J2" s="76" t="s">
        <v>1192</v>
      </c>
      <c r="K2" s="78" t="s">
        <v>1193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>
        <f>IF(SP_SUL!B35="","*",SP_SUL!B35)</f>
        <v>46084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>
        <f>IF(SP_SUL!B36="","*",SP_SUL!B36)</f>
        <v>46084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>
        <f>IF(SP_SUL!B37="","*",SP_SUL!B37)</f>
        <v>46084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>
        <f>IF(SP_SUL!B38="","*",SP_SUL!B38)</f>
        <v>46084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>
        <f>IF(SP_SUL!B39="","*",SP_SUL!B39)</f>
        <v>46084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>
        <f>IF(SP_SUL!B40="","*",SP_SUL!B40)</f>
        <v>46084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>
        <f>IF(SP_SUL!B41="","*",SP_SUL!B41)</f>
        <v>46084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>
        <f>IF(SP_SUL!B42="","*",SP_SUL!B42)</f>
        <v>46084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>
        <f>IF(SP_SUL!B43="","*",SP_SUL!B43)</f>
        <v>46084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>
        <f>IF(SP_SUL!B44="","*",SP_SUL!B44)</f>
        <v>46084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>
        <f>IF(SP_SUL!B45="","*",SP_SUL!B45)</f>
        <v>46084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>
        <f>IF(SP_SUL!B46="","*",SP_SUL!B46)</f>
        <v>46084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>
        <f>IF(SP_SUL!B47="","*",SP_SUL!B47)</f>
        <v>46084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>
        <f>IF(SP_SUL!B48="","*",SP_SUL!B48)</f>
        <v>46084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>
        <f>IF(SP_SUL!B49="","*",SP_SUL!B49)</f>
        <v>46084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>
        <f>IF(SP_SUL!B50="","*",SP_SUL!B50)</f>
        <v>46084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>
        <f>IF(SP_SUL!B51="","*",SP_SUL!B51)</f>
        <v>46084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>
        <f>IF(SP_SUL!B52="","*",SP_SUL!B52)</f>
        <v>46084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>
        <f>IF(SP_SUL!B53="","*",SP_SUL!B53)</f>
        <v>46084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>
        <f>IF(SP_SUL!B54="","*",SP_SUL!B54)</f>
        <v>46084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>
        <f>IF(SP_SUL!B55="","*",SP_SUL!B55)</f>
        <v>46084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>
        <f>IF(SP_SUL!B56="","*",SP_SUL!B56)</f>
        <v>46084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>
        <f>IF(SP_SUL!B57="","*",SP_SUL!B57)</f>
        <v>46084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>
        <f>IF(SP_SUL!B58="","*",SP_SUL!B58)</f>
        <v>46084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>
        <f>IF(SP_SUL!B59="","*",SP_SUL!B59)</f>
        <v>46084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>
        <f>IF(SP_SUL!B60="","*",SP_SUL!B60)</f>
        <v>46084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>
        <f>IF(SP_SUL!B61="","*",SP_SUL!B61)</f>
        <v>46084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>
        <f>IF(SP_SUL!B62="","*",SP_SUL!B62)</f>
        <v>46084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>
        <f>IF(SP_SUL!B63="","*",SP_SUL!B63)</f>
        <v>46084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>
        <f>IF(SP_SUL!B64="","*",SP_SUL!B64)</f>
        <v>46084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2026-03-03T11:29:57Z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