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946" documentId="120_S{118792C3-22EF-5104-A093-F22BFE3913F3}" xr6:coauthVersionLast="47" xr6:coauthVersionMax="47" xr10:uidLastSave="{0F2C689F-BB6B-4A2A-B1D3-5EB1BFDB463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Planilha1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14" i="1" l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R218" i="1" a="1"/>
  <c r="R218" i="1" s="1"/>
  <c r="Q218" i="1"/>
  <c r="M218" i="1" a="1"/>
  <c r="M218" i="1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20" i="1"/>
  <c r="C220" i="1"/>
  <c r="F220" i="1"/>
  <c r="L220" i="1" a="1"/>
  <c r="L220" i="1"/>
  <c r="K216" i="15" s="1"/>
  <c r="M220" i="1" a="1"/>
  <c r="M220" i="1"/>
  <c r="L216" i="15" s="1"/>
  <c r="Q220" i="1"/>
  <c r="R216" i="15" s="1"/>
  <c r="R220" i="1" a="1"/>
  <c r="R220" i="1"/>
  <c r="D216" i="15" s="1"/>
  <c r="S220" i="1" a="1"/>
  <c r="S220" i="1"/>
  <c r="E216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S226" i="1" a="1"/>
  <c r="S226" i="1"/>
  <c r="R227" i="1" a="1"/>
  <c r="R227" i="1"/>
  <c r="S227" i="1" a="1"/>
  <c r="S227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8" i="15" s="1"/>
  <c r="L222" i="1" a="1"/>
  <c r="L222" i="1" s="1"/>
  <c r="K218" i="15" s="1"/>
  <c r="A222" i="1"/>
  <c r="C222" i="1"/>
  <c r="F222" i="1"/>
  <c r="Q222" i="1"/>
  <c r="R218" i="15" s="1"/>
  <c r="R222" i="1" a="1"/>
  <c r="R222" i="1"/>
  <c r="D218" i="15" s="1"/>
  <c r="S222" i="1" a="1"/>
  <c r="S222" i="1"/>
  <c r="E218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19" i="15" s="1"/>
  <c r="M223" i="1" a="1"/>
  <c r="M223" i="1"/>
  <c r="L219" i="15" s="1"/>
  <c r="Q223" i="1"/>
  <c r="R219" i="15" s="1"/>
  <c r="R223" i="1" a="1"/>
  <c r="R223" i="1"/>
  <c r="D219" i="15" s="1"/>
  <c r="S223" i="1" a="1"/>
  <c r="S223" i="1"/>
  <c r="E219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7" i="15" s="1"/>
  <c r="A221" i="1"/>
  <c r="C221" i="1"/>
  <c r="F221" i="1"/>
  <c r="Q221" i="1"/>
  <c r="R217" i="15" s="1"/>
  <c r="R221" i="1" a="1"/>
  <c r="R221" i="1"/>
  <c r="D217" i="15" s="1"/>
  <c r="S221" i="1" a="1"/>
  <c r="S221" i="1"/>
  <c r="E217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1" i="15" s="1"/>
  <c r="L225" i="1" a="1"/>
  <c r="L225" i="1" s="1"/>
  <c r="K221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5" i="15" s="1"/>
  <c r="L219" i="1" a="1"/>
  <c r="L219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5" i="15" s="1"/>
  <c r="Q224" i="1"/>
  <c r="R220" i="15" s="1"/>
  <c r="Q225" i="1"/>
  <c r="R221" i="15" s="1"/>
  <c r="Q226" i="1"/>
  <c r="R222" i="15" s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K222" i="15"/>
  <c r="L222" i="15"/>
  <c r="D222" i="15"/>
  <c r="E222" i="15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3" i="15" s="1"/>
  <c r="M227" i="1" a="1"/>
  <c r="M227" i="1" s="1"/>
  <c r="L223" i="15" s="1"/>
  <c r="D223" i="15"/>
  <c r="E223" i="15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L231" i="1" a="1"/>
  <c r="L231" i="1" s="1"/>
  <c r="K227" i="15" s="1"/>
  <c r="M231" i="1" a="1"/>
  <c r="M231" i="1" s="1"/>
  <c r="L227" i="15" s="1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1" i="15" s="1"/>
  <c r="M235" i="1" a="1"/>
  <c r="M235" i="1" s="1"/>
  <c r="L231" i="15" s="1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L236" i="1" a="1"/>
  <c r="L236" i="1" s="1"/>
  <c r="K232" i="15" s="1"/>
  <c r="M236" i="1" a="1"/>
  <c r="M236" i="1" s="1"/>
  <c r="L232" i="15" s="1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<sst xmlns="http://schemas.openxmlformats.org/spreadsheetml/2006/main" count="5853" uniqueCount="1474">
  <si>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</si>
  <si>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</si>
  <si>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</si>
  <si>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</si>
  <si>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</si>
  <si>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</si>
  <si>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</si>
  <si>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</si>
  <si>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</si>
  <si>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</si>
  <si>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</si>
  <si>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</si>
  <si>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</si>
  <si>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</si>
  <si>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</si>
  <si>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</si>
  <si>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</si>
  <si>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</si>
  <si>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</si>
  <si>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</si>
  <si>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</si>
  <si>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</si>
  <si>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</si>
  <si>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</si>
  <si>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</si>
  <si>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</si>
  <si>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</si>
  <si>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</si>
  <si>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</si>
  <si>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</si>
  <si>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</si>
  <si>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</si>
  <si>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</si>
  <si>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</si>
  <si>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</si>
  <si>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</si>
  <si>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</si>
  <si>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</si>
  <si>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</si>
  <si>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</si>
  <si>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</si>
  <si>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</si>
  <si>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</si>
  <si>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</si>
  <si>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</si>
  <si>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</si>
  <si>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</si>
  <si>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</si>
  <si>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</si>
  <si>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</si>
  <si>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</si>
  <si>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</si>
  <si>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</si>
  <si>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</si>
  <si>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</si>
  <si>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</si>
  <si>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</si>
  <si>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</si>
  <si>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</si>
  <si>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</si>
  <si>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</si>
  <si>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</si>
  <si>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</si>
  <si>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</si>
  <si>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</si>
  <si>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</si>
  <si>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</si>
  <si>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</si>
  <si>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</si>
  <si>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</si>
  <si>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</si>
  <si>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</si>
  <si>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</si>
  <si>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</si>
  <si>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</si>
  <si>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</si>
  <si>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</si>
  <si>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</si>
  <si>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</si>
  <si>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</si>
  <si>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</si>
  <si>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</si>
  <si>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</si>
  <si>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</si>
  <si>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</si>
  <si>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</si>
  <si>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</si>
  <si>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</si>
  <si>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</si>
  <si>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</si>
  <si>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</si>
  <si>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</si>
  <si>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</si>
  <si>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</si>
  <si>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</si>
  <si>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</si>
  <si>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</si>
  <si>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</si>
  <si>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</si>
  <si>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</si>
  <si>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</si>
  <si>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</si>
  <si>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</si>
  <si>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</si>
  <si>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</si>
  <si>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</si>
  <si>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</si>
  <si>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</si>
  <si>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</si>
  <si>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</si>
  <si>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</si>
  <si>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</si>
  <si>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</si>
  <si>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</si>
  <si>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</si>
  <si>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</si>
  <si>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</si>
  <si>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</si>
  <si>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</si>
  <si>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</si>
  <si>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</si>
  <si>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</si>
  <si>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</si>
  <si>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</si>
  <si>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</si>
  <si>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</si>
  <si>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</si>
  <si>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</si>
  <si>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</si>
  <si>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</si>
  <si>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</si>
  <si>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</si>
  <si>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</si>
  <si>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</si>
  <si>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</si>
  <si>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</si>
  <si>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</si>
  <si>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</si>
  <si>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</si>
  <si>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</si>
  <si>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</si>
  <si>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</si>
  <si>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</si>
  <si>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</si>
  <si>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</si>
  <si>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</si>
  <si>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</si>
  <si>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</si>
  <si>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</si>
  <si>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</si>
  <si>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</si>
  <si>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</si>
  <si>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</si>
  <si>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</si>
  <si>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</si>
  <si>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</si>
  <si>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</si>
  <si>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</si>
  <si>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</si>
  <si>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</si>
  <si>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</si>
  <si>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</si>
  <si>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</si>
  <si>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</si>
  <si>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</si>
  <si>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</si>
  <si>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</si>
  <si>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</si>
  <si>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</si>
  <si>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</si>
  <si>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</si>
  <si>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</si>
  <si>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</si>
  <si>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</si>
  <si>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</si>
  <si>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</si>
  <si>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</si>
  <si>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</si>
  <si>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</si>
  <si>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</si>
  <si>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</si>
  <si>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</si>
  <si>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</si>
  <si>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</si>
  <si>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</si>
  <si>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</si>
  <si>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</si>
  <si>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</si>
  <si>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</si>
  <si>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</si>
  <si>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</si>
  <si>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</si>
  <si>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</si>
  <si>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</si>
  <si>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</si>
  <si>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</si>
  <si>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</si>
  <si>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</si>
  <si>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</si>
  <si>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</si>
  <si>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</si>
  <si>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</si>
  <si>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</si>
  <si>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</si>
  <si>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</si>
  <si>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</si>
  <si>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</si>
  <si>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</si>
  <si>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</si>
  <si>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</si>
  <si>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</si>
  <si>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</si>
  <si>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</si>
  <si>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</si>
  <si>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</si>
  <si>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</si>
  <si>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</si>
  <si>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</si>
  <si>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</si>
  <si>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</si>
  <si>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</si>
  <si>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</si>
  <si>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</si>
  <si>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</si>
  <si>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</si>
  <si>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</si>
  <si>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</si>
  <si>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</si>
  <si>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</si>
  <si>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</si>
  <si>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</si>
  <si>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</si>
  <si>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</si>
  <si>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</si>
  <si>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</si>
  <si>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</si>
  <si>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</si>
  <si>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</si>
  <si>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</si>
  <si>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</si>
  <si>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</si>
  <si>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</si>
  <si>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</si>
  <si>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</si>
  <si>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</si>
  <si>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</si>
  <si>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</si>
  <si>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</si>
  <si>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</si>
  <si>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</si>
  <si>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</si>
  <si>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</si>
  <si>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</si>
  <si>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</si>
  <si>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</si>
  <si>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</si>
  <si>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</si>
  <si>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</si>
  <si>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</si>
  <si>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</si>
  <si>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</si>
  <si>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</si>
  <si>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</si>
  <si>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</si>
  <si>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</si>
  <si>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</si>
  <si>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</si>
  <si>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</si>
  <si>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</si>
  <si>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</si>
  <si>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</si>
  <si>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</si>
  <si>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</si>
  <si>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</si>
  <si>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</si>
  <si>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</si>
  <si>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</si>
  <si>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</si>
  <si>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</si>
  <si>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</si>
  <si>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</si>
  <si>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</si>
  <si>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</si>
  <si>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</si>
  <si>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</si>
  <si>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</si>
  <si>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</si>
  <si>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</si>
  <si>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</si>
  <si>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</si>
  <si>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</si>
  <si>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</si>
  <si>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</si>
  <si>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</si>
  <si>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</si>
  <si>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</si>
  <si>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</si>
  <si>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</si>
  <si>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</si>
  <si>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</si>
  <si>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</si>
  <si>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</si>
  <si>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</si>
  <si>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</si>
  <si>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</si>
  <si>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</si>
  <si>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</si>
  <si>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</si>
  <si>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</si>
  <si>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</si>
  <si>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</si>
  <si>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</si>
  <si>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</si>
  <si>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</si>
  <si>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</si>
  <si>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</si>
  <si>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</si>
  <si>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</si>
  <si>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</si>
  <si>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</si>
  <si>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</si>
  <si>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</si>
  <si>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</si>
  <si>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</si>
  <si>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</si>
  <si>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</si>
  <si>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</si>
  <si>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</si>
  <si>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</si>
  <si>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</si>
  <si>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</si>
  <si>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</si>
  <si>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</si>
  <si>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</si>
  <si>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</si>
  <si>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</si>
  <si>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</si>
  <si>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</si>
  <si>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</si>
  <si>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</si>
  <si>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</si>
  <si>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</si>
  <si>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</si>
  <si>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</si>
  <si>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</si>
  <si>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</si>
  <si>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</si>
  <si>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</si>
  <si>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</si>
  <si>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</si>
  <si>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</si>
  <si>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</si>
  <si>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</si>
  <si>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</si>
  <si>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</si>
  <si>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</si>
  <si>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</si>
  <si>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</si>
  <si>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</si>
  <si>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</si>
  <si>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</si>
  <si>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</si>
  <si>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</si>
  <si>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</si>
  <si>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</si>
  <si>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</si>
  <si>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</si>
  <si>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</si>
  <si>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</si>
  <si>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</si>
  <si>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</si>
  <si>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</si>
  <si>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</si>
  <si>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</si>
  <si>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</si>
  <si>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</si>
  <si>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</si>
  <si>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</si>
  <si>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</si>
  <si>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</si>
  <si>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</si>
  <si>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</si>
  <si>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</si>
  <si>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</si>
  <si>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</si>
  <si>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</si>
  <si>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</si>
  <si>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</si>
  <si>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</si>
  <si>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</si>
  <si>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</si>
  <si>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</si>
  <si>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</si>
  <si>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</si>
  <si>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</si>
  <si>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</si>
  <si>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</si>
  <si>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</si>
  <si>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</si>
  <si>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</si>
  <si>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</si>
  <si>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</si>
  <si>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</si>
  <si>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</si>
  <si>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</si>
  <si>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</si>
  <si>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</si>
  <si>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</si>
  <si>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</si>
  <si>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</si>
  <si>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</si>
  <si>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</si>
  <si>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</si>
  <si>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</si>
  <si>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</si>
  <si>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</si>
  <si>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</si>
  <si>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</si>
  <si>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</si>
  <si>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</si>
  <si>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</si>
  <si>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</si>
  <si>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</si>
  <si>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</si>
  <si>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</si>
  <si>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</si>
  <si>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</si>
  <si>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</si>
  <si>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</si>
  <si>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</si>
  <si>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</si>
  <si>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</si>
  <si>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</si>
  <si>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</si>
  <si>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</si>
  <si>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</si>
  <si>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</si>
  <si>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</si>
  <si>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</si>
  <si>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</si>
  <si>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</si>
  <si>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</si>
  <si>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</si>
  <si>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</si>
  <si>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</si>
  <si>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</si>
  <si>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</si>
  <si>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</si>
  <si>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</si>
  <si>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</si>
  <si>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</si>
  <si>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</si>
  <si>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</si>
  <si>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</si>
  <si>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</si>
  <si>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</si>
  <si>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</si>
  <si>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</si>
  <si>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</si>
  <si>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</si>
  <si>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</si>
  <si>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</si>
  <si>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</si>
  <si>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</si>
  <si>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</si>
  <si>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</si>
  <si>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</si>
  <si>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</si>
  <si>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</si>
  <si>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</si>
  <si>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</si>
  <si>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</si>
  <si>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</si>
  <si>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</si>
  <si>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</si>
  <si>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</si>
  <si>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</si>
  <si>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</si>
  <si>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</si>
  <si>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</si>
  <si>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</si>
  <si>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</si>
  <si>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</si>
  <si>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</si>
  <si>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</si>
  <si>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</si>
  <si>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</si>
  <si>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</si>
  <si>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</si>
  <si>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</si>
  <si>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</si>
  <si>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</si>
  <si>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</si>
  <si>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</si>
  <si>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</si>
  <si>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</si>
  <si>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</si>
  <si>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</si>
  <si>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</si>
  <si>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</si>
  <si>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</si>
  <si>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</si>
  <si>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</si>
  <si>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</si>
  <si>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</si>
  <si>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</si>
  <si>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</si>
  <si>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</si>
  <si>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</si>
  <si>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</si>
  <si>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</si>
  <si>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</si>
  <si>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</si>
  <si>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</si>
  <si>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</si>
  <si>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</si>
  <si>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</si>
  <si>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</si>
  <si>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</si>
  <si>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</si>
  <si>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</si>
  <si>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</si>
  <si>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</si>
  <si>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</si>
  <si>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</si>
  <si>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</si>
  <si>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</si>
  <si>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</si>
  <si>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</si>
  <si>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</si>
  <si>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</si>
  <si>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</si>
  <si>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</si>
  <si>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</si>
  <si>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</si>
  <si>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</si>
  <si>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</si>
  <si>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</si>
  <si>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</si>
  <si>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</si>
  <si>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</si>
  <si>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</si>
  <si>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</si>
  <si>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</si>
  <si>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</si>
  <si>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</si>
  <si>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</si>
  <si>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</si>
  <si>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</si>
  <si>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</si>
  <si>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</si>
  <si>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</si>
  <si>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</si>
  <si>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</si>
  <si>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</si>
  <si>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</si>
  <si>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</si>
  <si>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</si>
  <si>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</si>
  <si>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</si>
  <si>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</si>
  <si>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</si>
  <si>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</si>
  <si>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</si>
  <si>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</si>
  <si>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</si>
  <si>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</si>
  <si>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</si>
  <si>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</si>
  <si>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</si>
  <si>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</si>
  <si>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</si>
  <si>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</si>
  <si>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</si>
  <si>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</si>
  <si>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</si>
  <si>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</si>
  <si>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</si>
  <si>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</si>
  <si>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</si>
  <si>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</si>
  <si>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</si>
  <si>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</si>
  <si>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</si>
  <si>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</si>
  <si>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</si>
  <si>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</si>
  <si>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</si>
  <si>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</si>
  <si>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</si>
  <si>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</si>
  <si>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</si>
  <si>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</si>
  <si>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</si>
  <si>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</si>
  <si>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</si>
  <si>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</si>
  <si>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</si>
  <si>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</si>
  <si>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</si>
  <si>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</si>
  <si>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</si>
  <si>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</si>
  <si>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</si>
  <si>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</si>
  <si>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</si>
  <si>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</si>
  <si>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</si>
  <si>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</si>
  <si>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</si>
  <si>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</si>
  <si>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</si>
  <si>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</si>
  <si>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</si>
  <si>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</si>
  <si>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</si>
  <si>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</si>
  <si>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</si>
  <si>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</si>
  <si>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</si>
  <si>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</si>
  <si>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</si>
  <si>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</si>
  <si>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</si>
  <si>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</si>
  <si>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</si>
  <si>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</si>
  <si>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</si>
  <si>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</si>
  <si>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</si>
  <si>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</si>
  <si>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</si>
  <si>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</si>
  <si>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</si>
  <si>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</si>
  <si>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</si>
  <si>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</si>
  <si>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</si>
  <si>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</si>
  <si>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</si>
  <si>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</si>
  <si>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</si>
  <si>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</si>
  <si>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</si>
  <si>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</si>
  <si>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</si>
  <si>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</si>
  <si>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</si>
  <si>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</si>
  <si>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</si>
  <si>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</si>
  <si>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</si>
  <si>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</si>
  <si>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</si>
  <si>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</si>
  <si>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</si>
  <si>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</si>
  <si>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</si>
  <si>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</si>
  <si>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</si>
  <si>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</si>
  <si>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</si>
  <si>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</si>
  <si>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</si>
  <si>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</si>
  <si>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</si>
  <si>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</si>
  <si>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</si>
  <si>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</si>
  <si>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</si>
  <si>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</si>
  <si>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</si>
  <si>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</si>
  <si>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</si>
  <si>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</si>
  <si>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</si>
  <si>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</si>
  <si>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</si>
  <si>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</si>
  <si>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</si>
  <si>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</si>
  <si>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</si>
  <si>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</si>
  <si>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</si>
  <si>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</si>
  <si>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</si>
  <si>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</si>
  <si>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</si>
  <si>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</si>
  <si>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</si>
  <si>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</si>
  <si>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</si>
  <si>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</si>
  <si>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</si>
  <si>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</si>
  <si>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</si>
  <si>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</si>
  <si>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</si>
  <si>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</si>
  <si>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</si>
  <si>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</si>
  <si>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</si>
  <si>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</si>
  <si>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</si>
  <si>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</si>
  <si>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</si>
  <si>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</si>
  <si>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</si>
  <si>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</si>
  <si>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</si>
  <si>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</si>
  <si>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</si>
  <si>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</si>
  <si>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</si>
  <si>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</si>
  <si>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</si>
  <si>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</si>
  <si>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</si>
  <si>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</si>
  <si>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</si>
  <si>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</si>
  <si>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</si>
  <si>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</si>
  <si>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</si>
  <si>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</si>
  <si>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</si>
  <si>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</si>
  <si>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</si>
  <si>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</si>
  <si>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</si>
  <si>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</si>
  <si>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</si>
  <si>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</si>
  <si>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</si>
  <si>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</si>
  <si>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</si>
  <si>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</si>
  <si>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</si>
  <si>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</si>
  <si>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</si>
  <si>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</si>
  <si>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</si>
  <si>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</si>
  <si>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</si>
  <si>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</si>
  <si>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</si>
  <si>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</si>
  <si>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</si>
  <si>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</si>
  <si>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</si>
  <si>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</si>
  <si>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</si>
  <si>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</si>
  <si>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</si>
  <si>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</si>
  <si>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</si>
  <si>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</si>
  <si>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</si>
  <si>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</si>
  <si>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</si>
  <si>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</si>
  <si>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</si>
  <si>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</si>
  <si>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</si>
  <si>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</si>
  <si>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</si>
  <si>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</si>
  <si>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</si>
  <si>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</si>
  <si>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</si>
  <si>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</si>
  <si>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</si>
  <si>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</si>
  <si>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</si>
  <si>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</si>
  <si>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</si>
  <si>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</si>
  <si>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</si>
  <si>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</si>
  <si>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</si>
  <si>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</si>
  <si>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</si>
  <si>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</si>
  <si>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</si>
  <si>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</si>
  <si>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</si>
  <si>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</si>
  <si>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</si>
  <si>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</si>
  <si>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</si>
  <si>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</si>
  <si>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</si>
  <si>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</si>
  <si>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</si>
  <si>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</si>
  <si>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</si>
  <si>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</si>
  <si>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</si>
  <si>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</si>
  <si>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</si>
  <si>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</si>
  <si>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</si>
  <si>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</si>
  <si>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</si>
  <si>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</si>
  <si>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</si>
  <si>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</si>
  <si>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</si>
  <si>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</si>
  <si>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</si>
  <si>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</si>
  <si>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</si>
  <si>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</si>
  <si>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</si>
  <si>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</si>
  <si>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</si>
  <si>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</si>
  <si>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</si>
  <si>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</si>
  <si>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</si>
  <si>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</si>
  <si>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</si>
  <si>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</si>
  <si>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</si>
  <si>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</si>
  <si>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</si>
  <si>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</si>
  <si>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</si>
  <si>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</si>
  <si>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</si>
  <si>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</si>
  <si>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</si>
  <si>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</si>
  <si>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</si>
  <si>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</si>
  <si>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</si>
  <si>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</si>
  <si>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</si>
  <si>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</si>
  <si>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</si>
  <si>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</si>
  <si>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</si>
  <si>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</si>
  <si>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</si>
  <si>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</si>
  <si>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</si>
  <si>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</si>
  <si>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</si>
  <si>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</si>
  <si>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</si>
  <si>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</si>
  <si>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</si>
  <si>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</si>
  <si>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</si>
  <si>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</si>
  <si>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</si>
  <si>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</si>
  <si>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</si>
  <si>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</si>
  <si>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</si>
  <si>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</si>
  <si>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</si>
  <si>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</si>
  <si>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</si>
  <si>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</si>
  <si>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</si>
  <si>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</si>
  <si>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</si>
  <si>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</si>
  <si>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</si>
  <si>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</si>
  <si>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</si>
  <si>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</si>
  <si>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</si>
  <si>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</si>
  <si>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</si>
  <si>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</si>
  <si>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</si>
  <si>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</si>
  <si>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</si>
  <si>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</si>
  <si>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</si>
  <si>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</si>
  <si>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</si>
  <si>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</si>
  <si>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</si>
  <si>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</si>
  <si>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</si>
  <si>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</si>
  <si>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</si>
  <si>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</si>
  <si>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</si>
  <si>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</si>
  <si>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</si>
  <si>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</si>
  <si>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</si>
  <si>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</si>
  <si>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</si>
  <si>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</si>
  <si>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</si>
  <si>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</si>
  <si>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</si>
  <si>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</si>
  <si>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</si>
  <si>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</si>
  <si>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</si>
  <si>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</si>
  <si>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</si>
  <si>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</si>
  <si>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</si>
  <si>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</si>
  <si>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</si>
  <si>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</si>
  <si>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</si>
  <si>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</si>
  <si>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</si>
  <si>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</si>
  <si>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</si>
  <si>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</si>
  <si>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</si>
  <si>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</si>
  <si>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</si>
  <si>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</si>
  <si>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</si>
  <si>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</si>
  <si>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</si>
  <si>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</si>
  <si>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</si>
  <si>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</si>
  <si>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</si>
  <si>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</si>
  <si>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</si>
  <si>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</si>
  <si>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</si>
  <si>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</si>
  <si>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</si>
  <si>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</si>
  <si>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</si>
  <si>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</si>
  <si>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</si>
  <si>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</si>
  <si>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</si>
  <si>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</si>
  <si>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</si>
  <si>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</si>
  <si>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</si>
  <si>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</si>
  <si>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</si>
  <si>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</si>
  <si>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</si>
  <si>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</si>
  <si>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</si>
  <si>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</si>
  <si>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</si>
  <si>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</si>
  <si>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</si>
  <si>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</si>
  <si>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</si>
  <si>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</si>
  <si>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</si>
  <si>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</si>
  <si>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</si>
  <si>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</si>
  <si>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</si>
  <si>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</si>
  <si>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</si>
  <si>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</si>
  <si>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</si>
  <si>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</si>
  <si>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</si>
  <si>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</si>
  <si>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</si>
  <si>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</si>
  <si>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</si>
  <si>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</si>
  <si>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</si>
  <si>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</si>
  <si>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</si>
  <si>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</si>
  <si>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</si>
  <si>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</si>
  <si>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</si>
  <si>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</si>
  <si>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</si>
  <si>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</si>
  <si>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</si>
  <si>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</si>
  <si>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</si>
  <si>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</si>
  <si>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</si>
  <si>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</si>
  <si>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Copiar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</si>
  <si>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</si>
  <si>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</si>
  <si>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</si>
  <si>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</si>
  <si>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</si>
  <si>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</si>
  <si>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</si>
  <si>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</si>
  <si>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</si>
  <si>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</si>
  <si>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</si>
  <si>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</si>
  <si>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</si>
  <si>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</si>
  <si>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</si>
  <si>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</si>
  <si>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</si>
  <si>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</si>
  <si>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</si>
  <si>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</si>
  <si>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</si>
  <si>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</si>
  <si>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</si>
  <si>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</si>
  <si>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</si>
  <si>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</si>
  <si>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</si>
  <si>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</si>
  <si>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</si>
  <si>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</si>
  <si>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</si>
  <si>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</si>
  <si>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</si>
  <si>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</si>
  <si>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</si>
  <si>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</si>
  <si>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</si>
  <si>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</si>
  <si>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</si>
  <si>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</si>
  <si>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</si>
  <si>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</si>
  <si>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</si>
  <si>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</si>
  <si>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</si>
  <si>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</si>
  <si>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</si>
  <si>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</si>
  <si>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</si>
  <si>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</si>
  <si>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</si>
  <si>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</si>
  <si>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</si>
  <si>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</si>
  <si>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</si>
  <si>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</si>
  <si>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</si>
  <si>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</si>
  <si>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</si>
  <si>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</si>
  <si>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</si>
  <si>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</si>
  <si>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</si>
  <si>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</si>
  <si>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</si>
  <si>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</si>
  <si>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</si>
  <si>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</si>
  <si>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</si>
  <si>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</si>
  <si>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</si>
  <si>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</si>
  <si>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</si>
  <si>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</si>
  <si>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</si>
  <si>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</si>
  <si>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</si>
  <si>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</si>
  <si>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</si>
  <si>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</si>
  <si>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</si>
  <si>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</si>
  <si>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</si>
  <si>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</si>
  <si>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</si>
  <si>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</si>
  <si>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</si>
  <si>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</si>
  <si>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</si>
  <si>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</si>
  <si>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</si>
  <si>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</si>
  <si>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</si>
  <si>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</si>
  <si>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</si>
  <si>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</si>
  <si>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</si>
  <si>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</si>
  <si>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</si>
  <si>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</si>
  <si>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</si>
  <si>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</si>
  <si>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</si>
  <si>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</si>
  <si>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</si>
  <si>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</si>
  <si>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</si>
  <si>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</si>
  <si>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</si>
  <si>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</si>
  <si>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</si>
  <si>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</si>
  <si>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</si>
  <si>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</si>
  <si>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</si>
  <si>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</si>
  <si>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</si>
  <si>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</si>
  <si>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</si>
  <si>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</si>
  <si>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</si>
  <si>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</si>
  <si>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</si>
  <si>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</si>
  <si>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</si>
  <si>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</si>
  <si>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</si>
  <si>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</si>
  <si>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</si>
  <si>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</si>
  <si>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</si>
  <si>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</si>
  <si>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</si>
  <si>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</si>
  <si>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</si>
  <si>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</si>
  <si>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</si>
  <si>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</si>
  <si>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</si>
  <si>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</si>
  <si>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</si>
  <si>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</si>
  <si>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</si>
  <si>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</si>
  <si>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</si>
  <si>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</si>
  <si>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</si>
  <si>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</si>
  <si>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</si>
  <si>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</si>
  <si>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</si>
  <si>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</si>
  <si>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</si>
  <si>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</si>
  <si>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</si>
  <si>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</si>
  <si>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</si>
  <si>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</si>
  <si>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</si>
  <si>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</si>
  <si>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</si>
  <si>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</si>
  <si>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</si>
  <si>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</si>
  <si>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</si>
  <si>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</si>
  <si>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</si>
  <si>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</si>
  <si>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</si>
  <si>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</si>
  <si>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</si>
  <si>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</si>
  <si>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</si>
  <si>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</si>
  <si>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</si>
  <si>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</si>
  <si>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</si>
  <si>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</si>
  <si>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</si>
  <si>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</si>
  <si>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</si>
  <si>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</si>
  <si>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</si>
  <si>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</si>
  <si>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</si>
  <si>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</si>
  <si>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</si>
  <si>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</si>
  <si>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</si>
  <si>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</si>
  <si>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</si>
  <si>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</si>
  <si>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</si>
  <si>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</si>
  <si>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</si>
  <si>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</si>
  <si>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</si>
  <si>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</si>
  <si>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</si>
  <si>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</si>
  <si>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</si>
  <si>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</si>
  <si>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</si>
  <si>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</si>
  <si>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</si>
  <si>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</si>
  <si>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</si>
  <si>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</si>
  <si>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</si>
  <si>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</si>
  <si>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</si>
  <si>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</si>
  <si>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</si>
  <si>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</si>
  <si>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</si>
  <si>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</si>
  <si>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</si>
  <si>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</si>
  <si>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</si>
  <si>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</si>
  <si>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</si>
  <si>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</si>
  <si>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</si>
  <si>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</si>
  <si>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</si>
  <si>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</si>
  <si>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</si>
  <si>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</si>
  <si>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</si>
  <si>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</si>
  <si>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</si>
  <si>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</si>
  <si>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</si>
  <si>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</si>
  <si>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</si>
  <si>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</si>
  <si>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</si>
  <si>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</si>
  <si>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</si>
  <si>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</si>
  <si>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</si>
  <si>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</si>
  <si>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</si>
  <si>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</si>
  <si>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</si>
  <si>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</si>
  <si>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</si>
  <si>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</si>
  <si>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</si>
  <si>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</si>
  <si>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</si>
  <si>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</si>
  <si>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</si>
  <si>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</si>
  <si>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</si>
  <si>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</si>
  <si>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</si>
  <si>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</si>
  <si>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</si>
  <si>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</si>
  <si>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</si>
  <si>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</si>
  <si>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</si>
  <si>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</si>
  <si>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</si>
  <si>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</si>
  <si>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</si>
  <si>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</si>
  <si>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</si>
  <si>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</si>
  <si>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</si>
  <si>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</si>
  <si>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</si>
  <si>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</si>
  <si>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</si>
  <si>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</si>
  <si>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</si>
  <si>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</si>
  <si>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</si>
  <si>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</si>
  <si>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</si>
  <si>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</si>
  <si>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</si>
  <si>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</si>
  <si>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</si>
  <si>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</si>
  <si>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</si>
  <si>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</si>
  <si>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</si>
  <si>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</si>
  <si>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</si>
  <si>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</si>
  <si>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</si>
  <si>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</si>
  <si>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</si>
  <si>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</si>
  <si>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</si>
  <si>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</si>
  <si>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</si>
  <si>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</si>
  <si>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</si>
  <si>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</si>
  <si>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</si>
  <si>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</si>
  <si>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</si>
  <si>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</si>
  <si>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</si>
  <si>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</si>
  <si>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</si>
  <si>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</si>
  <si>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</si>
  <si>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</si>
  <si>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</si>
  <si>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</si>
  <si>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</si>
  <si>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</si>
  <si>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</si>
  <si>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</si>
  <si>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</si>
  <si>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</si>
  <si>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</si>
  <si>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</si>
  <si>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</si>
  <si>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</si>
  <si>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</si>
  <si>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</si>
  <si>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</si>
  <si>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</si>
  <si>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</si>
  <si>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</si>
  <si>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</si>
  <si>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</si>
  <si>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</si>
  <si>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</si>
  <si>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</si>
  <si>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</si>
  <si>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</si>
  <si>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</si>
  <si>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</si>
  <si>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</si>
  <si>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</si>
  <si>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</si>
  <si>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</si>
  <si>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</si>
  <si>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</si>
  <si>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</si>
  <si>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</si>
  <si>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</si>
  <si>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</si>
  <si>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</si>
  <si>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</si>
  <si>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</si>
  <si>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</si>
  <si>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</si>
  <si>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</si>
  <si>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</si>
  <si>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</si>
  <si>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</si>
  <si>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</si>
  <si>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</si>
  <si>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</si>
  <si>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</si>
  <si>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</si>
  <si>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</si>
  <si>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</si>
  <si>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</si>
  <si>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</si>
  <si>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</si>
  <si>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</si>
  <si>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</si>
  <si>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</si>
  <si>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</si>
  <si>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</si>
  <si>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</si>
  <si>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</si>
  <si>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</si>
  <si>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</si>
  <si>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</si>
  <si>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</si>
  <si>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</si>
  <si>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</si>
  <si>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</si>
  <si>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</si>
  <si>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</si>
  <si>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</si>
  <si>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</si>
  <si>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</si>
  <si>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</si>
  <si>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</si>
  <si>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</si>
  <si>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</si>
  <si>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</si>
  <si>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</si>
  <si>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</si>
  <si>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</si>
  <si>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</si>
  <si>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</si>
  <si>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</si>
  <si>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</si>
  <si>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</si>
  <si>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</si>
  <si>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</si>
  <si>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</si>
  <si>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</si>
  <si>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</si>
  <si>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</si>
  <si>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</si>
  <si>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</si>
  <si>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</si>
  <si>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</si>
  <si>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</si>
  <si>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</si>
  <si>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</si>
  <si>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</si>
  <si>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</si>
  <si>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</si>
  <si>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</si>
  <si>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sem oportunidade </t>
  </si>
  <si>
    <t xml:space="preserve">Previsão de pronto 10:30, </t>
  </si>
  <si>
    <t xml:space="preserve">ZDP </t>
  </si>
  <si>
    <t>ZDP-ZSF</t>
  </si>
  <si>
    <t>ZDPZSF</t>
  </si>
  <si>
    <t>Deslocar de ZDP para ZSF</t>
  </si>
  <si>
    <t>MC1 08:15, aguarda oportunidade, previsão de faixa 12h</t>
  </si>
  <si>
    <t xml:space="preserve">Aguarda mecanica loco 9401 não liga </t>
  </si>
  <si>
    <t>Aguarda equipe informar pronto</t>
  </si>
  <si>
    <t>Aguarda MC1, equipe em descanso</t>
  </si>
  <si>
    <t xml:space="preserve">Equipe pronta 9:44, aguarda oportunidade </t>
  </si>
  <si>
    <t xml:space="preserve">Equipe no local, aguarda temperatura </t>
  </si>
  <si>
    <t>Execução de solda - Condicionado à temperatura (ZMA1)</t>
  </si>
  <si>
    <t>Gabriele</t>
  </si>
  <si>
    <t xml:space="preserve">MC1 08:27, aguarda oportunidade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</si>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</sst>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>
    <filterColumn colId="1">
      <filters>
        <dateGroupItem year="2026" month="2" day="1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zoomScaleNormal="100" workbookViewId="0">
      <pane xSplit="5" topLeftCell="BJ1" activePane="topRight" state="frozen"/>
      <selection pane="topRight" activeCell="BU3" sqref="BU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5" customWidth="1"/>
    <col min="73" max="73" width="5" bestFit="1" customWidth="1"/>
  </cols>
  <sheetData>
    <row r="1" spans="1:122" s="6" customFormat="1" ht="11.25" customHeight="1">
      <c r="A1" s="1"/>
      <c r="B1" s="213" t="s">
        <v>969</v>
      </c>
      <c r="C1" s="214"/>
      <c r="D1" s="214"/>
      <c r="E1" s="213" t="s">
        <v>970</v>
      </c>
      <c r="F1" s="214"/>
      <c r="G1" s="215"/>
      <c r="H1" s="214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6"/>
      <c r="AG1" s="4"/>
      <c r="AH1" s="223" t="s">
        <v>971</v>
      </c>
      <c r="AI1" s="224"/>
      <c r="AJ1" s="224"/>
      <c r="AK1" s="224"/>
      <c r="AL1" s="225"/>
      <c r="AM1" s="226"/>
      <c r="AN1" s="224"/>
      <c r="AO1" s="224"/>
      <c r="AP1" s="224"/>
      <c r="AQ1" s="224"/>
      <c r="AR1" s="224"/>
      <c r="AS1" s="224"/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4"/>
      <c r="BE1" s="227"/>
      <c r="BF1" s="4"/>
      <c r="BG1" s="228" t="s">
        <v>972</v>
      </c>
      <c r="BH1" s="229"/>
      <c r="BI1" s="229"/>
      <c r="BJ1" s="230"/>
      <c r="BK1" s="4"/>
      <c r="BL1" s="220" t="s">
        <v>973</v>
      </c>
      <c r="BM1" s="221"/>
      <c r="BN1" s="221"/>
      <c r="BO1" s="221"/>
      <c r="BP1" s="221"/>
      <c r="BQ1" s="221"/>
      <c r="BR1" s="222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3" t="s">
        <v>974</v>
      </c>
      <c r="AI2" s="224"/>
      <c r="AJ2" s="224"/>
      <c r="AK2" s="224"/>
      <c r="AL2" s="225"/>
      <c r="AM2" s="226"/>
      <c r="AN2" s="224"/>
      <c r="AO2" s="224"/>
      <c r="AP2" s="227"/>
      <c r="AQ2" s="5"/>
      <c r="AR2" s="223" t="s">
        <v>977</v>
      </c>
      <c r="AS2" s="224"/>
      <c r="AT2" s="224"/>
      <c r="AU2" s="224"/>
      <c r="AV2" s="224"/>
      <c r="AW2" s="224"/>
      <c r="AX2" s="227"/>
      <c r="AY2" s="5"/>
      <c r="AZ2" s="217" t="s">
        <v>978</v>
      </c>
      <c r="BA2" s="219"/>
      <c r="BB2" s="223" t="s">
        <v>975</v>
      </c>
      <c r="BC2" s="224"/>
      <c r="BD2" s="224"/>
      <c r="BE2" s="227"/>
      <c r="BF2" s="4"/>
      <c r="BG2" s="231"/>
      <c r="BH2" s="232"/>
      <c r="BI2" s="232"/>
      <c r="BJ2" s="233"/>
      <c r="BK2" s="4"/>
      <c r="BL2" s="234"/>
      <c r="BM2" s="235"/>
      <c r="BN2" s="235"/>
      <c r="BO2" s="235"/>
      <c r="BP2" s="235"/>
      <c r="BQ2" s="235"/>
      <c r="BR2" s="236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21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7" t="s">
        <v>979</v>
      </c>
      <c r="AI3" s="219"/>
      <c r="AJ3" s="217" t="s">
        <v>980</v>
      </c>
      <c r="AK3" s="218"/>
      <c r="AL3" s="241"/>
      <c r="AM3" s="242"/>
      <c r="AN3" s="218"/>
      <c r="AO3" s="218"/>
      <c r="AP3" s="219"/>
      <c r="AQ3" s="60"/>
      <c r="AR3" s="239" t="s">
        <v>986</v>
      </c>
      <c r="AS3" s="240"/>
      <c r="AT3" s="239" t="s">
        <v>987</v>
      </c>
      <c r="AU3" s="240"/>
      <c r="AV3" s="239" t="s">
        <v>988</v>
      </c>
      <c r="AW3" s="240"/>
      <c r="AX3" s="60" t="s">
        <v>989</v>
      </c>
      <c r="AY3" s="60"/>
      <c r="AZ3" s="237"/>
      <c r="BA3" s="238"/>
      <c r="BB3" s="217" t="s">
        <v>982</v>
      </c>
      <c r="BC3" s="218"/>
      <c r="BD3" s="218"/>
      <c r="BE3" s="219"/>
      <c r="BF3" s="59"/>
      <c r="BG3" s="231"/>
      <c r="BH3" s="232"/>
      <c r="BI3" s="232"/>
      <c r="BJ3" s="233"/>
      <c r="BK3" s="59"/>
      <c r="BL3" s="220" t="s">
        <v>990</v>
      </c>
      <c r="BM3" s="221"/>
      <c r="BN3" s="221"/>
      <c r="BO3" s="222"/>
      <c r="BP3" s="220" t="s">
        <v>773</v>
      </c>
      <c r="BQ3" s="221"/>
      <c r="BR3" s="222"/>
      <c r="BS3" s="211"/>
      <c r="BT3" s="7"/>
      <c r="BU3" s="262" t="s">
        <v>991</v>
      </c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989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7"/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1066</v>
      </c>
      <c r="H9" s="150" t="s">
        <v>1066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1067</v>
      </c>
      <c r="BJ9" s="16" t="s">
        <v>1067</v>
      </c>
      <c r="BK9" s="15"/>
      <c r="BL9" s="130" t="s">
        <v>471</v>
      </c>
      <c r="BM9" s="130" t="s">
        <v>500</v>
      </c>
      <c r="BN9" s="130" t="s">
        <v>561</v>
      </c>
      <c r="BO9" s="16" t="s">
        <v>1068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0" t="str">
        <f t="shared" si="5"/>
        <v>CCOCirculaçãoIntervaloOportunidade</v>
      </c>
      <c r="BT9" s="7"/>
      <c r="BU9" s="7"/>
      <c r="BV9" s="7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1069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1070</v>
      </c>
      <c r="BJ10" s="16" t="s">
        <v>1067</v>
      </c>
      <c r="BK10" s="15"/>
      <c r="BL10" s="130" t="s">
        <v>471</v>
      </c>
      <c r="BM10" s="130" t="s">
        <v>500</v>
      </c>
      <c r="BN10" s="130" t="s">
        <v>561</v>
      </c>
      <c r="BO10" s="16" t="s">
        <v>1067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7"/>
      <c r="BU10" s="7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 hidden="1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 hidden="1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1071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1072</v>
      </c>
      <c r="V13" s="105" t="s">
        <v>1073</v>
      </c>
      <c r="W13" s="104" t="s">
        <v>452</v>
      </c>
      <c r="X13" s="129"/>
      <c r="Y13" s="129"/>
      <c r="Z13" s="105" t="s">
        <v>1074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1075</v>
      </c>
      <c r="BJ13" s="16" t="s">
        <v>1075</v>
      </c>
      <c r="BK13" s="15"/>
      <c r="BL13" s="130" t="s">
        <v>471</v>
      </c>
      <c r="BM13" s="130" t="s">
        <v>500</v>
      </c>
      <c r="BN13" s="130" t="s">
        <v>561</v>
      </c>
      <c r="BO13" s="16" t="s">
        <v>1075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1076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1077</v>
      </c>
      <c r="V14" s="105" t="s">
        <v>1078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1079</v>
      </c>
      <c r="BJ14" s="16" t="s">
        <v>1079</v>
      </c>
      <c r="BK14" s="15"/>
      <c r="BL14" s="130" t="s">
        <v>471</v>
      </c>
      <c r="BM14" s="130" t="s">
        <v>500</v>
      </c>
      <c r="BN14" s="130" t="s">
        <v>561</v>
      </c>
      <c r="BO14" s="16" t="s">
        <v>1079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1072</v>
      </c>
      <c r="V15" s="105" t="s">
        <v>1080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1079</v>
      </c>
      <c r="BJ15" s="16" t="s">
        <v>1079</v>
      </c>
      <c r="BK15" s="15"/>
      <c r="BL15" s="130" t="s">
        <v>471</v>
      </c>
      <c r="BM15" s="130" t="s">
        <v>500</v>
      </c>
      <c r="BN15" s="130" t="s">
        <v>561</v>
      </c>
      <c r="BO15" s="16" t="s">
        <v>1079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1081</v>
      </c>
      <c r="BJ16" s="16" t="s">
        <v>1081</v>
      </c>
      <c r="BK16" s="15"/>
      <c r="BL16" s="130" t="s">
        <v>471</v>
      </c>
      <c r="BM16" s="130" t="s">
        <v>500</v>
      </c>
      <c r="BN16" s="130" t="s">
        <v>561</v>
      </c>
      <c r="BO16" s="16" t="s">
        <v>1081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1066</v>
      </c>
      <c r="H17" s="150" t="s">
        <v>1066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1082</v>
      </c>
      <c r="BJ17" s="16" t="s">
        <v>1082</v>
      </c>
      <c r="BK17" s="15"/>
      <c r="BL17" s="130" t="s">
        <v>471</v>
      </c>
      <c r="BM17" s="130" t="s">
        <v>500</v>
      </c>
      <c r="BN17" s="130" t="s">
        <v>561</v>
      </c>
      <c r="BO17" s="16" t="s">
        <v>1082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1083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1084</v>
      </c>
      <c r="V18" s="105" t="s">
        <v>1069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1085</v>
      </c>
      <c r="BJ18" s="16" t="s">
        <v>1085</v>
      </c>
      <c r="BK18" s="15"/>
      <c r="BL18" s="130" t="s">
        <v>471</v>
      </c>
      <c r="BM18" s="130" t="s">
        <v>500</v>
      </c>
      <c r="BN18" s="130" t="s">
        <v>561</v>
      </c>
      <c r="BO18" s="16" t="s">
        <v>1085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1072</v>
      </c>
      <c r="V19" s="105" t="s">
        <v>1078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1086</v>
      </c>
      <c r="BJ19" s="16" t="s">
        <v>1086</v>
      </c>
      <c r="BK19" s="15"/>
      <c r="BL19" s="130" t="s">
        <v>471</v>
      </c>
      <c r="BM19" s="130" t="s">
        <v>500</v>
      </c>
      <c r="BN19" s="130" t="s">
        <v>561</v>
      </c>
      <c r="BO19" s="16" t="s">
        <v>1086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1072</v>
      </c>
      <c r="V20" s="105" t="s">
        <v>1078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1086</v>
      </c>
      <c r="BJ20" s="16" t="s">
        <v>1086</v>
      </c>
      <c r="BK20" s="15"/>
      <c r="BL20" s="130" t="s">
        <v>471</v>
      </c>
      <c r="BM20" s="130" t="s">
        <v>500</v>
      </c>
      <c r="BN20" s="130" t="s">
        <v>561</v>
      </c>
      <c r="BO20" s="16" t="s">
        <v>1086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1087</v>
      </c>
      <c r="V21" s="105" t="s">
        <v>1088</v>
      </c>
      <c r="W21" s="104" t="s">
        <v>452</v>
      </c>
      <c r="X21" s="129"/>
      <c r="Y21" s="104"/>
      <c r="Z21" s="180" t="s">
        <v>1089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1075</v>
      </c>
      <c r="BJ21" s="16" t="s">
        <v>1075</v>
      </c>
      <c r="BK21" s="15"/>
      <c r="BL21" s="130" t="s">
        <v>471</v>
      </c>
      <c r="BM21" s="130" t="s">
        <v>500</v>
      </c>
      <c r="BN21" s="130" t="s">
        <v>561</v>
      </c>
      <c r="BO21" s="16" t="s">
        <v>1075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1090</v>
      </c>
      <c r="V22" s="105" t="s">
        <v>1078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1091</v>
      </c>
      <c r="BJ22" s="16" t="s">
        <v>1091</v>
      </c>
      <c r="BK22" s="15"/>
      <c r="BL22" s="130" t="s">
        <v>471</v>
      </c>
      <c r="BM22" s="130" t="s">
        <v>500</v>
      </c>
      <c r="BN22" s="130" t="s">
        <v>561</v>
      </c>
      <c r="BO22" s="16" t="s">
        <v>1091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1092</v>
      </c>
      <c r="H23" s="150" t="s">
        <v>1092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1093</v>
      </c>
      <c r="V23" s="105" t="s">
        <v>1094</v>
      </c>
      <c r="W23" s="104" t="s">
        <v>452</v>
      </c>
      <c r="X23" s="129"/>
      <c r="Y23" s="104"/>
      <c r="Z23" s="105" t="s">
        <v>1095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1096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1075</v>
      </c>
      <c r="BJ23" s="16" t="s">
        <v>1075</v>
      </c>
      <c r="BK23" s="15"/>
      <c r="BL23" s="130" t="s">
        <v>471</v>
      </c>
      <c r="BM23" s="130" t="s">
        <v>500</v>
      </c>
      <c r="BN23" s="130" t="s">
        <v>561</v>
      </c>
      <c r="BO23" s="16" t="s">
        <v>1075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1097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1098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1099</v>
      </c>
      <c r="BJ24" s="16" t="s">
        <v>1099</v>
      </c>
      <c r="BK24" s="15"/>
      <c r="BL24" s="130" t="s">
        <v>471</v>
      </c>
      <c r="BM24" s="130" t="s">
        <v>500</v>
      </c>
      <c r="BN24" s="130" t="s">
        <v>561</v>
      </c>
      <c r="BO24" s="16" t="s">
        <v>1099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1071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1072</v>
      </c>
      <c r="V28" s="105" t="s">
        <v>1073</v>
      </c>
      <c r="W28" s="104" t="s">
        <v>452</v>
      </c>
      <c r="X28" s="129"/>
      <c r="Y28" s="129"/>
      <c r="Z28" s="105" t="s">
        <v>1074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 hidden="1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1100</v>
      </c>
      <c r="M29" s="127" t="s">
        <v>1101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1072</v>
      </c>
      <c r="V29" s="105" t="s">
        <v>1102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1103</v>
      </c>
      <c r="BJ29" s="16" t="s">
        <v>1103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1104</v>
      </c>
      <c r="U30" s="105" t="s">
        <v>1072</v>
      </c>
      <c r="V30" s="105" t="s">
        <v>1080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1079</v>
      </c>
      <c r="BJ30" s="16" t="s">
        <v>1079</v>
      </c>
      <c r="BK30" s="15"/>
      <c r="BL30" s="130" t="s">
        <v>478</v>
      </c>
      <c r="BM30" s="130" t="s">
        <v>502</v>
      </c>
      <c r="BN30" s="130" t="s">
        <v>502</v>
      </c>
      <c r="BO30" s="16" t="s">
        <v>1079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1105</v>
      </c>
      <c r="BJ31" s="16" t="s">
        <v>1105</v>
      </c>
      <c r="BK31" s="15"/>
      <c r="BL31" s="130" t="s">
        <v>468</v>
      </c>
      <c r="BM31" s="130" t="s">
        <v>488</v>
      </c>
      <c r="BN31" s="130" t="s">
        <v>604</v>
      </c>
      <c r="BO31" s="16" t="s">
        <v>1105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 hidden="1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1106</v>
      </c>
      <c r="I32" s="127">
        <v>73</v>
      </c>
      <c r="J32" s="127">
        <v>202</v>
      </c>
      <c r="K32" s="105">
        <v>128</v>
      </c>
      <c r="L32" s="127" t="s">
        <v>1107</v>
      </c>
      <c r="M32" s="127" t="s">
        <v>1108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1109</v>
      </c>
      <c r="V32" s="105" t="s">
        <v>1110</v>
      </c>
      <c r="W32" s="104" t="s">
        <v>452</v>
      </c>
      <c r="X32" s="129" t="s">
        <v>455</v>
      </c>
      <c r="Y32" s="104"/>
      <c r="Z32" s="180" t="s">
        <v>1111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1075</v>
      </c>
      <c r="BJ32" s="16" t="s">
        <v>1075</v>
      </c>
      <c r="BK32" s="15"/>
      <c r="BL32" s="130" t="s">
        <v>471</v>
      </c>
      <c r="BM32" s="130" t="s">
        <v>500</v>
      </c>
      <c r="BN32" s="130" t="s">
        <v>561</v>
      </c>
      <c r="BO32" s="16" t="s">
        <v>1075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1066</v>
      </c>
      <c r="H33" s="106" t="s">
        <v>1106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1112</v>
      </c>
      <c r="BJ33" s="16" t="s">
        <v>1112</v>
      </c>
      <c r="BK33" s="15"/>
      <c r="BL33" s="130" t="s">
        <v>471</v>
      </c>
      <c r="BM33" s="130" t="s">
        <v>491</v>
      </c>
      <c r="BN33" s="130" t="s">
        <v>599</v>
      </c>
      <c r="BO33" s="16" t="s">
        <v>1112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 hidden="1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1072</v>
      </c>
      <c r="V34" s="105" t="s">
        <v>1078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1113</v>
      </c>
      <c r="BJ34" s="16" t="s">
        <v>1113</v>
      </c>
      <c r="BK34" s="15"/>
      <c r="BL34" s="130" t="s">
        <v>471</v>
      </c>
      <c r="BM34" s="130" t="s">
        <v>500</v>
      </c>
      <c r="BN34" s="130" t="s">
        <v>561</v>
      </c>
      <c r="BO34" s="16" t="s">
        <v>1113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 hidden="1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1106</v>
      </c>
      <c r="I35" s="105">
        <v>73</v>
      </c>
      <c r="J35" s="105">
        <v>90</v>
      </c>
      <c r="K35" s="105">
        <v>204</v>
      </c>
      <c r="L35" s="127" t="s">
        <v>1083</v>
      </c>
      <c r="M35" s="105" t="s">
        <v>1114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1084</v>
      </c>
      <c r="V35" s="105" t="s">
        <v>1115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1116</v>
      </c>
      <c r="BJ35" s="16" t="s">
        <v>1116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 hidden="1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1117</v>
      </c>
      <c r="H36" s="186" t="s">
        <v>1117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1118</v>
      </c>
      <c r="V36" s="105" t="s">
        <v>1119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1120</v>
      </c>
      <c r="BJ36" s="16" t="s">
        <v>1120</v>
      </c>
      <c r="BK36" s="15"/>
      <c r="BL36" s="130" t="s">
        <v>471</v>
      </c>
      <c r="BM36" s="130" t="s">
        <v>491</v>
      </c>
      <c r="BN36" s="130" t="s">
        <v>599</v>
      </c>
      <c r="BO36" s="16" t="s">
        <v>1120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 hidden="1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1121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1087</v>
      </c>
      <c r="V37" s="105" t="s">
        <v>1122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1123</v>
      </c>
      <c r="BJ37" s="16" t="s">
        <v>1123</v>
      </c>
      <c r="BK37" s="15"/>
      <c r="BL37" s="130" t="s">
        <v>472</v>
      </c>
      <c r="BM37" s="130" t="s">
        <v>501</v>
      </c>
      <c r="BN37" s="130" t="s">
        <v>563</v>
      </c>
      <c r="BO37" s="16" t="s">
        <v>1123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1124</v>
      </c>
      <c r="M38" s="127" t="s">
        <v>1125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1084</v>
      </c>
      <c r="V38" s="151" t="s">
        <v>1126</v>
      </c>
      <c r="W38" s="104" t="s">
        <v>452</v>
      </c>
      <c r="X38" s="129" t="s">
        <v>455</v>
      </c>
      <c r="Y38" s="104"/>
      <c r="Z38" s="105" t="s">
        <v>1127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1128</v>
      </c>
      <c r="BF38" s="15"/>
      <c r="BG38" s="16">
        <v>2</v>
      </c>
      <c r="BH38" s="16"/>
      <c r="BI38" s="16" t="s">
        <v>1129</v>
      </c>
      <c r="BJ38" s="16" t="s">
        <v>1129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 hidden="1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1092</v>
      </c>
      <c r="H39" s="150" t="s">
        <v>1092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1093</v>
      </c>
      <c r="V39" s="105" t="s">
        <v>1130</v>
      </c>
      <c r="W39" s="104" t="s">
        <v>452</v>
      </c>
      <c r="X39" s="129" t="s">
        <v>455</v>
      </c>
      <c r="Y39" s="104"/>
      <c r="Z39" s="105" t="s">
        <v>1131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1096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1075</v>
      </c>
      <c r="BJ39" s="16" t="s">
        <v>1075</v>
      </c>
      <c r="BK39" s="15"/>
      <c r="BL39" s="130" t="s">
        <v>471</v>
      </c>
      <c r="BM39" s="130" t="s">
        <v>500</v>
      </c>
      <c r="BN39" s="130" t="s">
        <v>561</v>
      </c>
      <c r="BO39" s="16" t="s">
        <v>1075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 hidden="1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1090</v>
      </c>
      <c r="V40" s="105" t="s">
        <v>1078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1132</v>
      </c>
      <c r="BJ40" s="16" t="s">
        <v>1132</v>
      </c>
      <c r="BK40" s="15"/>
      <c r="BL40" s="130" t="s">
        <v>471</v>
      </c>
      <c r="BM40" s="130" t="s">
        <v>500</v>
      </c>
      <c r="BN40" s="130" t="s">
        <v>561</v>
      </c>
      <c r="BO40" s="16" t="s">
        <v>1132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 hidden="1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1133</v>
      </c>
      <c r="M41" s="127" t="s">
        <v>1134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1118</v>
      </c>
      <c r="V41" s="105" t="s">
        <v>1135</v>
      </c>
      <c r="W41" s="104" t="s">
        <v>452</v>
      </c>
      <c r="X41" s="129"/>
      <c r="Y41" s="104"/>
      <c r="Z41" s="187" t="s">
        <v>1136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1137</v>
      </c>
      <c r="I42" s="105">
        <v>73</v>
      </c>
      <c r="J42" s="105">
        <v>7</v>
      </c>
      <c r="K42" s="105" t="s">
        <v>624</v>
      </c>
      <c r="L42" s="127" t="s">
        <v>1138</v>
      </c>
      <c r="M42" s="127" t="s">
        <v>1139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1140</v>
      </c>
      <c r="V42" s="151" t="s">
        <v>1141</v>
      </c>
      <c r="W42" s="104" t="s">
        <v>452</v>
      </c>
      <c r="X42" s="129" t="s">
        <v>455</v>
      </c>
      <c r="Y42" s="104"/>
      <c r="Z42" s="105" t="s">
        <v>1142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1075</v>
      </c>
      <c r="BJ42" s="16" t="s">
        <v>1075</v>
      </c>
      <c r="BK42" s="15"/>
      <c r="BL42" s="130" t="s">
        <v>471</v>
      </c>
      <c r="BM42" s="130" t="s">
        <v>500</v>
      </c>
      <c r="BN42" s="130" t="s">
        <v>561</v>
      </c>
      <c r="BO42" s="16" t="s">
        <v>1075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1075</v>
      </c>
      <c r="BJ43" s="16" t="s">
        <v>1075</v>
      </c>
      <c r="BK43" s="15"/>
      <c r="BL43" s="130" t="s">
        <v>471</v>
      </c>
      <c r="BM43" s="130" t="s">
        <v>500</v>
      </c>
      <c r="BN43" s="130" t="s">
        <v>561</v>
      </c>
      <c r="BO43" s="16" t="s">
        <v>1075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1071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1072</v>
      </c>
      <c r="V46" s="105" t="s">
        <v>1073</v>
      </c>
      <c r="W46" s="104" t="s">
        <v>452</v>
      </c>
      <c r="X46" s="129" t="s">
        <v>455</v>
      </c>
      <c r="Y46" s="129"/>
      <c r="Z46" s="105" t="s">
        <v>1074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1143</v>
      </c>
      <c r="BJ46" s="16" t="s">
        <v>1143</v>
      </c>
      <c r="BK46" s="15"/>
      <c r="BL46" s="130" t="s">
        <v>466</v>
      </c>
      <c r="BM46" s="130" t="s">
        <v>487</v>
      </c>
      <c r="BN46" s="130" t="s">
        <v>573</v>
      </c>
      <c r="BO46" s="16" t="s">
        <v>1143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1144</v>
      </c>
      <c r="M47" s="127" t="s">
        <v>1145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1072</v>
      </c>
      <c r="V47" s="105" t="s">
        <v>1102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1146</v>
      </c>
      <c r="BJ47" s="16" t="s">
        <v>1146</v>
      </c>
      <c r="BK47" s="15"/>
      <c r="BL47" s="130" t="s">
        <v>476</v>
      </c>
      <c r="BM47" s="130" t="s">
        <v>476</v>
      </c>
      <c r="BN47" s="130" t="s">
        <v>476</v>
      </c>
      <c r="BO47" s="16" t="s">
        <v>1146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 hidden="1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1147</v>
      </c>
      <c r="BJ48" s="16" t="s">
        <v>1147</v>
      </c>
      <c r="BK48" s="15"/>
      <c r="BL48" s="130" t="s">
        <v>469</v>
      </c>
      <c r="BM48" s="130" t="s">
        <v>489</v>
      </c>
      <c r="BN48" s="130" t="s">
        <v>556</v>
      </c>
      <c r="BO48" s="16" t="s">
        <v>1147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1072</v>
      </c>
      <c r="V49" s="105" t="s">
        <v>1148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1149</v>
      </c>
      <c r="BJ49" s="16" t="s">
        <v>1149</v>
      </c>
      <c r="BK49" s="15"/>
      <c r="BL49" s="130" t="s">
        <v>478</v>
      </c>
      <c r="BM49" s="130" t="s">
        <v>502</v>
      </c>
      <c r="BN49" s="130" t="s">
        <v>502</v>
      </c>
      <c r="BO49" s="16" t="s">
        <v>1149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 hidden="1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1150</v>
      </c>
      <c r="M50" s="127" t="s">
        <v>1151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1109</v>
      </c>
      <c r="V50" s="105" t="s">
        <v>1152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1153</v>
      </c>
      <c r="BJ50" s="16" t="s">
        <v>1153</v>
      </c>
      <c r="BK50" s="15"/>
      <c r="BL50" s="130" t="s">
        <v>476</v>
      </c>
      <c r="BM50" s="130" t="s">
        <v>476</v>
      </c>
      <c r="BN50" s="130" t="s">
        <v>476</v>
      </c>
      <c r="BO50" s="16" t="s">
        <v>1153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1107</v>
      </c>
      <c r="M51" s="127" t="s">
        <v>1108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1109</v>
      </c>
      <c r="V51" s="105" t="s">
        <v>1110</v>
      </c>
      <c r="W51" s="104" t="s">
        <v>452</v>
      </c>
      <c r="X51" s="129"/>
      <c r="Y51" s="104"/>
      <c r="Z51" s="180" t="s">
        <v>1089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1066</v>
      </c>
      <c r="H52" s="106" t="s">
        <v>1106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1154</v>
      </c>
      <c r="BJ52" s="16" t="s">
        <v>1154</v>
      </c>
      <c r="BK52" s="15"/>
      <c r="BL52" s="130" t="s">
        <v>468</v>
      </c>
      <c r="BM52" s="130" t="s">
        <v>498</v>
      </c>
      <c r="BN52" s="130" t="s">
        <v>585</v>
      </c>
      <c r="BO52" s="16" t="s">
        <v>1154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 hidden="1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1066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1155</v>
      </c>
      <c r="M53" s="127" t="s">
        <v>1156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1084</v>
      </c>
      <c r="V53" s="105" t="s">
        <v>1157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1158</v>
      </c>
      <c r="BJ53" s="16" t="s">
        <v>1158</v>
      </c>
      <c r="BK53" s="15"/>
      <c r="BL53" s="130" t="s">
        <v>471</v>
      </c>
      <c r="BM53" s="130" t="s">
        <v>500</v>
      </c>
      <c r="BN53" s="130" t="s">
        <v>561</v>
      </c>
      <c r="BO53" s="16" t="s">
        <v>1158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 hidden="1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1159</v>
      </c>
      <c r="M54" s="127" t="s">
        <v>1160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1109</v>
      </c>
      <c r="V54" s="105" t="s">
        <v>1161</v>
      </c>
      <c r="W54" s="104" t="s">
        <v>452</v>
      </c>
      <c r="X54" s="129" t="s">
        <v>455</v>
      </c>
      <c r="Y54" s="104"/>
      <c r="Z54" s="187" t="s">
        <v>1162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1075</v>
      </c>
      <c r="BJ54" s="16" t="s">
        <v>1075</v>
      </c>
      <c r="BK54" s="15"/>
      <c r="BL54" s="130" t="s">
        <v>471</v>
      </c>
      <c r="BM54" s="130" t="s">
        <v>500</v>
      </c>
      <c r="BN54" s="130" t="s">
        <v>561</v>
      </c>
      <c r="BO54" s="16" t="s">
        <v>1075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1072</v>
      </c>
      <c r="V55" s="105" t="s">
        <v>1078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1163</v>
      </c>
      <c r="BJ55" s="16" t="s">
        <v>1163</v>
      </c>
      <c r="BK55" s="15"/>
      <c r="BL55" s="130" t="s">
        <v>472</v>
      </c>
      <c r="BM55" s="130" t="s">
        <v>501</v>
      </c>
      <c r="BN55" s="130" t="s">
        <v>552</v>
      </c>
      <c r="BO55" s="16" t="s">
        <v>1163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 hidden="1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1117</v>
      </c>
      <c r="H56" s="186" t="s">
        <v>1117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1118</v>
      </c>
      <c r="V56" s="105" t="s">
        <v>1119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1164</v>
      </c>
      <c r="BJ56" s="16" t="s">
        <v>1164</v>
      </c>
      <c r="BK56" s="15"/>
      <c r="BL56" s="130" t="s">
        <v>471</v>
      </c>
      <c r="BM56" s="130" t="s">
        <v>500</v>
      </c>
      <c r="BN56" s="130" t="s">
        <v>561</v>
      </c>
      <c r="BO56" s="16" t="s">
        <v>1164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 hidden="1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1092</v>
      </c>
      <c r="H57" s="150" t="s">
        <v>1092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1093</v>
      </c>
      <c r="V57" s="105" t="s">
        <v>1130</v>
      </c>
      <c r="W57" s="104" t="s">
        <v>452</v>
      </c>
      <c r="X57" s="129" t="s">
        <v>455</v>
      </c>
      <c r="Y57" s="104"/>
      <c r="Z57" s="105" t="s">
        <v>1165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1096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1075</v>
      </c>
      <c r="BJ57" s="16" t="s">
        <v>1075</v>
      </c>
      <c r="BK57" s="15"/>
      <c r="BL57" s="130" t="s">
        <v>471</v>
      </c>
      <c r="BM57" s="130" t="s">
        <v>500</v>
      </c>
      <c r="BN57" s="130" t="s">
        <v>561</v>
      </c>
      <c r="BO57" s="16" t="s">
        <v>1075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1087</v>
      </c>
      <c r="V58" s="105" t="s">
        <v>1078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1166</v>
      </c>
      <c r="BJ58" s="16" t="s">
        <v>1166</v>
      </c>
      <c r="BK58" s="15"/>
      <c r="BL58" s="130" t="s">
        <v>478</v>
      </c>
      <c r="BM58" s="130" t="s">
        <v>502</v>
      </c>
      <c r="BN58" s="130" t="s">
        <v>502</v>
      </c>
      <c r="BO58" s="16" t="s">
        <v>1166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1133</v>
      </c>
      <c r="M59" s="127" t="s">
        <v>1134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1118</v>
      </c>
      <c r="V59" s="105" t="s">
        <v>1135</v>
      </c>
      <c r="W59" s="104" t="s">
        <v>452</v>
      </c>
      <c r="X59" s="129" t="s">
        <v>455</v>
      </c>
      <c r="Y59" s="104"/>
      <c r="Z59" s="187" t="s">
        <v>1136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1167</v>
      </c>
      <c r="BJ59" s="16" t="s">
        <v>1167</v>
      </c>
      <c r="BK59" s="15"/>
      <c r="BL59" s="130" t="s">
        <v>464</v>
      </c>
      <c r="BM59" s="130" t="s">
        <v>486</v>
      </c>
      <c r="BN59" s="130" t="s">
        <v>550</v>
      </c>
      <c r="BO59" s="16" t="s">
        <v>1167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1137</v>
      </c>
      <c r="I60" s="105">
        <v>73</v>
      </c>
      <c r="J60" s="105">
        <v>7</v>
      </c>
      <c r="K60" s="105" t="s">
        <v>624</v>
      </c>
      <c r="L60" s="127" t="s">
        <v>1138</v>
      </c>
      <c r="M60" s="127" t="s">
        <v>1139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1140</v>
      </c>
      <c r="V60" s="151" t="s">
        <v>1141</v>
      </c>
      <c r="W60" s="104" t="s">
        <v>452</v>
      </c>
      <c r="X60" s="129" t="s">
        <v>455</v>
      </c>
      <c r="Y60" s="104"/>
      <c r="Z60" s="105" t="s">
        <v>1142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1168</v>
      </c>
      <c r="BJ60" s="16" t="s">
        <v>1168</v>
      </c>
      <c r="BK60" s="15"/>
      <c r="BL60" s="130" t="s">
        <v>464</v>
      </c>
      <c r="BM60" s="130" t="s">
        <v>486</v>
      </c>
      <c r="BN60" s="130" t="s">
        <v>550</v>
      </c>
      <c r="BO60" s="16" t="s">
        <v>1169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1170</v>
      </c>
      <c r="BJ61" s="16" t="s">
        <v>1170</v>
      </c>
      <c r="BK61" s="15"/>
      <c r="BL61" s="130" t="s">
        <v>471</v>
      </c>
      <c r="BM61" s="130" t="s">
        <v>500</v>
      </c>
      <c r="BN61" s="130" t="s">
        <v>561</v>
      </c>
      <c r="BO61" s="16" t="s">
        <v>1170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1171</v>
      </c>
      <c r="BJ65" s="16" t="s">
        <v>1171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 hidden="1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1072</v>
      </c>
      <c r="V66" s="105" t="s">
        <v>1148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1172</v>
      </c>
      <c r="BJ66" s="200" t="s">
        <v>1172</v>
      </c>
      <c r="BK66" s="15"/>
      <c r="BL66" s="130" t="s">
        <v>471</v>
      </c>
      <c r="BM66" s="130" t="s">
        <v>500</v>
      </c>
      <c r="BN66" s="130" t="s">
        <v>561</v>
      </c>
      <c r="BO66" s="203" t="s">
        <v>1172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 hidden="1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1066</v>
      </c>
      <c r="H67" s="106" t="s">
        <v>1106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1173</v>
      </c>
      <c r="BJ67" s="16" t="s">
        <v>1173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 hidden="1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1174</v>
      </c>
      <c r="M68" s="127" t="s">
        <v>1175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1072</v>
      </c>
      <c r="V68" s="105" t="s">
        <v>1102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1176</v>
      </c>
      <c r="BJ68" s="16" t="s">
        <v>1176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1066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1155</v>
      </c>
      <c r="M69" s="127" t="s">
        <v>1156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1084</v>
      </c>
      <c r="V69" s="105" t="s">
        <v>1157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1177</v>
      </c>
      <c r="BJ69" s="16" t="s">
        <v>1177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1159</v>
      </c>
      <c r="M70" s="127" t="s">
        <v>1160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1109</v>
      </c>
      <c r="V70" s="105" t="s">
        <v>1178</v>
      </c>
      <c r="W70" s="104" t="s">
        <v>452</v>
      </c>
      <c r="X70" s="129" t="s">
        <v>455</v>
      </c>
      <c r="Y70" s="104"/>
      <c r="Z70" s="187" t="s">
        <v>1162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1177</v>
      </c>
      <c r="BI70" s="16" t="s">
        <v>1177</v>
      </c>
      <c r="BJ70" s="16" t="s">
        <v>1177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1072</v>
      </c>
      <c r="V71" s="105" t="s">
        <v>1078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1179</v>
      </c>
      <c r="BJ71" s="200" t="s">
        <v>1179</v>
      </c>
      <c r="BK71" s="15"/>
      <c r="BL71" s="130" t="s">
        <v>472</v>
      </c>
      <c r="BM71" s="130" t="s">
        <v>501</v>
      </c>
      <c r="BN71" s="130" t="s">
        <v>596</v>
      </c>
      <c r="BO71" s="203" t="s">
        <v>1179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1117</v>
      </c>
      <c r="H72" s="186" t="s">
        <v>1117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1118</v>
      </c>
      <c r="V72" s="105" t="s">
        <v>1119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1173</v>
      </c>
      <c r="BJ72" s="16" t="s">
        <v>1173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1092</v>
      </c>
      <c r="H73" s="150" t="s">
        <v>1092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1093</v>
      </c>
      <c r="V73" s="105" t="s">
        <v>1130</v>
      </c>
      <c r="W73" s="104" t="s">
        <v>452</v>
      </c>
      <c r="X73" s="129" t="s">
        <v>455</v>
      </c>
      <c r="Y73" s="104"/>
      <c r="Z73" s="105" t="s">
        <v>1180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1096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1173</v>
      </c>
      <c r="BJ73" s="16" t="s">
        <v>1173</v>
      </c>
      <c r="BK73" s="15"/>
      <c r="BL73" s="130" t="s">
        <v>471</v>
      </c>
      <c r="BM73" s="130" t="s">
        <v>500</v>
      </c>
      <c r="BN73" s="130" t="s">
        <v>561</v>
      </c>
      <c r="BO73" s="16" t="s">
        <v>1075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1087</v>
      </c>
      <c r="V74" s="105" t="s">
        <v>1078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1181</v>
      </c>
      <c r="BJ74" s="200" t="s">
        <v>1181</v>
      </c>
      <c r="BK74" s="15"/>
      <c r="BL74" s="130" t="s">
        <v>471</v>
      </c>
      <c r="BM74" s="130" t="s">
        <v>500</v>
      </c>
      <c r="BN74" s="130" t="s">
        <v>561</v>
      </c>
      <c r="BO74" s="200" t="s">
        <v>1181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1133</v>
      </c>
      <c r="M75" s="127" t="s">
        <v>1134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1118</v>
      </c>
      <c r="V75" s="105" t="s">
        <v>1135</v>
      </c>
      <c r="W75" s="104" t="s">
        <v>452</v>
      </c>
      <c r="X75" s="129"/>
      <c r="Y75" s="104"/>
      <c r="Z75" s="187" t="s">
        <v>1136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1137</v>
      </c>
      <c r="I76" s="105">
        <v>73</v>
      </c>
      <c r="J76" s="105">
        <v>7</v>
      </c>
      <c r="K76" s="105" t="s">
        <v>624</v>
      </c>
      <c r="L76" s="127" t="s">
        <v>1138</v>
      </c>
      <c r="M76" s="127" t="s">
        <v>1139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1140</v>
      </c>
      <c r="V76" s="151" t="s">
        <v>1141</v>
      </c>
      <c r="W76" s="104" t="s">
        <v>452</v>
      </c>
      <c r="X76" s="129" t="s">
        <v>455</v>
      </c>
      <c r="Y76" s="104"/>
      <c r="Z76" s="105" t="s">
        <v>1142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1177</v>
      </c>
      <c r="BJ76" s="16" t="s">
        <v>1177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1173</v>
      </c>
      <c r="BI77" s="110" t="s">
        <v>1173</v>
      </c>
      <c r="BJ77" s="110" t="s">
        <v>1173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 hidden="1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 hidden="1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1182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1084</v>
      </c>
      <c r="V79" s="105" t="s">
        <v>1183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1184</v>
      </c>
      <c r="BJ80" s="16" t="s">
        <v>1184</v>
      </c>
      <c r="BK80" s="15"/>
      <c r="BL80" s="130" t="s">
        <v>468</v>
      </c>
      <c r="BM80" s="130" t="s">
        <v>488</v>
      </c>
      <c r="BN80" s="130" t="s">
        <v>604</v>
      </c>
      <c r="BO80" s="16" t="s">
        <v>1184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 hidden="1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1077</v>
      </c>
      <c r="V81" s="105" t="s">
        <v>1078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1185</v>
      </c>
      <c r="BJ81" s="16" t="s">
        <v>1185</v>
      </c>
      <c r="BK81" s="15"/>
      <c r="BL81" s="130" t="s">
        <v>471</v>
      </c>
      <c r="BM81" s="130" t="s">
        <v>500</v>
      </c>
      <c r="BN81" s="130" t="s">
        <v>599</v>
      </c>
      <c r="BO81" s="16" t="s">
        <v>1185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1077</v>
      </c>
      <c r="V82" s="105" t="s">
        <v>1078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1185</v>
      </c>
      <c r="BJ82" s="16" t="s">
        <v>1185</v>
      </c>
      <c r="BK82" s="15"/>
      <c r="BL82" s="130" t="s">
        <v>471</v>
      </c>
      <c r="BM82" s="130" t="s">
        <v>500</v>
      </c>
      <c r="BN82" s="130" t="s">
        <v>599</v>
      </c>
      <c r="BO82" s="16" t="s">
        <v>1185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1066</v>
      </c>
      <c r="H83" s="106" t="s">
        <v>1106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1119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1186</v>
      </c>
      <c r="BJ83" s="16" t="s">
        <v>1186</v>
      </c>
      <c r="BK83" s="15"/>
      <c r="BL83" s="130" t="s">
        <v>471</v>
      </c>
      <c r="BM83" s="130" t="s">
        <v>491</v>
      </c>
      <c r="BN83" s="130" t="s">
        <v>599</v>
      </c>
      <c r="BO83" s="16" t="s">
        <v>1186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1187</v>
      </c>
      <c r="M84" s="127" t="s">
        <v>1188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1084</v>
      </c>
      <c r="V84" s="151" t="s">
        <v>1189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1190</v>
      </c>
      <c r="BJ84" s="16" t="s">
        <v>1190</v>
      </c>
      <c r="BK84" s="15"/>
      <c r="BL84" s="130" t="s">
        <v>468</v>
      </c>
      <c r="BM84" s="130" t="s">
        <v>498</v>
      </c>
      <c r="BN84" s="130" t="s">
        <v>555</v>
      </c>
      <c r="BO84" s="208" t="s">
        <v>1190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1072</v>
      </c>
      <c r="V85" s="105" t="s">
        <v>1078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1191</v>
      </c>
      <c r="BJ85" s="16" t="s">
        <v>1191</v>
      </c>
      <c r="BK85" s="15"/>
      <c r="BL85" s="130" t="s">
        <v>471</v>
      </c>
      <c r="BM85" s="130" t="s">
        <v>500</v>
      </c>
      <c r="BN85" s="130" t="s">
        <v>599</v>
      </c>
      <c r="BO85" s="16" t="s">
        <v>1191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 hidden="1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1087</v>
      </c>
      <c r="V86" s="105" t="s">
        <v>1192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1117</v>
      </c>
      <c r="H87" s="186" t="s">
        <v>1117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1118</v>
      </c>
      <c r="V87" s="105" t="s">
        <v>1119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1193</v>
      </c>
      <c r="BJ87" s="16" t="s">
        <v>1193</v>
      </c>
      <c r="BK87" s="15"/>
      <c r="BL87" s="130" t="s">
        <v>476</v>
      </c>
      <c r="BM87" s="130" t="s">
        <v>476</v>
      </c>
      <c r="BN87" s="130" t="s">
        <v>476</v>
      </c>
      <c r="BO87" s="16" t="s">
        <v>1194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 hidden="1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1087</v>
      </c>
      <c r="V88" s="105" t="s">
        <v>1078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1185</v>
      </c>
      <c r="BJ88" s="16" t="s">
        <v>1185</v>
      </c>
      <c r="BK88" s="15"/>
      <c r="BL88" s="130" t="s">
        <v>471</v>
      </c>
      <c r="BM88" s="130" t="s">
        <v>500</v>
      </c>
      <c r="BN88" s="130" t="s">
        <v>599</v>
      </c>
      <c r="BO88" s="16" t="s">
        <v>1185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1092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1093</v>
      </c>
      <c r="V89" s="105" t="s">
        <v>1130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1195</v>
      </c>
      <c r="BJ89" s="16" t="s">
        <v>1195</v>
      </c>
      <c r="BK89" s="15"/>
      <c r="BL89" s="130" t="s">
        <v>476</v>
      </c>
      <c r="BM89" s="130" t="s">
        <v>476</v>
      </c>
      <c r="BN89" s="130" t="s">
        <v>476</v>
      </c>
      <c r="BO89" s="16" t="s">
        <v>1195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 hidden="1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1196</v>
      </c>
      <c r="V90" s="151" t="s">
        <v>1197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1198</v>
      </c>
      <c r="BJ90" s="16" t="s">
        <v>1198</v>
      </c>
      <c r="BK90" s="15"/>
      <c r="BL90" s="130" t="s">
        <v>472</v>
      </c>
      <c r="BM90" s="130" t="s">
        <v>501</v>
      </c>
      <c r="BN90" s="130" t="s">
        <v>552</v>
      </c>
      <c r="BO90" s="16" t="s">
        <v>1198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 hidden="1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1199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1200</v>
      </c>
      <c r="V91" s="105" t="s">
        <v>1201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1202</v>
      </c>
      <c r="BJ91" s="16" t="s">
        <v>1202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1203</v>
      </c>
      <c r="BJ92" s="16" t="s">
        <v>1203</v>
      </c>
      <c r="BK92" s="15"/>
      <c r="BL92" s="130" t="s">
        <v>471</v>
      </c>
      <c r="BM92" s="130" t="s">
        <v>500</v>
      </c>
      <c r="BN92" s="130" t="s">
        <v>599</v>
      </c>
      <c r="BO92" s="16" t="s">
        <v>1203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 hidden="1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1204</v>
      </c>
      <c r="BJ95" s="17" t="s">
        <v>1205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1077</v>
      </c>
      <c r="V96" s="105" t="s">
        <v>1078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1206</v>
      </c>
      <c r="BJ96" s="16" t="s">
        <v>1206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 hidden="1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1207</v>
      </c>
      <c r="I97" s="127">
        <v>73</v>
      </c>
      <c r="J97" s="127">
        <v>262</v>
      </c>
      <c r="K97" s="105">
        <v>433</v>
      </c>
      <c r="L97" s="127" t="s">
        <v>1208</v>
      </c>
      <c r="M97" s="127" t="s">
        <v>1209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1210</v>
      </c>
      <c r="V97" s="105" t="s">
        <v>1211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1212</v>
      </c>
      <c r="BJ97" s="17" t="s">
        <v>1213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1077</v>
      </c>
      <c r="V98" s="105" t="s">
        <v>1078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1214</v>
      </c>
      <c r="BJ98" s="17" t="s">
        <v>1215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 hidden="1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1066</v>
      </c>
      <c r="H99" s="106" t="s">
        <v>1106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1216</v>
      </c>
      <c r="BJ99" s="17" t="s">
        <v>1217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 hidden="1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1072</v>
      </c>
      <c r="V100" s="105" t="s">
        <v>1078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1214</v>
      </c>
      <c r="BJ100" s="17" t="s">
        <v>1215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1087</v>
      </c>
      <c r="V101" s="105" t="s">
        <v>1078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1218</v>
      </c>
      <c r="BJ101" s="17" t="s">
        <v>1219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 hidden="1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1117</v>
      </c>
      <c r="H102" s="186" t="s">
        <v>1117</v>
      </c>
      <c r="I102" s="127">
        <v>73</v>
      </c>
      <c r="J102" s="127">
        <v>54.8</v>
      </c>
      <c r="K102" s="105" t="s">
        <v>1220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1221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1200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1222</v>
      </c>
      <c r="BJ102" s="17" t="s">
        <v>1223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1196</v>
      </c>
      <c r="V103" s="151" t="s">
        <v>1197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1214</v>
      </c>
      <c r="BJ103" s="17" t="s">
        <v>1224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1224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1225</v>
      </c>
      <c r="BJ104" s="17" t="s">
        <v>1226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1207</v>
      </c>
      <c r="I106" s="105">
        <v>73</v>
      </c>
      <c r="J106" s="105">
        <v>262</v>
      </c>
      <c r="K106" s="105" t="s">
        <v>624</v>
      </c>
      <c r="L106" s="127" t="s">
        <v>1208</v>
      </c>
      <c r="M106" s="127" t="s">
        <v>1209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1227</v>
      </c>
      <c r="V106" s="151" t="s">
        <v>1228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1229</v>
      </c>
      <c r="BJ106" s="16" t="s">
        <v>1229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1230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1231</v>
      </c>
      <c r="BJ107" s="16" t="s">
        <v>1231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1230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 hidden="1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1232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1233</v>
      </c>
      <c r="M108" s="127" t="s">
        <v>1234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1235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1236</v>
      </c>
      <c r="BJ108" s="17" t="s">
        <v>1237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1066</v>
      </c>
      <c r="H109" s="106" t="s">
        <v>1106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1238</v>
      </c>
      <c r="BJ109" s="16" t="s">
        <v>1238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1239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 hidden="1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1117</v>
      </c>
      <c r="H110" s="186" t="s">
        <v>1117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1118</v>
      </c>
      <c r="V110" s="105" t="s">
        <v>1240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1241</v>
      </c>
      <c r="BJ110" s="16" t="s">
        <v>1241</v>
      </c>
      <c r="BK110" s="15"/>
      <c r="BL110" s="130" t="s">
        <v>477</v>
      </c>
      <c r="BM110" s="130" t="s">
        <v>467</v>
      </c>
      <c r="BN110" s="130" t="s">
        <v>1242</v>
      </c>
      <c r="BO110" s="190" t="s">
        <v>1243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1244</v>
      </c>
      <c r="BJ111" s="17" t="s">
        <v>1245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1246</v>
      </c>
      <c r="I114" s="105">
        <v>73</v>
      </c>
      <c r="J114" s="105">
        <v>262</v>
      </c>
      <c r="K114" s="105" t="s">
        <v>624</v>
      </c>
      <c r="L114" s="127" t="s">
        <v>1208</v>
      </c>
      <c r="M114" s="127" t="s">
        <v>1209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1247</v>
      </c>
      <c r="V114" s="151" t="s">
        <v>1228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1248</v>
      </c>
      <c r="BJ114" s="17" t="s">
        <v>1249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1205</v>
      </c>
      <c r="BJ115" s="16" t="s">
        <v>1205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 hidden="1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1077</v>
      </c>
      <c r="V116" s="105" t="s">
        <v>1078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1250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1251</v>
      </c>
      <c r="BJ116" s="16" t="s">
        <v>1251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 hidden="1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1077</v>
      </c>
      <c r="V117" s="105" t="s">
        <v>1078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1250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1251</v>
      </c>
      <c r="BJ117" s="16" t="s">
        <v>1251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1066</v>
      </c>
      <c r="H118" s="106" t="s">
        <v>1106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1252</v>
      </c>
      <c r="BJ118" s="16" t="s">
        <v>1252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 hidden="1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1072</v>
      </c>
      <c r="V119" s="105" t="s">
        <v>1078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1253</v>
      </c>
      <c r="BJ119" s="16" t="s">
        <v>1251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 hidden="1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1087</v>
      </c>
      <c r="V120" s="105" t="s">
        <v>1078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1254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1255</v>
      </c>
      <c r="BJ120" s="16" t="s">
        <v>1251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 hidden="1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1117</v>
      </c>
      <c r="H121" s="186" t="s">
        <v>1117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1221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1118</v>
      </c>
      <c r="V121" s="105" t="s">
        <v>1256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1257</v>
      </c>
      <c r="BJ121" s="16" t="s">
        <v>1258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 hidden="1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1106</v>
      </c>
      <c r="I122" s="127">
        <v>73</v>
      </c>
      <c r="J122" s="127">
        <v>7</v>
      </c>
      <c r="K122" s="105">
        <v>128</v>
      </c>
      <c r="L122" s="127" t="s">
        <v>1259</v>
      </c>
      <c r="M122" s="127" t="s">
        <v>1260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1261</v>
      </c>
      <c r="V122" s="105" t="s">
        <v>1152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1262</v>
      </c>
      <c r="BJ122" s="17" t="s">
        <v>1263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1264</v>
      </c>
      <c r="BJ123" s="16" t="s">
        <v>1265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1232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1233</v>
      </c>
      <c r="M124" s="127" t="s">
        <v>1234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1266</v>
      </c>
      <c r="V124" s="151" t="s">
        <v>1267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1268</v>
      </c>
      <c r="BJ124" s="16" t="s">
        <v>1269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1087</v>
      </c>
      <c r="V125" s="151" t="s">
        <v>1270</v>
      </c>
      <c r="W125" s="104" t="s">
        <v>452</v>
      </c>
      <c r="X125" s="129"/>
      <c r="Y125" s="104"/>
      <c r="Z125" s="105" t="s">
        <v>1271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1272</v>
      </c>
      <c r="BJ125" s="17" t="s">
        <v>1273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1274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1275</v>
      </c>
      <c r="V127" s="151" t="s">
        <v>1276</v>
      </c>
      <c r="W127" s="104" t="s">
        <v>452</v>
      </c>
      <c r="X127" s="129" t="s">
        <v>455</v>
      </c>
      <c r="Y127" s="104"/>
      <c r="Z127" s="105" t="s">
        <v>1277</v>
      </c>
      <c r="AA127" s="103" t="s">
        <v>454</v>
      </c>
      <c r="AB127" s="152" t="s">
        <v>437</v>
      </c>
      <c r="AC127" s="107">
        <v>0.29166666666666669</v>
      </c>
      <c r="AD127" s="105" t="s">
        <v>1278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1279</v>
      </c>
      <c r="BJ127" s="208" t="s">
        <v>1279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1279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1280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1281</v>
      </c>
      <c r="BJ128" s="16" t="s">
        <v>1281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1281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1282</v>
      </c>
      <c r="V129" s="151" t="s">
        <v>1148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1283</v>
      </c>
      <c r="BJ129" s="16" t="s">
        <v>1283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1283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1284</v>
      </c>
      <c r="M131" s="127" t="s">
        <v>1285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1286</v>
      </c>
      <c r="V131" s="151" t="s">
        <v>1287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1288</v>
      </c>
      <c r="BJ131" s="16" t="s">
        <v>1288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1066</v>
      </c>
      <c r="H132" s="205" t="s">
        <v>1066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1280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1289</v>
      </c>
      <c r="BJ132" s="16" t="s">
        <v>1289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1289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1290</v>
      </c>
      <c r="V133" s="151" t="s">
        <v>1148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1291</v>
      </c>
      <c r="BJ133" s="16" t="s">
        <v>1291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1291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1292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1118</v>
      </c>
      <c r="V135" s="151" t="s">
        <v>1293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1279</v>
      </c>
      <c r="BJ135" s="208" t="s">
        <v>1279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1279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1292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1280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1294</v>
      </c>
      <c r="BJ136" s="16" t="s">
        <v>1294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1294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1087</v>
      </c>
      <c r="V138" s="151" t="s">
        <v>1270</v>
      </c>
      <c r="W138" s="104" t="s">
        <v>452</v>
      </c>
      <c r="X138" s="129" t="s">
        <v>455</v>
      </c>
      <c r="Y138" s="104"/>
      <c r="Z138" s="105" t="s">
        <v>1271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1295</v>
      </c>
      <c r="BJ138" s="208" t="s">
        <v>1295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1295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1296</v>
      </c>
      <c r="V139" s="151" t="s">
        <v>1148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1297</v>
      </c>
      <c r="BJ139" s="16" t="s">
        <v>1297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1297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1290</v>
      </c>
      <c r="V141" s="151" t="s">
        <v>1148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1298</v>
      </c>
      <c r="BJ141" s="16" t="s">
        <v>1298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1298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1280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1299</v>
      </c>
      <c r="BJ142" s="16" t="s">
        <v>1299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1299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1274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1275</v>
      </c>
      <c r="V145" s="151" t="s">
        <v>1276</v>
      </c>
      <c r="W145" s="104" t="s">
        <v>452</v>
      </c>
      <c r="X145" s="129" t="s">
        <v>455</v>
      </c>
      <c r="Y145" s="104"/>
      <c r="Z145" s="105" t="s">
        <v>1300</v>
      </c>
      <c r="AA145" s="103" t="s">
        <v>454</v>
      </c>
      <c r="AB145" s="152" t="s">
        <v>450</v>
      </c>
      <c r="AC145" s="107">
        <v>0.29166666666666669</v>
      </c>
      <c r="AD145" s="105" t="s">
        <v>1278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1301</v>
      </c>
      <c r="BJ145" s="16" t="s">
        <v>1301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1301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hidden="1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1207</v>
      </c>
      <c r="I146" s="127">
        <v>73</v>
      </c>
      <c r="J146" s="127">
        <v>339</v>
      </c>
      <c r="K146" s="105">
        <v>433</v>
      </c>
      <c r="L146" s="127" t="s">
        <v>1302</v>
      </c>
      <c r="M146" s="127" t="s">
        <v>1303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1304</v>
      </c>
      <c r="V146" s="105" t="s">
        <v>1305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1306</v>
      </c>
      <c r="BJ146" s="16" t="s">
        <v>1306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1280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1307</v>
      </c>
      <c r="BJ147" s="16" t="s">
        <v>1307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1307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1282</v>
      </c>
      <c r="V148" s="151" t="s">
        <v>1148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1308</v>
      </c>
      <c r="BJ148" s="16" t="s">
        <v>1308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1308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1066</v>
      </c>
      <c r="H149" s="205" t="s">
        <v>1066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1280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1309</v>
      </c>
      <c r="BJ149" s="16" t="s">
        <v>1309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1309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1290</v>
      </c>
      <c r="V150" s="151" t="s">
        <v>1148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1310</v>
      </c>
      <c r="BJ150" s="16" t="s">
        <v>1310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1310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 hidden="1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1232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1311</v>
      </c>
      <c r="M151" s="127" t="s">
        <v>1312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1313</v>
      </c>
      <c r="V151" s="105" t="s">
        <v>1314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1315</v>
      </c>
      <c r="BJ151" s="16" t="s">
        <v>1315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1316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1118</v>
      </c>
      <c r="V152" s="151" t="s">
        <v>1317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1318</v>
      </c>
      <c r="BJ152" s="16" t="s">
        <v>1318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1318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1316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1280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1318</v>
      </c>
      <c r="BJ153" s="16" t="s">
        <v>1318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1318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1087</v>
      </c>
      <c r="V154" s="151" t="s">
        <v>1270</v>
      </c>
      <c r="W154" s="104" t="s">
        <v>452</v>
      </c>
      <c r="X154" s="129" t="s">
        <v>455</v>
      </c>
      <c r="Y154" s="104"/>
      <c r="Z154" s="105" t="s">
        <v>1319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1320</v>
      </c>
      <c r="BJ154" s="16" t="s">
        <v>1320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1320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1296</v>
      </c>
      <c r="V155" s="151" t="s">
        <v>1148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1321</v>
      </c>
      <c r="BJ155" s="16" t="s">
        <v>1321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1321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1280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1322</v>
      </c>
      <c r="BJ156" s="16" t="s">
        <v>1322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1322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1274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1275</v>
      </c>
      <c r="V159" s="151" t="s">
        <v>1276</v>
      </c>
      <c r="W159" s="104" t="s">
        <v>452</v>
      </c>
      <c r="X159" s="129" t="s">
        <v>455</v>
      </c>
      <c r="Y159" s="104"/>
      <c r="Z159" s="105" t="s">
        <v>1300</v>
      </c>
      <c r="AA159" s="103" t="s">
        <v>454</v>
      </c>
      <c r="AB159" s="152" t="s">
        <v>450</v>
      </c>
      <c r="AC159" s="107">
        <v>0.29166666666666669</v>
      </c>
      <c r="AD159" s="105" t="s">
        <v>1278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1323</v>
      </c>
      <c r="BJ159" s="16" t="s">
        <v>1323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1323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1280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1324</v>
      </c>
      <c r="BJ160" s="16" t="s">
        <v>1324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1324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1282</v>
      </c>
      <c r="V161" s="151" t="s">
        <v>1148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1325</v>
      </c>
      <c r="BJ161" s="16" t="s">
        <v>1325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1325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 hidden="1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1232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1326</v>
      </c>
      <c r="M162" s="127" t="s">
        <v>1327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1313</v>
      </c>
      <c r="V162" s="105" t="s">
        <v>1328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1329</v>
      </c>
      <c r="BJ162" s="16" t="s">
        <v>1329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1329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1066</v>
      </c>
      <c r="H163" s="205" t="s">
        <v>1066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1280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1330</v>
      </c>
      <c r="BJ163" s="208" t="s">
        <v>1330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1330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1290</v>
      </c>
      <c r="V164" s="151" t="s">
        <v>1148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1331</v>
      </c>
      <c r="BJ164" s="16" t="s">
        <v>1331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1331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1316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1118</v>
      </c>
      <c r="V165" s="151" t="s">
        <v>1317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1332</v>
      </c>
      <c r="BJ165" s="208" t="s">
        <v>1332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1332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1316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1280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1332</v>
      </c>
      <c r="BJ166" s="208" t="s">
        <v>1332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1332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1333</v>
      </c>
      <c r="I167" s="105">
        <v>73</v>
      </c>
      <c r="J167" s="105">
        <v>42</v>
      </c>
      <c r="K167" s="105" t="s">
        <v>624</v>
      </c>
      <c r="L167" s="127" t="s">
        <v>1334</v>
      </c>
      <c r="M167" s="127" t="s">
        <v>1335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1118</v>
      </c>
      <c r="V167" s="151" t="s">
        <v>1336</v>
      </c>
      <c r="W167" s="104" t="s">
        <v>452</v>
      </c>
      <c r="X167" s="129" t="s">
        <v>455</v>
      </c>
      <c r="Y167" s="104"/>
      <c r="Z167" s="105" t="s">
        <v>1337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1338</v>
      </c>
      <c r="BJ167" s="16" t="s">
        <v>1338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 hidden="1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1087</v>
      </c>
      <c r="V168" s="151" t="s">
        <v>1270</v>
      </c>
      <c r="W168" s="104" t="s">
        <v>452</v>
      </c>
      <c r="X168" s="129" t="s">
        <v>455</v>
      </c>
      <c r="Y168" s="104"/>
      <c r="Z168" s="105" t="s">
        <v>1339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1340</v>
      </c>
      <c r="BJ168" s="16" t="s">
        <v>1340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1296</v>
      </c>
      <c r="V169" s="151" t="s">
        <v>1148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1341</v>
      </c>
      <c r="BJ169" s="16" t="s">
        <v>1341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1341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 hidden="1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1280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1342</v>
      </c>
      <c r="BJ170" s="16" t="s">
        <v>1342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1342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1274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1275</v>
      </c>
      <c r="V173" s="151" t="s">
        <v>1276</v>
      </c>
      <c r="W173" s="104" t="s">
        <v>452</v>
      </c>
      <c r="X173" s="129" t="s">
        <v>455</v>
      </c>
      <c r="Y173" s="104"/>
      <c r="Z173" s="105" t="s">
        <v>1300</v>
      </c>
      <c r="AA173" s="103" t="s">
        <v>454</v>
      </c>
      <c r="AB173" s="152" t="s">
        <v>450</v>
      </c>
      <c r="AC173" s="107">
        <v>0.29166666666666669</v>
      </c>
      <c r="AD173" s="105" t="s">
        <v>1278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1343</v>
      </c>
      <c r="BJ173" s="16" t="s">
        <v>1343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1343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1280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1344</v>
      </c>
      <c r="BJ174" s="16" t="s">
        <v>1344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1344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1282</v>
      </c>
      <c r="V175" s="151" t="s">
        <v>1148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1345</v>
      </c>
      <c r="BJ175" s="16" t="s">
        <v>1345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1345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 hidden="1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1346</v>
      </c>
      <c r="M176" s="127" t="s">
        <v>1347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1072</v>
      </c>
      <c r="V176" s="105" t="s">
        <v>1348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1349</v>
      </c>
      <c r="BJ176" s="16" t="s">
        <v>1349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1349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 hidden="1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1350</v>
      </c>
      <c r="M177" s="127" t="s">
        <v>1351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1352</v>
      </c>
      <c r="V177" s="105" t="s">
        <v>1353</v>
      </c>
      <c r="W177" s="104" t="s">
        <v>452</v>
      </c>
      <c r="X177" s="129" t="s">
        <v>455</v>
      </c>
      <c r="Y177" s="104"/>
      <c r="Z177" s="187" t="s">
        <v>1136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1301</v>
      </c>
      <c r="BJ177" s="16" t="s">
        <v>1301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1301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 hidden="1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1232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1326</v>
      </c>
      <c r="M178" s="127" t="s">
        <v>1327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1313</v>
      </c>
      <c r="V178" s="105" t="s">
        <v>1328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1354</v>
      </c>
      <c r="BJ178" s="16" t="s">
        <v>1354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1066</v>
      </c>
      <c r="H179" s="205" t="s">
        <v>1066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1280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1323</v>
      </c>
      <c r="BJ179" s="16" t="s">
        <v>1323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1323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 hidden="1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1290</v>
      </c>
      <c r="V180" s="151" t="s">
        <v>1148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1355</v>
      </c>
      <c r="BJ180" s="16" t="s">
        <v>1355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1355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1292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1118</v>
      </c>
      <c r="V181" s="151" t="s">
        <v>1293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1356</v>
      </c>
      <c r="BJ181" s="16" t="s">
        <v>1356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1356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1292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1280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1356</v>
      </c>
      <c r="BJ182" s="16" t="s">
        <v>1356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1356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 hidden="1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1333</v>
      </c>
      <c r="I183" s="105">
        <v>73</v>
      </c>
      <c r="J183" s="105">
        <v>42</v>
      </c>
      <c r="K183" s="105" t="s">
        <v>624</v>
      </c>
      <c r="L183" s="127" t="s">
        <v>1334</v>
      </c>
      <c r="M183" s="127" t="s">
        <v>1335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1118</v>
      </c>
      <c r="V183" s="151" t="s">
        <v>1336</v>
      </c>
      <c r="W183" s="104" t="s">
        <v>452</v>
      </c>
      <c r="X183" s="129" t="s">
        <v>455</v>
      </c>
      <c r="Y183" s="104"/>
      <c r="Z183" s="105" t="s">
        <v>1337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1357</v>
      </c>
      <c r="BJ183" s="16" t="s">
        <v>1357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1357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1296</v>
      </c>
      <c r="V184" s="151" t="s">
        <v>1148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1358</v>
      </c>
      <c r="BJ184" s="16" t="s">
        <v>1358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1358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 hidden="1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1359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1360</v>
      </c>
      <c r="V185" s="105" t="s">
        <v>1361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1362</v>
      </c>
      <c r="BJ185" s="16" t="s">
        <v>1362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1280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1363</v>
      </c>
      <c r="BJ186" s="16" t="s">
        <v>1363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1363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 hidden="1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1071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1072</v>
      </c>
      <c r="V189" s="151" t="s">
        <v>1364</v>
      </c>
      <c r="W189" s="104" t="s">
        <v>452</v>
      </c>
      <c r="X189" s="129" t="s">
        <v>455</v>
      </c>
      <c r="Y189" s="104"/>
      <c r="Z189" s="105" t="s">
        <v>1074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1365</v>
      </c>
      <c r="BJ189" s="16" t="s">
        <v>1365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1280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1366</v>
      </c>
      <c r="BJ190" s="16" t="s">
        <v>1366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1282</v>
      </c>
      <c r="V191" s="151" t="s">
        <v>1148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1367</v>
      </c>
      <c r="BJ191" s="16" t="s">
        <v>1368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 hidden="1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1232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1369</v>
      </c>
      <c r="M192" s="127" t="s">
        <v>1370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1313</v>
      </c>
      <c r="V192" s="105" t="s">
        <v>1371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1372</v>
      </c>
      <c r="BJ192" s="16" t="s">
        <v>1373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 hidden="1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1290</v>
      </c>
      <c r="V193" s="151" t="s">
        <v>1374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1375</v>
      </c>
      <c r="BJ193" s="16" t="s">
        <v>1375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 hidden="1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1066</v>
      </c>
      <c r="H194" s="205" t="s">
        <v>1066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1280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1376</v>
      </c>
      <c r="BJ194" s="16" t="s">
        <v>1376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 hidden="1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1377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1352</v>
      </c>
      <c r="V195" s="105" t="s">
        <v>1378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1379</v>
      </c>
      <c r="BJ195" s="16" t="s">
        <v>1380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 hidden="1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1381</v>
      </c>
      <c r="V196" s="151" t="s">
        <v>1148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1367</v>
      </c>
      <c r="BJ196" s="16" t="s">
        <v>1368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 hidden="1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1316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1118</v>
      </c>
      <c r="V197" s="151" t="s">
        <v>1280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1382</v>
      </c>
      <c r="BJ197" s="16" t="s">
        <v>1383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 hidden="1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1384</v>
      </c>
      <c r="V198" s="151" t="s">
        <v>1148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1385</v>
      </c>
      <c r="BJ198" s="16" t="s">
        <v>1385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 hidden="1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1296</v>
      </c>
      <c r="V199" s="151" t="s">
        <v>1148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1386</v>
      </c>
      <c r="BJ199" s="16" t="s">
        <v>1386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 hidden="1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1133</v>
      </c>
      <c r="M200" s="127" t="s">
        <v>1134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1118</v>
      </c>
      <c r="V200" s="105" t="s">
        <v>1387</v>
      </c>
      <c r="W200" s="104" t="s">
        <v>452</v>
      </c>
      <c r="X200" s="129" t="s">
        <v>455</v>
      </c>
      <c r="Y200" s="104"/>
      <c r="Z200" s="187" t="s">
        <v>1388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1389</v>
      </c>
      <c r="BJ200" s="16" t="s">
        <v>1389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 hidden="1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1390</v>
      </c>
      <c r="V201" s="151" t="s">
        <v>1148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1391</v>
      </c>
      <c r="BJ201" s="16" t="s">
        <v>1391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1280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1392</v>
      </c>
      <c r="BJ202" s="16" t="s">
        <v>1392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1071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1072</v>
      </c>
      <c r="V204" s="151" t="s">
        <v>1364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1393</v>
      </c>
      <c r="BJ204" s="16" t="s">
        <v>1394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1280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1395</v>
      </c>
      <c r="BJ205" s="16" t="s">
        <v>1396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1066</v>
      </c>
      <c r="H206" s="205" t="s">
        <v>1066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1280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1397</v>
      </c>
      <c r="BJ206" s="16" t="s">
        <v>1398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1316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1118</v>
      </c>
      <c r="V207" s="151" t="s">
        <v>1280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1399</v>
      </c>
      <c r="BJ207" s="16" t="s">
        <v>1400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1280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1401</v>
      </c>
      <c r="BJ208" s="16" t="s">
        <v>1402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1403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1404</v>
      </c>
      <c r="M209" s="127" t="s">
        <v>1405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1406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1407</v>
      </c>
      <c r="BJ209" s="17" t="s">
        <v>1408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1280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</v>
      </c>
      <c r="AS213" s="108">
        <v>0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0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1409</v>
      </c>
      <c r="BJ213" s="208" t="s">
        <v>1409</v>
      </c>
      <c r="BK213" s="15"/>
      <c r="BL213" s="130" t="s">
        <v>471</v>
      </c>
      <c r="BM213" s="130" t="s">
        <v>500</v>
      </c>
      <c r="BN213" s="130" t="s">
        <v>561</v>
      </c>
      <c r="BO213" s="17" t="s">
        <v>624</v>
      </c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210" t="str">
        <f t="shared" si="10"/>
        <v>CCOCirculaçãoIntervaloOportunidade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1282</v>
      </c>
      <c r="V214" s="151" t="s">
        <v>1148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 t="s">
        <v>1410</v>
      </c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210" t="str">
        <f>IF(BM214="","",SUBSTITUTE(BL214," ","")&amp;SUBSTITUTE(BM214," ",""))</f>
        <v/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 hidden="1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1232</v>
      </c>
      <c r="E215" s="185" t="s">
        <v>638</v>
      </c>
      <c r="F215" s="142" t="str">
        <f>IF(D215="","*",VLOOKUP(E215,BS_ATIVIDADE[],3,FALSE))</f>
        <v>OUTROS</v>
      </c>
      <c r="G215" s="186" t="s">
        <v>1411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1412</v>
      </c>
      <c r="M215" s="127" t="s">
        <v>1413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1313</v>
      </c>
      <c r="V215" s="105" t="s">
        <v>1414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/>
      <c r="AS215" s="108"/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/>
      <c r="BH215" s="16"/>
      <c r="BI215" s="16" t="s">
        <v>1415</v>
      </c>
      <c r="BJ215" s="17"/>
      <c r="BK215" s="15"/>
      <c r="BL215" s="130"/>
      <c r="BM215" s="130"/>
      <c r="BN215" s="130"/>
      <c r="BO215" s="190"/>
      <c r="BP215" s="11" t="str">
        <f>IF(AND(BQ215&lt;1,BR215&lt;1),"Produção e Intervalo",IF(BQ215&lt;1,"Intervalo",IF(BR215&lt;1,"Produção","Aderente")))</f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210" t="str">
        <f>IF(BM215="","",SUBSTITUTE(BL215," ","")&amp;SUBSTITUTE(BM215," ",""))</f>
        <v/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1350</v>
      </c>
      <c r="M216" s="127" t="s">
        <v>1351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1352</v>
      </c>
      <c r="V216" s="105" t="s">
        <v>1353</v>
      </c>
      <c r="W216" s="104" t="s">
        <v>452</v>
      </c>
      <c r="X216" s="129" t="s">
        <v>455</v>
      </c>
      <c r="Y216" s="104"/>
      <c r="Z216" s="187" t="s">
        <v>1136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/>
      <c r="AR216" s="108"/>
      <c r="AS216" s="108"/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/>
      <c r="BH216" s="16"/>
      <c r="BI216" s="16" t="s">
        <v>1416</v>
      </c>
      <c r="BJ216" s="17"/>
      <c r="BK216" s="15"/>
      <c r="BL216" s="130"/>
      <c r="BM216" s="130"/>
      <c r="BN216" s="130"/>
      <c r="BO216" s="17"/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>IF(BM216="","",SUBSTITUTE(BL216," ","")&amp;SUBSTITUTE(BM216," ",""))</f>
        <v/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 hidden="1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1352</v>
      </c>
      <c r="V217" s="151" t="s">
        <v>1148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/>
      <c r="AR217" s="108"/>
      <c r="AS217" s="108"/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/>
      <c r="BH217" s="16"/>
      <c r="BI217" s="16" t="s">
        <v>1417</v>
      </c>
      <c r="BJ217" s="17"/>
      <c r="BK217" s="15"/>
      <c r="BL217" s="130"/>
      <c r="BM217" s="130"/>
      <c r="BN217" s="130"/>
      <c r="BO217" s="190"/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>IF(BM217="","",SUBSTITUTE(BL217," ","")&amp;SUBSTITUTE(BM217," ",""))</f>
        <v/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 hidden="1">
      <c r="A218" s="45" t="str">
        <f>D218&amp;B218</f>
        <v>TURMA FIXA VIA 46069</v>
      </c>
      <c r="B218" s="183">
        <v>46069</v>
      </c>
      <c r="C218" s="134">
        <f>IF(BS_CONTROLE[[#This Row],[DATA]]="","",WEEKNUM(BS_CONTROLE[[#This Row],[DATA]]))</f>
        <v>8</v>
      </c>
      <c r="D218" s="184" t="s">
        <v>873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1247</v>
      </c>
      <c r="V218" s="151" t="s">
        <v>1148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/>
      <c r="AR218" s="108"/>
      <c r="AS218" s="108"/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/>
      <c r="BH218" s="16"/>
      <c r="BI218" s="16" t="s">
        <v>1417</v>
      </c>
      <c r="BJ218" s="17"/>
      <c r="BK218" s="15"/>
      <c r="BL218" s="130"/>
      <c r="BM218" s="130"/>
      <c r="BN218" s="130"/>
      <c r="BO218" s="190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210" t="str">
        <f>IF(BM218="","",SUBSTITUTE(BL218," ","")&amp;SUBSTITUTE(BM218," ",""))</f>
        <v/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1066</v>
      </c>
      <c r="H219" s="205" t="s">
        <v>1066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1280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/>
      <c r="AR219" s="108"/>
      <c r="AS219" s="108"/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/>
      <c r="BH219" s="16"/>
      <c r="BI219" s="16" t="s">
        <v>1418</v>
      </c>
      <c r="BJ219" s="17"/>
      <c r="BK219" s="15"/>
      <c r="BL219" s="130"/>
      <c r="BM219" s="130"/>
      <c r="BN219" s="130"/>
      <c r="BO219" s="17"/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>IF(BM219="","",SUBSTITUTE(BL219," ","")&amp;SUBSTITUTE(BM219," ",""))</f>
        <v/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 hidden="1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1352</v>
      </c>
      <c r="V220" s="105" t="s">
        <v>1148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/>
      <c r="AS220" s="108"/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/>
      <c r="BH220" s="16"/>
      <c r="BI220" s="16" t="s">
        <v>1419</v>
      </c>
      <c r="BJ220" s="17"/>
      <c r="BK220" s="15"/>
      <c r="BL220" s="130"/>
      <c r="BM220" s="130"/>
      <c r="BN220" s="130"/>
      <c r="BO220" s="190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>IF(BM220="","",SUBSTITUTE(BL220," ","")&amp;SUBSTITUTE(BM220," ",""))</f>
        <v/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 hidden="1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1316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1118</v>
      </c>
      <c r="V221" s="151" t="s">
        <v>1280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1252</v>
      </c>
      <c r="BJ221" s="208" t="s">
        <v>1252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>IF(BM221="","",SUBSTITUTE(BL221," ","")&amp;SUBSTITUTE(BM221," ",""))</f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 hidden="1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1118</v>
      </c>
      <c r="V222" s="151" t="s">
        <v>1148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/>
      <c r="AR222" s="108"/>
      <c r="AS222" s="108"/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/>
      <c r="BH222" s="16"/>
      <c r="BI222" s="16" t="s">
        <v>1420</v>
      </c>
      <c r="BJ222" s="17"/>
      <c r="BK222" s="15"/>
      <c r="BL222" s="130"/>
      <c r="BM222" s="130"/>
      <c r="BN222" s="130"/>
      <c r="BO222" s="190"/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>IF(BM222="","",SUBSTITUTE(BL222," ","")&amp;SUBSTITUTE(BM222," ",""))</f>
        <v/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 hidden="1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1118</v>
      </c>
      <c r="V223" s="151" t="s">
        <v>1421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/>
      <c r="AR223" s="108"/>
      <c r="AS223" s="108"/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/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/>
      <c r="BH223" s="16"/>
      <c r="BI223" s="16" t="s">
        <v>1420</v>
      </c>
      <c r="BJ223" s="17"/>
      <c r="BK223" s="15"/>
      <c r="BL223" s="130"/>
      <c r="BM223" s="130"/>
      <c r="BN223" s="130"/>
      <c r="BO223" s="190"/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>IF(BM223="","",SUBSTITUTE(BL223," ","")&amp;SUBSTITUTE(BM223," ",""))</f>
        <v/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1422</v>
      </c>
      <c r="V224" s="151" t="s">
        <v>1148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/>
      <c r="AR224" s="108"/>
      <c r="AS224" s="108"/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/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/>
      <c r="BH224" s="16"/>
      <c r="BI224" s="16" t="s">
        <v>1417</v>
      </c>
      <c r="BJ224" s="17"/>
      <c r="BK224" s="15"/>
      <c r="BL224" s="130"/>
      <c r="BM224" s="130"/>
      <c r="BN224" s="130"/>
      <c r="BO224" s="17"/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>IF(BM224="","",SUBSTITUTE(BL224," ","")&amp;SUBSTITUTE(BM224," ",""))</f>
        <v/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8.3333333333333329E-2</v>
      </c>
      <c r="P225" s="105">
        <v>480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1280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/>
      <c r="AR225" s="108"/>
      <c r="AS225" s="108"/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0</v>
      </c>
      <c r="AY225" s="153"/>
      <c r="AZ225" s="109"/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/>
      <c r="BH225" s="16"/>
      <c r="BI225" s="16" t="s">
        <v>1423</v>
      </c>
      <c r="BJ225" s="17"/>
      <c r="BK225" s="15"/>
      <c r="BL225" s="130"/>
      <c r="BM225" s="130"/>
      <c r="BN225" s="130"/>
      <c r="BO225" s="17"/>
      <c r="BP225" s="11" t="str">
        <f t="shared" si="12"/>
        <v>Produção e Intervalo</v>
      </c>
      <c r="BQ225" s="18">
        <f>IF(OR(B225="",E225=""),"*",AX225/O225)</f>
        <v>0</v>
      </c>
      <c r="BR225" s="18">
        <f>IF(OR(B225="",E225=""),"*",AZ225/P225)</f>
        <v>0</v>
      </c>
      <c r="BS225" s="210" t="str">
        <f>IF(BM225="","",SUBSTITUTE(BL225," ","")&amp;SUBSTITUTE(BM225," ",""))</f>
        <v/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6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6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6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210" t="str">
        <f t="shared" si="15"/>
        <v/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6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210" t="str">
        <f t="shared" si="15"/>
        <v/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6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210" t="str">
        <f t="shared" si="15"/>
        <v/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6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210" t="str">
        <f t="shared" si="15"/>
        <v/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6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210" t="str">
        <f t="shared" si="15"/>
        <v/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6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210" t="str">
        <f t="shared" si="15"/>
        <v/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6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210" t="str">
        <f t="shared" si="15"/>
        <v/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6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6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210" t="str">
        <f t="shared" si="16"/>
        <v/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6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210" t="str">
        <f t="shared" si="16"/>
        <v/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6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210" t="str">
        <f t="shared" si="16"/>
        <v/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6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6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6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6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6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 hidden="1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6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6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6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6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6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6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 hidden="1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 hidden="1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 hidden="1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 hidden="1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 hidden="1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 hidden="1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 hidden="1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 hidden="1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 hidden="1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 hidden="1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 hidden="1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 hidden="1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31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17" operator="equal">
      <formula>"NÃO"</formula>
    </cfRule>
    <cfRule type="cellIs" dxfId="187" priority="12018" operator="equal">
      <formula>"SIM"</formula>
    </cfRule>
  </conditionalFormatting>
  <conditionalFormatting sqref="AY6:AY1056">
    <cfRule type="expression" dxfId="186" priority="54473">
      <formula>#REF!=1</formula>
    </cfRule>
  </conditionalFormatting>
  <conditionalFormatting sqref="BD6:BD1056 AX6:AX1056 T6:T1056">
    <cfRule type="cellIs" dxfId="185" priority="54457" operator="equal">
      <formula>"ERRO"</formula>
    </cfRule>
  </conditionalFormatting>
  <conditionalFormatting sqref="BP6:BP1056">
    <cfRule type="cellIs" dxfId="184" priority="54452" operator="equal">
      <formula>"Produção e Intervalo"</formula>
    </cfRule>
    <cfRule type="cellIs" dxfId="183" priority="54453" operator="equal">
      <formula>"Aderente"</formula>
    </cfRule>
    <cfRule type="cellIs" dxfId="182" priority="54454" operator="equal">
      <formula>"Intervalo"</formula>
    </cfRule>
    <cfRule type="cellIs" dxfId="181" priority="54455" operator="equal">
      <formula>"Produção"</formula>
    </cfRule>
    <cfRule type="cellIs" dxfId="180" priority="54456" operator="equal">
      <formula>"ERRO"</formula>
    </cfRule>
  </conditionalFormatting>
  <conditionalFormatting sqref="BQ6:BR1056">
    <cfRule type="cellIs" dxfId="179" priority="54434" operator="equal">
      <formula>"*"</formula>
    </cfRule>
    <cfRule type="cellIs" dxfId="178" priority="54435" operator="greaterThanOrEqual">
      <formula>1</formula>
    </cfRule>
    <cfRule type="cellIs" dxfId="177" priority="54436" operator="lessThan">
      <formula>1</formula>
    </cfRule>
  </conditionalFormatting>
  <conditionalFormatting sqref="BJ23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4" operator="equal">
      <formula>"OPORTUNIDADE"</formula>
    </cfRule>
  </conditionalFormatting>
  <conditionalFormatting sqref="X28:Y29">
    <cfRule type="cellIs" dxfId="175" priority="332" operator="equal">
      <formula>"NÃO"</formula>
    </cfRule>
    <cfRule type="cellIs" dxfId="174" priority="333" operator="equal">
      <formula>"SIM"</formula>
    </cfRule>
  </conditionalFormatting>
  <conditionalFormatting sqref="BJ1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4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10" operator="equal">
      <formula>"OPORTUNIDADE"</formula>
    </cfRule>
  </conditionalFormatting>
  <conditionalFormatting sqref="Y39">
    <cfRule type="cellIs" dxfId="172" priority="308" operator="equal">
      <formula>"NÃO"</formula>
    </cfRule>
    <cfRule type="cellIs" dxfId="171" priority="309" operator="equal">
      <formula>"SIM"</formula>
    </cfRule>
  </conditionalFormatting>
  <conditionalFormatting sqref="X42:X43">
    <cfRule type="cellIs" dxfId="170" priority="307" operator="equal">
      <formula>"OPORTUNIDADE"</formula>
    </cfRule>
  </conditionalFormatting>
  <conditionalFormatting sqref="X42:X43">
    <cfRule type="cellIs" dxfId="169" priority="305" operator="equal">
      <formula>"NÃO"</formula>
    </cfRule>
    <cfRule type="cellIs" dxfId="168" priority="306" operator="equal">
      <formula>"SIM"</formula>
    </cfRule>
  </conditionalFormatting>
  <conditionalFormatting sqref="BJ4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8" operator="equal">
      <formula>"OPORTUNIDADE"</formula>
    </cfRule>
  </conditionalFormatting>
  <conditionalFormatting sqref="X46:Y46 Y47:Y48 X47:X50">
    <cfRule type="cellIs" dxfId="166" priority="276" operator="equal">
      <formula>"NÃO"</formula>
    </cfRule>
    <cfRule type="cellIs" dxfId="165" priority="277" operator="equal">
      <formula>"SIM"</formula>
    </cfRule>
  </conditionalFormatting>
  <conditionalFormatting sqref="BJ3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50" operator="equal">
      <formula>"OPORTUNIDADE"</formula>
    </cfRule>
  </conditionalFormatting>
  <conditionalFormatting sqref="Y57">
    <cfRule type="cellIs" dxfId="163" priority="248" operator="equal">
      <formula>"NÃO"</formula>
    </cfRule>
    <cfRule type="cellIs" dxfId="162" priority="249" operator="equal">
      <formula>"SIM"</formula>
    </cfRule>
  </conditionalFormatting>
  <conditionalFormatting sqref="BJ3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7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7" operator="equal">
      <formula>"OPORTUNIDADE"</formula>
    </cfRule>
  </conditionalFormatting>
  <conditionalFormatting sqref="X52:X61">
    <cfRule type="cellIs" dxfId="160" priority="235" operator="equal">
      <formula>"NÃO"</formula>
    </cfRule>
    <cfRule type="cellIs" dxfId="159" priority="236" operator="equal">
      <formula>"SIM"</formula>
    </cfRule>
  </conditionalFormatting>
  <conditionalFormatting sqref="BJ5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01" operator="equal">
      <formula>"OPORTUNIDADE"</formula>
    </cfRule>
  </conditionalFormatting>
  <conditionalFormatting sqref="Y73">
    <cfRule type="cellIs" dxfId="157" priority="199" operator="equal">
      <formula>"NÃO"</formula>
    </cfRule>
    <cfRule type="cellIs" dxfId="156" priority="200" operator="equal">
      <formula>"SIM"</formula>
    </cfRule>
  </conditionalFormatting>
  <conditionalFormatting sqref="X75">
    <cfRule type="cellIs" dxfId="155" priority="195" operator="equal">
      <formula>"OPORTUNIDADE"</formula>
    </cfRule>
  </conditionalFormatting>
  <conditionalFormatting sqref="X75">
    <cfRule type="cellIs" dxfId="154" priority="193" operator="equal">
      <formula>"NÃO"</formula>
    </cfRule>
    <cfRule type="cellIs" dxfId="153" priority="194" operator="equal">
      <formula>"SIM"</formula>
    </cfRule>
  </conditionalFormatting>
  <conditionalFormatting sqref="BJ6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8" operator="equal">
      <formula>"OPORTUNIDADE"</formula>
    </cfRule>
  </conditionalFormatting>
  <conditionalFormatting sqref="X76:X77">
    <cfRule type="cellIs" dxfId="151" priority="186" operator="equal">
      <formula>"NÃO"</formula>
    </cfRule>
    <cfRule type="cellIs" dxfId="150" priority="187" operator="equal">
      <formula>"SIM"</formula>
    </cfRule>
  </conditionalFormatting>
  <conditionalFormatting sqref="BO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3">
      <iconSet showValue="0">
        <cfvo type="percent" val="0"/>
        <cfvo type="num" val="1"/>
        <cfvo type="num" val="1" gte="0"/>
      </iconSet>
    </cfRule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8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9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72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14:BJ220 BJ222:BJ1056">
    <cfRule type="iconSet" priority="63198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22">
      <iconSet showValue="0">
        <cfvo type="percent" val="0"/>
        <cfvo type="num" val="1"/>
        <cfvo type="num" val="1" gte="0"/>
      </iconSet>
    </cfRule>
    <cfRule type="iconSet" priority="63223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28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1056">
    <cfRule type="iconSet" priority="63232">
      <iconSet showValue="0">
        <cfvo type="percent" val="0"/>
        <cfvo type="num" val="1"/>
        <cfvo type="num" val="1" gte="0"/>
      </iconSet>
    </cfRule>
  </conditionalFormatting>
  <conditionalFormatting sqref="BJ21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3" t="s">
        <v>1424</v>
      </c>
      <c r="C2" s="243"/>
      <c r="D2" s="243"/>
      <c r="E2" s="243"/>
      <c r="F2" s="243"/>
      <c r="G2" s="243"/>
    </row>
    <row r="3" spans="2:7" ht="15" customHeight="1">
      <c r="B3" s="244"/>
      <c r="C3" s="244"/>
      <c r="D3" s="244"/>
      <c r="E3" s="244"/>
      <c r="F3" s="244"/>
      <c r="G3" s="244"/>
    </row>
    <row r="4" spans="2:7">
      <c r="B4" s="159" t="s">
        <v>1425</v>
      </c>
      <c r="C4" s="159" t="s">
        <v>1426</v>
      </c>
      <c r="D4" s="159" t="s">
        <v>1427</v>
      </c>
      <c r="E4" s="159" t="s">
        <v>1428</v>
      </c>
      <c r="F4" s="159" t="s">
        <v>4</v>
      </c>
      <c r="G4" s="159" t="s">
        <v>1429</v>
      </c>
    </row>
    <row r="5" spans="2:7">
      <c r="B5" s="160" t="s">
        <v>1430</v>
      </c>
      <c r="C5" s="160">
        <v>257068</v>
      </c>
      <c r="D5" s="160" t="s">
        <v>1431</v>
      </c>
      <c r="E5" s="160" t="s">
        <v>1432</v>
      </c>
      <c r="F5" s="160" t="s">
        <v>1432</v>
      </c>
      <c r="G5" s="161">
        <v>46296</v>
      </c>
    </row>
    <row r="6" spans="2:7">
      <c r="B6" s="160" t="s">
        <v>1433</v>
      </c>
      <c r="C6" s="160" t="s">
        <v>624</v>
      </c>
      <c r="D6" s="160" t="s">
        <v>624</v>
      </c>
      <c r="E6" s="160" t="s">
        <v>624</v>
      </c>
      <c r="F6" s="160" t="s">
        <v>1434</v>
      </c>
      <c r="G6" s="161" t="s">
        <v>624</v>
      </c>
    </row>
    <row r="7" spans="2:7">
      <c r="B7" s="160" t="s">
        <v>1435</v>
      </c>
      <c r="C7" s="160">
        <v>257472</v>
      </c>
      <c r="D7" s="160" t="s">
        <v>1436</v>
      </c>
      <c r="E7" s="160" t="s">
        <v>1437</v>
      </c>
      <c r="F7" s="160" t="s">
        <v>1437</v>
      </c>
      <c r="G7" s="161">
        <v>45992</v>
      </c>
    </row>
    <row r="8" spans="2:7">
      <c r="B8" s="160" t="s">
        <v>1438</v>
      </c>
      <c r="C8" s="160">
        <v>260307</v>
      </c>
      <c r="D8" s="160" t="s">
        <v>1439</v>
      </c>
      <c r="E8" s="160" t="s">
        <v>1440</v>
      </c>
      <c r="F8" s="160" t="s">
        <v>1437</v>
      </c>
      <c r="G8" s="161">
        <v>46082</v>
      </c>
    </row>
    <row r="9" spans="2:7">
      <c r="B9" s="160" t="s">
        <v>1441</v>
      </c>
      <c r="C9" s="160">
        <v>333033</v>
      </c>
      <c r="D9" s="160" t="s">
        <v>1442</v>
      </c>
      <c r="E9" s="160" t="s">
        <v>1434</v>
      </c>
      <c r="F9" s="160" t="s">
        <v>1443</v>
      </c>
      <c r="G9" s="160" t="s">
        <v>624</v>
      </c>
    </row>
    <row r="10" spans="2:7">
      <c r="B10" s="160" t="s">
        <v>1444</v>
      </c>
      <c r="C10" s="160">
        <v>263576</v>
      </c>
      <c r="D10" s="160" t="s">
        <v>1445</v>
      </c>
      <c r="E10" s="160" t="s">
        <v>1434</v>
      </c>
      <c r="F10" s="160" t="s">
        <v>1434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5" t="s">
        <v>1446</v>
      </c>
      <c r="D1" s="245"/>
      <c r="E1" s="245"/>
      <c r="F1" s="245"/>
      <c r="G1" s="245"/>
      <c r="H1" s="245"/>
    </row>
    <row r="2" spans="3:8" ht="15" customHeight="1">
      <c r="C2" s="245"/>
      <c r="D2" s="245"/>
      <c r="E2" s="245"/>
      <c r="F2" s="245"/>
      <c r="G2" s="245"/>
      <c r="H2" s="245"/>
    </row>
    <row r="3" spans="3:8" ht="15" customHeight="1">
      <c r="C3" s="198" t="s">
        <v>717</v>
      </c>
      <c r="D3" s="198" t="s">
        <v>1447</v>
      </c>
      <c r="E3" s="198" t="s">
        <v>1448</v>
      </c>
      <c r="F3" s="198" t="s">
        <v>1449</v>
      </c>
      <c r="G3" s="198" t="s">
        <v>1450</v>
      </c>
      <c r="H3" s="198" t="s">
        <v>1451</v>
      </c>
    </row>
    <row r="4" spans="3:8" ht="15" customHeight="1">
      <c r="C4" s="194" t="s">
        <v>1071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1452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1453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1454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I1058" sqref="I1058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46"/>
      <c r="B1" s="247"/>
      <c r="C1" s="24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9" t="s">
        <v>1060</v>
      </c>
      <c r="Q1" s="250"/>
      <c r="R1" s="111"/>
      <c r="S1" s="84"/>
      <c r="T1" s="86"/>
      <c r="U1" s="251" t="s">
        <v>1455</v>
      </c>
      <c r="V1" s="251"/>
      <c r="W1" s="251"/>
    </row>
    <row r="2" spans="1:23" ht="15" customHeight="1">
      <c r="A2" s="87" t="s">
        <v>1456</v>
      </c>
      <c r="B2" s="87" t="s">
        <v>1457</v>
      </c>
      <c r="C2" s="87" t="s">
        <v>442</v>
      </c>
      <c r="D2" s="88" t="s">
        <v>1012</v>
      </c>
      <c r="E2" s="88" t="s">
        <v>4</v>
      </c>
      <c r="F2" s="88" t="s">
        <v>1458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1459</v>
      </c>
      <c r="T2" s="91" t="s">
        <v>1015</v>
      </c>
      <c r="U2" s="137">
        <f ca="1">TODAY()-1</f>
        <v>46068</v>
      </c>
      <c r="V2" s="137">
        <f ca="1">U2-1</f>
        <v>46067</v>
      </c>
      <c r="W2" s="137">
        <f ca="1">V2-1</f>
        <v>46066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680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1400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800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966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680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1400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800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966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680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1400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1070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1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800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966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680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1400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1070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1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800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680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1400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1070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1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800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680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1400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1070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1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800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680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1400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1070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800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680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1400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1070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800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680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1400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1070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800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680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1400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1070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800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680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1400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1070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800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680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1400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1070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800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680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1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1400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1070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800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966</v>
      </c>
      <c r="V186" s="136">
        <f ca="1">_xlfn.XLOOKUP(G186&amp;$V$2,BS_CONTROLE[CHAVE],BS_CONTROLE[Quantidade_11],"-")</f>
        <v>0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680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1400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>
        <f ca="1">_xlfn.XLOOKUP(G192&amp;$V$2,BS_CONTROLE[CHAVE],BS_CONTROLE[Quantidade_11],"-")</f>
        <v>1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1070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1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800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966</v>
      </c>
      <c r="V201" s="136">
        <f ca="1">_xlfn.XLOOKUP(G201&amp;$V$2,BS_CONTROLE[CHAVE],BS_CONTROLE[Quantidade_11],"-")</f>
        <v>0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680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1400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1070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800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1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680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1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>
      <c r="A215" s="146" t="str">
        <f>IF(SP_NORTE!X219="","*",SP_NORTE!X219)</f>
        <v>OPORTUNIDADE</v>
      </c>
      <c r="B215" s="146" t="str">
        <f>IF(SP_NORTE!W219="","*",SP_NORTE!W219)</f>
        <v>Oportunidade</v>
      </c>
      <c r="C215" s="146" t="str">
        <f>IF(SP_NORTE!Y219="","*",SP_NORTE!Y219)</f>
        <v>*</v>
      </c>
      <c r="D215" s="138" t="str">
        <f>IF(SP_NORTE!R219="","*",SP_NORTE!R219)</f>
        <v>SP NORTE</v>
      </c>
      <c r="E215" s="138" t="str">
        <f>IF(SP_NORTE!S219="","*",SP_NORTE!S219)</f>
        <v>ZEB-ZCZ</v>
      </c>
      <c r="F215" s="145">
        <f>IF(SP_NORTE!B219="","*",SP_NORTE!B219)</f>
        <v>46069</v>
      </c>
      <c r="G215" s="145" t="str">
        <f>IF(SP_NORTE!D219="","*",SP_NORTE!D219)</f>
        <v>V88</v>
      </c>
      <c r="H215" s="145" t="str">
        <f>IF(SP_NORTE!E219="","*",SP_NORTE!E219)</f>
        <v>MECANIZAÇÃO - SOCADORA</v>
      </c>
      <c r="I215" s="145" t="str">
        <f>IF(SP_NORTE!G219="","*",SP_NORTE!G219)</f>
        <v>ZPN2</v>
      </c>
      <c r="J215" s="145" t="str">
        <f>IF(SP_NORTE!H219="","*",SP_NORTE!H219)</f>
        <v>ZPN2</v>
      </c>
      <c r="K215" s="138" t="str">
        <f>IF(SP_NORTE!L219="","*",SP_NORTE!L219)</f>
        <v>ZCV-ZCT</v>
      </c>
      <c r="L215" s="138" t="str">
        <f>IF(SP_NORTE!M219="","*",SP_NORTE!M219)</f>
        <v>152ZCT</v>
      </c>
      <c r="M215" s="139">
        <f>IF(SP_NORTE!I219="","*",SP_NORTE!I219)</f>
        <v>73</v>
      </c>
      <c r="N215" s="144">
        <f>IF(SP_NORTE!J219="","*",SP_NORTE!J219)</f>
        <v>153.80000000000001</v>
      </c>
      <c r="O215" s="144">
        <f>IF(SP_NORTE!K219="","*",SP_NORTE!K219)</f>
        <v>151</v>
      </c>
      <c r="P215" s="143">
        <f>IF(SP_NORTE!N219="","*",SP_NORTE!N219)</f>
        <v>0.375</v>
      </c>
      <c r="Q215" s="143">
        <f>IF(SP_NORTE!O219="","*",SP_NORTE!O219)</f>
        <v>8.3333333333333329E-2</v>
      </c>
      <c r="R215" s="145" t="str">
        <f>IF(SP_NORTE!P219="","*",CONCATENATE(SP_NORTE!P219," ",SP_NORTE!Q219))</f>
        <v>510 M</v>
      </c>
      <c r="S215" s="145" t="str">
        <f>IF(SP_NORTE!U219="","*",SP_NORTE!U219)</f>
        <v>Antonioni</v>
      </c>
      <c r="T215" s="145" t="str">
        <f>IF(SP_NORTE!V219="","*",SP_NORTE!V219)</f>
        <v>Socaria mecanizada</v>
      </c>
      <c r="U215" s="136">
        <f ca="1">_xlfn.XLOOKUP(G215&amp;$U$2,BS_CONTROLE[CHAVE],BS_CONTROLE[Quantidade_11],"-")</f>
        <v>1400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IF(SP_NORTE!X220="","*",SP_NORTE!X220)</f>
        <v>OPORTUNIDADE</v>
      </c>
      <c r="B216" s="146" t="str">
        <f>IF(SP_NORTE!W220="","*",SP_NORTE!W220)</f>
        <v>Oportunidade</v>
      </c>
      <c r="C216" s="146" t="str">
        <f>IF(SP_NORTE!Y220="","*",SP_NORTE!Y220)</f>
        <v>*</v>
      </c>
      <c r="D216" s="138" t="str">
        <f>IF(SP_NORTE!R220="","*",SP_NORTE!R220)</f>
        <v>SP NORTE</v>
      </c>
      <c r="E216" s="138" t="str">
        <f>IF(SP_NORTE!S220="","*",SP_NORTE!S220)</f>
        <v>ZEB-ZCZ</v>
      </c>
      <c r="F216" s="145">
        <f>IF(SP_NORTE!B220="","*",SP_NORTE!B220)</f>
        <v>46069</v>
      </c>
      <c r="G216" s="145" t="str">
        <f>IF(SP_NORTE!D220="","*",SP_NORTE!D220)</f>
        <v>MARCEL (TF-03)</v>
      </c>
      <c r="H216" s="145" t="str">
        <f>IF(SP_NORTE!E220="","*",SP_NORTE!E220)</f>
        <v>PDM - SOLDA</v>
      </c>
      <c r="I216" s="145" t="str">
        <f>IF(SP_NORTE!G220="","*",SP_NORTE!G220)</f>
        <v>101ZZF</v>
      </c>
      <c r="J216" s="145" t="str">
        <f>IF(SP_NORTE!H220="","*",SP_NORTE!H220)</f>
        <v>-</v>
      </c>
      <c r="K216" s="138" t="str">
        <f>IF(SP_NORTE!L220="","*",SP_NORTE!L220)</f>
        <v>ZCZ-ZZF</v>
      </c>
      <c r="L216" s="138" t="str">
        <f>IF(SP_NORTE!M220="","*",SP_NORTE!M220)</f>
        <v>101ZZF</v>
      </c>
      <c r="M216" s="139">
        <f>IF(SP_NORTE!I220="","*",SP_NORTE!I220)</f>
        <v>73</v>
      </c>
      <c r="N216" s="144">
        <f>IF(SP_NORTE!J220="","*",SP_NORTE!J220)</f>
        <v>102.4</v>
      </c>
      <c r="O216" s="144" t="str">
        <f>IF(SP_NORTE!K220="","*",SP_NORTE!K220)</f>
        <v>-</v>
      </c>
      <c r="P216" s="143">
        <f>IF(SP_NORTE!N220="","*",SP_NORTE!N220)</f>
        <v>0.375</v>
      </c>
      <c r="Q216" s="143">
        <f>IF(SP_NORTE!O220="","*",SP_NORTE!O220)</f>
        <v>6.25E-2</v>
      </c>
      <c r="R216" s="145" t="str">
        <f>IF(SP_NORTE!P220="","*",CONCATENATE(SP_NORTE!P220," ",SP_NORTE!Q220))</f>
        <v>1 Nº DE SOLDA</v>
      </c>
      <c r="S216" s="145" t="str">
        <f>IF(SP_NORTE!U220="","*",SP_NORTE!U220)</f>
        <v>Nelson</v>
      </c>
      <c r="T216" s="145" t="str">
        <f>IF(SP_NORTE!V220="","*",SP_NORTE!V220)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>
      <c r="A217" s="146" t="str">
        <f>IF(SP_NORTE!X221="","*",SP_NORTE!X221)</f>
        <v>OPORTUNIDADE</v>
      </c>
      <c r="B217" s="146" t="str">
        <f>IF(SP_NORTE!W221="","*",SP_NORTE!W221)</f>
        <v>Oportunidade</v>
      </c>
      <c r="C217" s="146" t="str">
        <f>IF(SP_NORTE!Y221="","*",SP_NORTE!Y221)</f>
        <v>*</v>
      </c>
      <c r="D217" s="138" t="str">
        <f>IF(SP_NORTE!R221="","*",SP_NORTE!R221)</f>
        <v>SP NORTE</v>
      </c>
      <c r="E217" s="138" t="str">
        <f>IF(SP_NORTE!S221="","*",SP_NORTE!S221)</f>
        <v>ZCZ-ZTI</v>
      </c>
      <c r="F217" s="145">
        <f>IF(SP_NORTE!B221="","*",SP_NORTE!B221)</f>
        <v>46069</v>
      </c>
      <c r="G217" s="145" t="str">
        <f>IF(SP_NORTE!D221="","*",SP_NORTE!D221)</f>
        <v>V40</v>
      </c>
      <c r="H217" s="145" t="str">
        <f>IF(SP_NORTE!E221="","*",SP_NORTE!E221)</f>
        <v>MODERNIZAÇÃO - SOCADORA</v>
      </c>
      <c r="I217" s="145" t="str">
        <f>IF(SP_NORTE!G221="","*",SP_NORTE!G221)</f>
        <v>K58K592</v>
      </c>
      <c r="J217" s="145" t="str">
        <f>IF(SP_NORTE!H221="","*",SP_NORTE!H221)</f>
        <v>K58K592</v>
      </c>
      <c r="K217" s="138" t="str">
        <f>IF(SP_NORTE!L221="","*",SP_NORTE!L221)</f>
        <v>ZDG-ZTN</v>
      </c>
      <c r="L217" s="138" t="str">
        <f>IF(SP_NORTE!M221="","*",SP_NORTE!M221)</f>
        <v>ZDG2/ZDGPAT2</v>
      </c>
      <c r="M217" s="139">
        <f>IF(SP_NORTE!I221="","*",SP_NORTE!I221)</f>
        <v>73</v>
      </c>
      <c r="N217" s="144">
        <f>IF(SP_NORTE!J221="","*",SP_NORTE!J221)</f>
        <v>54.8</v>
      </c>
      <c r="O217" s="144">
        <f>IF(SP_NORTE!K221="","*",SP_NORTE!K221)</f>
        <v>52</v>
      </c>
      <c r="P217" s="143">
        <f>IF(SP_NORTE!N221="","*",SP_NORTE!N221)</f>
        <v>0.33333333333333331</v>
      </c>
      <c r="Q217" s="143">
        <f>IF(SP_NORTE!O221="","*",SP_NORTE!O221)</f>
        <v>6.9444444444444447E-4</v>
      </c>
      <c r="R217" s="145" t="str">
        <f>IF(SP_NORTE!P221="","*",CONCATENATE(SP_NORTE!P221," ",SP_NORTE!Q221))</f>
        <v>1792 M</v>
      </c>
      <c r="S217" s="145" t="str">
        <f>IF(SP_NORTE!U221="","*",SP_NORTE!U221)</f>
        <v>Luiz Granado</v>
      </c>
      <c r="T217" s="145" t="str">
        <f>IF(SP_NORTE!V221="","*",SP_NORTE!V221)</f>
        <v>Socaria mecanizada</v>
      </c>
      <c r="U217" s="136">
        <f ca="1">_xlfn.XLOOKUP(G217&amp;$U$2,BS_CONTROLE[CHAVE],BS_CONTROLE[Quantidade_11],"-")</f>
        <v>1070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>
      <c r="A218" s="146" t="str">
        <f>IF(SP_NORTE!X222="","*",SP_NORTE!X222)</f>
        <v>OPORTUNIDADE</v>
      </c>
      <c r="B218" s="146" t="str">
        <f>IF(SP_NORTE!W222="","*",SP_NORTE!W222)</f>
        <v>Oportunidade</v>
      </c>
      <c r="C218" s="146" t="str">
        <f>IF(SP_NORTE!Y222="","*",SP_NORTE!Y222)</f>
        <v>*</v>
      </c>
      <c r="D218" s="138" t="str">
        <f>IF(SP_NORTE!R222="","*",SP_NORTE!R222)</f>
        <v>SP NORTE</v>
      </c>
      <c r="E218" s="138" t="str">
        <f>IF(SP_NORTE!S222="","*",SP_NORTE!S222)</f>
        <v>ZCZ-ZTI</v>
      </c>
      <c r="F218" s="145">
        <f>IF(SP_NORTE!B222="","*",SP_NORTE!B222)</f>
        <v>46069</v>
      </c>
      <c r="G218" s="145" t="str">
        <f>IF(SP_NORTE!D222="","*",SP_NORTE!D222)</f>
        <v>MAURO TP-868)</v>
      </c>
      <c r="H218" s="145" t="str">
        <f>IF(SP_NORTE!E222="","*",SP_NORTE!E222)</f>
        <v>MODERNIZAÇÃO - SOLDA</v>
      </c>
      <c r="I218" s="145" t="str">
        <f>IF(SP_NORTE!G222="","*",SP_NORTE!G222)</f>
        <v>-</v>
      </c>
      <c r="J218" s="145" t="str">
        <f>IF(SP_NORTE!H222="","*",SP_NORTE!H222)</f>
        <v>-</v>
      </c>
      <c r="K218" s="138" t="str">
        <f>IF(SP_NORTE!L222="","*",SP_NORTE!L222)</f>
        <v>ZMA-ZDG</v>
      </c>
      <c r="L218" s="138" t="str">
        <f>IF(SP_NORTE!M222="","*",SP_NORTE!M222)</f>
        <v>ZMAK47</v>
      </c>
      <c r="M218" s="139">
        <f>IF(SP_NORTE!I222="","*",SP_NORTE!I222)</f>
        <v>73</v>
      </c>
      <c r="N218" s="144">
        <f>IF(SP_NORTE!J222="","*",SP_NORTE!J222)</f>
        <v>46.7</v>
      </c>
      <c r="O218" s="144" t="str">
        <f>IF(SP_NORTE!K222="","*",SP_NORTE!K222)</f>
        <v>-</v>
      </c>
      <c r="P218" s="143">
        <f>IF(SP_NORTE!N222="","*",SP_NORTE!N222)</f>
        <v>0.33333333333333331</v>
      </c>
      <c r="Q218" s="143">
        <f>IF(SP_NORTE!O222="","*",SP_NORTE!O222)</f>
        <v>6.25E-2</v>
      </c>
      <c r="R218" s="145" t="str">
        <f>IF(SP_NORTE!P222="","*",CONCATENATE(SP_NORTE!P222," ",SP_NORTE!Q222))</f>
        <v>1 Nº DE SOLDA</v>
      </c>
      <c r="S218" s="145" t="str">
        <f>IF(SP_NORTE!U222="","*",SP_NORTE!U222)</f>
        <v>Luiz Granado</v>
      </c>
      <c r="T218" s="145" t="str">
        <f>IF(SP_NORTE!V222="","*",SP_NORTE!V222)</f>
        <v>Execução de solda - Condicionado à temperatura</v>
      </c>
      <c r="U218" s="136" t="str">
        <f ca="1">_xlfn.XLOOKUP(G218&amp;$U$2,BS_CONTROLE[CHAVE],BS_CONTROLE[Quantidade_11],"-")</f>
        <v>-</v>
      </c>
      <c r="V218" s="136">
        <f ca="1">_xlfn.XLOOKUP(G218&amp;$V$2,BS_CONTROLE[CHAVE],BS_CONTROLE[Quantidade_11],"-")</f>
        <v>0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IF(SP_NORTE!X223="","*",SP_NORTE!X223)</f>
        <v>OPORTUNIDADE</v>
      </c>
      <c r="B219" s="146" t="str">
        <f>IF(SP_NORTE!W223="","*",SP_NORTE!W223)</f>
        <v>Oportunidade</v>
      </c>
      <c r="C219" s="146" t="str">
        <f>IF(SP_NORTE!Y223="","*",SP_NORTE!Y223)</f>
        <v>*</v>
      </c>
      <c r="D219" s="138" t="str">
        <f>IF(SP_NORTE!R223="","*",SP_NORTE!R223)</f>
        <v>SP NORTE</v>
      </c>
      <c r="E219" s="138" t="str">
        <f>IF(SP_NORTE!S223="","*",SP_NORTE!S223)</f>
        <v>ZCZ-ZTI</v>
      </c>
      <c r="F219" s="145">
        <f>IF(SP_NORTE!B223="","*",SP_NORTE!B223)</f>
        <v>46069</v>
      </c>
      <c r="G219" s="145" t="str">
        <f>IF(SP_NORTE!D223="","*",SP_NORTE!D223)</f>
        <v>WAGNER (TP-58)</v>
      </c>
      <c r="H219" s="145" t="str">
        <f>IF(SP_NORTE!E223="","*",SP_NORTE!E223)</f>
        <v>MODERNIZAÇÃO - SOLDA</v>
      </c>
      <c r="I219" s="145" t="str">
        <f>IF(SP_NORTE!G223="","*",SP_NORTE!G223)</f>
        <v>-</v>
      </c>
      <c r="J219" s="145" t="str">
        <f>IF(SP_NORTE!H223="","*",SP_NORTE!H223)</f>
        <v>-</v>
      </c>
      <c r="K219" s="138" t="str">
        <f>IF(SP_NORTE!L223="","*",SP_NORTE!L223)</f>
        <v>ZMA</v>
      </c>
      <c r="L219" s="138" t="str">
        <f>IF(SP_NORTE!M223="","*",SP_NORTE!M223)</f>
        <v>ZMA1</v>
      </c>
      <c r="M219" s="139">
        <f>IF(SP_NORTE!I223="","*",SP_NORTE!I223)</f>
        <v>73</v>
      </c>
      <c r="N219" s="144">
        <f>IF(SP_NORTE!J223="","*",SP_NORTE!J223)</f>
        <v>41.9</v>
      </c>
      <c r="O219" s="144" t="str">
        <f>IF(SP_NORTE!K223="","*",SP_NORTE!K223)</f>
        <v>-</v>
      </c>
      <c r="P219" s="143">
        <f>IF(SP_NORTE!N223="","*",SP_NORTE!N223)</f>
        <v>0.33333333333333331</v>
      </c>
      <c r="Q219" s="143">
        <f>IF(SP_NORTE!O223="","*",SP_NORTE!O223)</f>
        <v>6.25E-2</v>
      </c>
      <c r="R219" s="145" t="str">
        <f>IF(SP_NORTE!P223="","*",CONCATENATE(SP_NORTE!P223," ",SP_NORTE!Q223))</f>
        <v>1 Nº DE SOLDA</v>
      </c>
      <c r="S219" s="145" t="str">
        <f>IF(SP_NORTE!U223="","*",SP_NORTE!U223)</f>
        <v>Luiz Granado</v>
      </c>
      <c r="T219" s="145" t="str">
        <f>IF(SP_NORTE!V223="","*",SP_NORTE!V223)</f>
        <v>Execução de solda - Condicionado à temperatura (ZMA1)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IF(SP_NORTE!X224="","*",SP_NORTE!X224)</f>
        <v>OPORTUNIDADE</v>
      </c>
      <c r="B220" s="146" t="str">
        <f>IF(SP_NORTE!W224="","*",SP_NORTE!W224)</f>
        <v>Oportunidade</v>
      </c>
      <c r="C220" s="146" t="str">
        <f>IF(SP_NORTE!Y224="","*",SP_NORTE!Y224)</f>
        <v>*</v>
      </c>
      <c r="D220" s="138" t="str">
        <f>IF(SP_NORTE!R224="","*",SP_NORTE!R224)</f>
        <v>SP NORTE</v>
      </c>
      <c r="E220" s="138" t="str">
        <f>IF(SP_NORTE!S224="","*",SP_NORTE!S224)</f>
        <v>ZCZ-ZTI</v>
      </c>
      <c r="F220" s="145">
        <f>IF(SP_NORTE!B224="","*",SP_NORTE!B224)</f>
        <v>46069</v>
      </c>
      <c r="G220" s="145" t="str">
        <f>IF(SP_NORTE!D224="","*",SP_NORTE!D224)</f>
        <v>ANTONIO (TF-681)</v>
      </c>
      <c r="H220" s="145" t="str">
        <f>IF(SP_NORTE!E224="","*",SP_NORTE!E224)</f>
        <v>PDM - SOLDA</v>
      </c>
      <c r="I220" s="145" t="str">
        <f>IF(SP_NORTE!G224="","*",SP_NORTE!G224)</f>
        <v>-</v>
      </c>
      <c r="J220" s="145" t="str">
        <f>IF(SP_NORTE!H224="","*",SP_NORTE!H224)</f>
        <v>-</v>
      </c>
      <c r="K220" s="138" t="str">
        <f>IF(SP_NORTE!L224="","*",SP_NORTE!L224)</f>
        <v>ZZR-ZDZ</v>
      </c>
      <c r="L220" s="138" t="str">
        <f>IF(SP_NORTE!M224="","*",SP_NORTE!M224)</f>
        <v>K10K14</v>
      </c>
      <c r="M220" s="139">
        <f>IF(SP_NORTE!I224="","*",SP_NORTE!I224)</f>
        <v>73</v>
      </c>
      <c r="N220" s="144">
        <f>IF(SP_NORTE!J224="","*",SP_NORTE!J224)</f>
        <v>11.2</v>
      </c>
      <c r="O220" s="144" t="str">
        <f>IF(SP_NORTE!K224="","*",SP_NORTE!K224)</f>
        <v>-</v>
      </c>
      <c r="P220" s="143">
        <f>IF(SP_NORTE!N224="","*",SP_NORTE!N224)</f>
        <v>0.375</v>
      </c>
      <c r="Q220" s="143">
        <f>IF(SP_NORTE!O224="","*",SP_NORTE!O224)</f>
        <v>6.25E-2</v>
      </c>
      <c r="R220" s="145" t="str">
        <f>IF(SP_NORTE!P224="","*",CONCATENATE(SP_NORTE!P224," ",SP_NORTE!Q224))</f>
        <v>1 Nº DE SOLDA</v>
      </c>
      <c r="S220" s="145" t="str">
        <f>IF(SP_NORTE!U224="","*",SP_NORTE!U224)</f>
        <v>Gabriele</v>
      </c>
      <c r="T220" s="145" t="str">
        <f>IF(SP_NORTE!V224="","*",SP_NORTE!V224)</f>
        <v>Execução de solda - Condicionado à temperatura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IF(SP_NORTE!X225="","*",SP_NORTE!X225)</f>
        <v>OPORTUNIDADE</v>
      </c>
      <c r="B221" s="146" t="str">
        <f>IF(SP_NORTE!W225="","*",SP_NORTE!W225)</f>
        <v>Oportunidade</v>
      </c>
      <c r="C221" s="146" t="str">
        <f>IF(SP_NORTE!Y225="","*",SP_NORTE!Y225)</f>
        <v>*</v>
      </c>
      <c r="D221" s="138" t="str">
        <f>IF(SP_NORTE!R225="","*",SP_NORTE!R225)</f>
        <v>SP NORTE</v>
      </c>
      <c r="E221" s="138" t="str">
        <f>IF(SP_NORTE!S225="","*",SP_NORTE!S225)</f>
        <v>ZRX-ZTI</v>
      </c>
      <c r="F221" s="145">
        <f>IF(SP_NORTE!B225="","*",SP_NORTE!B225)</f>
        <v>46069</v>
      </c>
      <c r="G221" s="145" t="str">
        <f>IF(SP_NORTE!D225="","*",SP_NORTE!D225)</f>
        <v>V83</v>
      </c>
      <c r="H221" s="145" t="str">
        <f>IF(SP_NORTE!E225="","*",SP_NORTE!E225)</f>
        <v>MECANIZAÇÃO - SOCADORA</v>
      </c>
      <c r="I221" s="145" t="str">
        <f>IF(SP_NORTE!G225="","*",SP_NORTE!G225)</f>
        <v>ZIQ2</v>
      </c>
      <c r="J221" s="145" t="str">
        <f>IF(SP_NORTE!H225="","*",SP_NORTE!H225)</f>
        <v>ZIQ2</v>
      </c>
      <c r="K221" s="138" t="str">
        <f>IF(SP_NORTE!L225="","*",SP_NORTE!L225)</f>
        <v>ZRQ-ZQX</v>
      </c>
      <c r="L221" s="138" t="str">
        <f>IF(SP_NORTE!M225="","*",SP_NORTE!M225)</f>
        <v>139ZQX1</v>
      </c>
      <c r="M221" s="139">
        <f>IF(SP_NORTE!I225="","*",SP_NORTE!I225)</f>
        <v>70</v>
      </c>
      <c r="N221" s="144">
        <f>IF(SP_NORTE!J225="","*",SP_NORTE!J225)</f>
        <v>139.19999999999999</v>
      </c>
      <c r="O221" s="144">
        <f>IF(SP_NORTE!K225="","*",SP_NORTE!K225)</f>
        <v>135</v>
      </c>
      <c r="P221" s="143">
        <f>IF(SP_NORTE!N225="","*",SP_NORTE!N225)</f>
        <v>0.33333333333333331</v>
      </c>
      <c r="Q221" s="143">
        <f>IF(SP_NORTE!O225="","*",SP_NORTE!O225)</f>
        <v>8.3333333333333329E-2</v>
      </c>
      <c r="R221" s="145" t="str">
        <f>IF(SP_NORTE!P225="","*",CONCATENATE(SP_NORTE!P225," ",SP_NORTE!Q225))</f>
        <v>480 M</v>
      </c>
      <c r="S221" s="145" t="str">
        <f>IF(SP_NORTE!U225="","*",SP_NORTE!U225)</f>
        <v>Antonioni</v>
      </c>
      <c r="T221" s="145" t="str">
        <f>IF(SP_NORTE!V225="","*",SP_NORTE!V225)</f>
        <v>Socaria mecanizada</v>
      </c>
      <c r="U221" s="136">
        <f ca="1">_xlfn.XLOOKUP(G221&amp;$U$2,BS_CONTROLE[CHAVE],BS_CONTROLE[Quantidade_11],"-")</f>
        <v>800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*</v>
      </c>
      <c r="L222" s="138" t="str">
        <f>IF(SP_NORTE!M226="","*",SP_NORTE!M226)</f>
        <v>*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*</v>
      </c>
      <c r="C223" s="146" t="str">
        <f>IF(SP_NORTE!Y227="","*",SP_NORTE!Y227)</f>
        <v>*</v>
      </c>
      <c r="D223" s="138" t="str">
        <f>IF(SP_NORTE!R227="","*",SP_NORTE!R227)</f>
        <v>-</v>
      </c>
      <c r="E223" s="138" t="str">
        <f>IF(SP_NORTE!S227="","*",SP_NORTE!S227)</f>
        <v>-</v>
      </c>
      <c r="F223" s="145" t="str">
        <f>IF(SP_NORTE!B227="","*",SP_NORTE!B227)</f>
        <v>*</v>
      </c>
      <c r="G223" s="145" t="str">
        <f>IF(SP_NORTE!D227="","*",SP_NORTE!D227)</f>
        <v>*</v>
      </c>
      <c r="H223" s="145" t="str">
        <f>IF(SP_NORTE!E227="","*",SP_NORTE!E227)</f>
        <v>*</v>
      </c>
      <c r="I223" s="145" t="str">
        <f>IF(SP_NORTE!G227="","*",SP_NORTE!G227)</f>
        <v>*</v>
      </c>
      <c r="J223" s="145" t="str">
        <f>IF(SP_NORTE!H227="","*",SP_NORTE!H227)</f>
        <v>*</v>
      </c>
      <c r="K223" s="138" t="str">
        <f>IF(SP_NORTE!L227="","*",SP_NORTE!L227)</f>
        <v>-</v>
      </c>
      <c r="L223" s="138" t="str">
        <f>IF(SP_NORTE!M227="","*",SP_NORTE!M227)</f>
        <v>-</v>
      </c>
      <c r="M223" s="139" t="str">
        <f>IF(SP_NORTE!I227="","*",SP_NORTE!I227)</f>
        <v>*</v>
      </c>
      <c r="N223" s="144" t="str">
        <f>IF(SP_NORTE!J227="","*",SP_NORTE!J227)</f>
        <v>*</v>
      </c>
      <c r="O223" s="144" t="str">
        <f>IF(SP_NORTE!K227="","*",SP_NORTE!K227)</f>
        <v>*</v>
      </c>
      <c r="P223" s="143" t="str">
        <f>IF(SP_NORTE!N227="","*",SP_NORTE!N227)</f>
        <v>*</v>
      </c>
      <c r="Q223" s="143" t="str">
        <f>IF(SP_NORTE!O227="","*",SP_NORTE!O227)</f>
        <v>*</v>
      </c>
      <c r="R223" s="145" t="str">
        <f>IF(SP_NORTE!P227="","*",CONCATENATE(SP_NORTE!P227," ",SP_NORTE!Q227))</f>
        <v>*</v>
      </c>
      <c r="S223" s="145" t="str">
        <f>IF(SP_NORTE!U227="","*",SP_NORTE!U227)</f>
        <v>*</v>
      </c>
      <c r="T223" s="145" t="str">
        <f>IF(SP_NORTE!V227="","*",SP_NORTE!V227)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*</v>
      </c>
      <c r="C224" s="146" t="str">
        <f>IF(SP_NORTE!Y228="","*",SP_NORTE!Y228)</f>
        <v>*</v>
      </c>
      <c r="D224" s="138" t="str">
        <f>IF(SP_NORTE!R228="","*",SP_NORTE!R228)</f>
        <v>-</v>
      </c>
      <c r="E224" s="138" t="str">
        <f>IF(SP_NORTE!S228="","*",SP_NORTE!S228)</f>
        <v>-</v>
      </c>
      <c r="F224" s="145" t="str">
        <f>IF(SP_NORTE!B228="","*",SP_NORTE!B228)</f>
        <v>*</v>
      </c>
      <c r="G224" s="145" t="str">
        <f>IF(SP_NORTE!D228="","*",SP_NORTE!D228)</f>
        <v>*</v>
      </c>
      <c r="H224" s="145" t="str">
        <f>IF(SP_NORTE!E228="","*",SP_NORTE!E228)</f>
        <v>*</v>
      </c>
      <c r="I224" s="145" t="str">
        <f>IF(SP_NORTE!G228="","*",SP_NORTE!G228)</f>
        <v>*</v>
      </c>
      <c r="J224" s="145" t="str">
        <f>IF(SP_NORTE!H228="","*",SP_NORTE!H228)</f>
        <v>*</v>
      </c>
      <c r="K224" s="138" t="str">
        <f>IF(SP_NORTE!L228="","*",SP_NORTE!L228)</f>
        <v>-</v>
      </c>
      <c r="L224" s="138" t="str">
        <f>IF(SP_NORTE!M228="","*",SP_NORTE!M228)</f>
        <v>-</v>
      </c>
      <c r="M224" s="139" t="str">
        <f>IF(SP_NORTE!I228="","*",SP_NORTE!I228)</f>
        <v>*</v>
      </c>
      <c r="N224" s="144" t="str">
        <f>IF(SP_NORTE!J228="","*",SP_NORTE!J228)</f>
        <v>*</v>
      </c>
      <c r="O224" s="144" t="str">
        <f>IF(SP_NORTE!K228="","*",SP_NORTE!K228)</f>
        <v>*</v>
      </c>
      <c r="P224" s="143" t="str">
        <f>IF(SP_NORTE!N228="","*",SP_NORTE!N228)</f>
        <v>*</v>
      </c>
      <c r="Q224" s="143" t="str">
        <f>IF(SP_NORTE!O228="","*",SP_NORTE!O228)</f>
        <v>*</v>
      </c>
      <c r="R224" s="145" t="str">
        <f>IF(SP_NORTE!P228="","*",CONCATENATE(SP_NORTE!P228," ",SP_NORTE!Q228))</f>
        <v>*</v>
      </c>
      <c r="S224" s="145" t="str">
        <f>IF(SP_NORTE!U228="","*",SP_NORTE!U228)</f>
        <v>*</v>
      </c>
      <c r="T224" s="145" t="str">
        <f>IF(SP_NORTE!V228="","*",SP_NORTE!V228)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-</v>
      </c>
      <c r="E226" s="138" t="str">
        <f>IF(SP_NORTE!S230="","*",SP_NORTE!S230)</f>
        <v>-</v>
      </c>
      <c r="F226" s="145" t="str">
        <f>IF(SP_NORTE!B230="","*",SP_NORTE!B230)</f>
        <v>*</v>
      </c>
      <c r="G226" s="145" t="str">
        <f>IF(SP_NORTE!D230="","*",SP_NORTE!D230)</f>
        <v>*</v>
      </c>
      <c r="H226" s="145" t="str">
        <f>IF(SP_NORTE!E230="","*",SP_NORTE!E230)</f>
        <v>*</v>
      </c>
      <c r="I226" s="145" t="str">
        <f>IF(SP_NORTE!G230="","*",SP_NORTE!G230)</f>
        <v>*</v>
      </c>
      <c r="J226" s="145" t="str">
        <f>IF(SP_NORTE!H230="","*",SP_NORTE!H230)</f>
        <v>*</v>
      </c>
      <c r="K226" s="138" t="str">
        <f>IF(SP_NORTE!L230="","*",SP_NORTE!L230)</f>
        <v>-</v>
      </c>
      <c r="L226" s="138" t="str">
        <f>IF(SP_NORTE!M230="","*",SP_NORTE!M230)</f>
        <v>-</v>
      </c>
      <c r="M226" s="139" t="str">
        <f>IF(SP_NORTE!I230="","*",SP_NORTE!I230)</f>
        <v>*</v>
      </c>
      <c r="N226" s="144" t="str">
        <f>IF(SP_NORTE!J230="","*",SP_NORTE!J230)</f>
        <v>*</v>
      </c>
      <c r="O226" s="144" t="str">
        <f>IF(SP_NORTE!K230="","*",SP_NORTE!K230)</f>
        <v>*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*</v>
      </c>
      <c r="C227" s="146" t="str">
        <f>IF(SP_NORTE!Y231="","*",SP_NORTE!Y231)</f>
        <v>*</v>
      </c>
      <c r="D227" s="138" t="str">
        <f>IF(SP_NORTE!R231="","*",SP_NORTE!R231)</f>
        <v>-</v>
      </c>
      <c r="E227" s="138" t="str">
        <f>IF(SP_NORTE!S231="","*",SP_NORTE!S231)</f>
        <v>-</v>
      </c>
      <c r="F227" s="145" t="str">
        <f>IF(SP_NORTE!B231="","*",SP_NORTE!B231)</f>
        <v>*</v>
      </c>
      <c r="G227" s="145" t="str">
        <f>IF(SP_NORTE!D231="","*",SP_NORTE!D231)</f>
        <v>*</v>
      </c>
      <c r="H227" s="145" t="str">
        <f>IF(SP_NORTE!E231="","*",SP_NORTE!E231)</f>
        <v>*</v>
      </c>
      <c r="I227" s="145" t="str">
        <f>IF(SP_NORTE!G231="","*",SP_NORTE!G231)</f>
        <v>*</v>
      </c>
      <c r="J227" s="145" t="str">
        <f>IF(SP_NORTE!H231="","*",SP_NORTE!H231)</f>
        <v>*</v>
      </c>
      <c r="K227" s="138" t="str">
        <f>IF(SP_NORTE!L231="","*",SP_NORTE!L231)</f>
        <v>-</v>
      </c>
      <c r="L227" s="138" t="str">
        <f>IF(SP_NORTE!M231="","*",SP_NORTE!M231)</f>
        <v>-</v>
      </c>
      <c r="M227" s="139" t="str">
        <f>IF(SP_NORTE!I231="","*",SP_NORTE!I231)</f>
        <v>*</v>
      </c>
      <c r="N227" s="144" t="str">
        <f>IF(SP_NORTE!J231="","*",SP_NORTE!J231)</f>
        <v>*</v>
      </c>
      <c r="O227" s="144" t="str">
        <f>IF(SP_NORTE!K231="","*",SP_NORTE!K231)</f>
        <v>*</v>
      </c>
      <c r="P227" s="143" t="str">
        <f>IF(SP_NORTE!N231="","*",SP_NORTE!N231)</f>
        <v>*</v>
      </c>
      <c r="Q227" s="143" t="str">
        <f>IF(SP_NORTE!O231="","*",SP_NORTE!O231)</f>
        <v>*</v>
      </c>
      <c r="R227" s="145" t="str">
        <f>IF(SP_NORTE!P231="","*",CONCATENATE(SP_NORTE!P231," ",SP_NORTE!Q231))</f>
        <v>*</v>
      </c>
      <c r="S227" s="145" t="str">
        <f>IF(SP_NORTE!U231="","*",SP_NORTE!U231)</f>
        <v>*</v>
      </c>
      <c r="T227" s="145" t="str">
        <f>IF(SP_NORTE!V231="","*",SP_NORTE!V231)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*</v>
      </c>
      <c r="C228" s="146" t="str">
        <f>IF(SP_NORTE!Y232="","*",SP_NORTE!Y232)</f>
        <v>*</v>
      </c>
      <c r="D228" s="138" t="str">
        <f>IF(SP_NORTE!R232="","*",SP_NORTE!R232)</f>
        <v>-</v>
      </c>
      <c r="E228" s="138" t="str">
        <f>IF(SP_NORTE!S232="","*",SP_NORTE!S232)</f>
        <v>-</v>
      </c>
      <c r="F228" s="145" t="str">
        <f>IF(SP_NORTE!B232="","*",SP_NORTE!B232)</f>
        <v>*</v>
      </c>
      <c r="G228" s="145" t="str">
        <f>IF(SP_NORTE!D232="","*",SP_NORTE!D232)</f>
        <v>*</v>
      </c>
      <c r="H228" s="145" t="str">
        <f>IF(SP_NORTE!E232="","*",SP_NORTE!E232)</f>
        <v>*</v>
      </c>
      <c r="I228" s="145" t="str">
        <f>IF(SP_NORTE!G232="","*",SP_NORTE!G232)</f>
        <v>*</v>
      </c>
      <c r="J228" s="145" t="str">
        <f>IF(SP_NORTE!H232="","*",SP_NORTE!H232)</f>
        <v>*</v>
      </c>
      <c r="K228" s="138" t="str">
        <f>IF(SP_NORTE!L232="","*",SP_NORTE!L232)</f>
        <v>-</v>
      </c>
      <c r="L228" s="138" t="str">
        <f>IF(SP_NORTE!M232="","*",SP_NORTE!M232)</f>
        <v>-</v>
      </c>
      <c r="M228" s="139" t="str">
        <f>IF(SP_NORTE!I232="","*",SP_NORTE!I232)</f>
        <v>*</v>
      </c>
      <c r="N228" s="144" t="str">
        <f>IF(SP_NORTE!J232="","*",SP_NORTE!J232)</f>
        <v>*</v>
      </c>
      <c r="O228" s="144" t="str">
        <f>IF(SP_NORTE!K232="","*",SP_NORTE!K232)</f>
        <v>*</v>
      </c>
      <c r="P228" s="143" t="str">
        <f>IF(SP_NORTE!N232="","*",SP_NORTE!N232)</f>
        <v>*</v>
      </c>
      <c r="Q228" s="143" t="str">
        <f>IF(SP_NORTE!O232="","*",SP_NORTE!O232)</f>
        <v>*</v>
      </c>
      <c r="R228" s="145" t="str">
        <f>IF(SP_NORTE!P232="","*",CONCATENATE(SP_NORTE!P232," ",SP_NORTE!Q232))</f>
        <v>*</v>
      </c>
      <c r="S228" s="145" t="str">
        <f>IF(SP_NORTE!U232="","*",SP_NORTE!U232)</f>
        <v>*</v>
      </c>
      <c r="T228" s="145" t="str">
        <f>IF(SP_NORTE!V232="","*",SP_NORTE!V232)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*</v>
      </c>
      <c r="C231" s="146" t="str">
        <f>IF(SP_NORTE!Y235="","*",SP_NORTE!Y235)</f>
        <v>*</v>
      </c>
      <c r="D231" s="138" t="str">
        <f>IF(SP_NORTE!R235="","*",SP_NORTE!R235)</f>
        <v>-</v>
      </c>
      <c r="E231" s="138" t="str">
        <f>IF(SP_NORTE!S235="","*",SP_NORTE!S235)</f>
        <v>-</v>
      </c>
      <c r="F231" s="145" t="str">
        <f>IF(SP_NORTE!B235="","*",SP_NORTE!B235)</f>
        <v>*</v>
      </c>
      <c r="G231" s="145" t="str">
        <f>IF(SP_NORTE!D235="","*",SP_NORTE!D235)</f>
        <v>*</v>
      </c>
      <c r="H231" s="145" t="str">
        <f>IF(SP_NORTE!E235="","*",SP_NORTE!E235)</f>
        <v>*</v>
      </c>
      <c r="I231" s="145" t="str">
        <f>IF(SP_NORTE!G235="","*",SP_NORTE!G235)</f>
        <v>*</v>
      </c>
      <c r="J231" s="145" t="str">
        <f>IF(SP_NORTE!H235="","*",SP_NORTE!H235)</f>
        <v>*</v>
      </c>
      <c r="K231" s="138" t="str">
        <f>IF(SP_NORTE!L235="","*",SP_NORTE!L235)</f>
        <v>-</v>
      </c>
      <c r="L231" s="138" t="str">
        <f>IF(SP_NORTE!M235="","*",SP_NORTE!M235)</f>
        <v>-</v>
      </c>
      <c r="M231" s="139" t="str">
        <f>IF(SP_NORTE!I235="","*",SP_NORTE!I235)</f>
        <v>*</v>
      </c>
      <c r="N231" s="144" t="str">
        <f>IF(SP_NORTE!J235="","*",SP_NORTE!J235)</f>
        <v>*</v>
      </c>
      <c r="O231" s="144" t="str">
        <f>IF(SP_NORTE!K235="","*",SP_NORTE!K235)</f>
        <v>*</v>
      </c>
      <c r="P231" s="143" t="str">
        <f>IF(SP_NORTE!N235="","*",SP_NORTE!N235)</f>
        <v>*</v>
      </c>
      <c r="Q231" s="143" t="str">
        <f>IF(SP_NORTE!O235="","*",SP_NORTE!O235)</f>
        <v>*</v>
      </c>
      <c r="R231" s="145" t="str">
        <f>IF(SP_NORTE!P235="","*",CONCATENATE(SP_NORTE!P235," ",SP_NORTE!Q235))</f>
        <v>*</v>
      </c>
      <c r="S231" s="145" t="str">
        <f>IF(SP_NORTE!U235="","*",SP_NORTE!U235)</f>
        <v>*</v>
      </c>
      <c r="T231" s="145" t="str">
        <f>IF(SP_NORTE!V235="","*",SP_NORTE!V235)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*</v>
      </c>
      <c r="C232" s="146" t="str">
        <f>IF(SP_NORTE!Y236="","*",SP_NORTE!Y236)</f>
        <v>*</v>
      </c>
      <c r="D232" s="138" t="str">
        <f>IF(SP_NORTE!R236="","*",SP_NORTE!R236)</f>
        <v>-</v>
      </c>
      <c r="E232" s="138" t="str">
        <f>IF(SP_NORTE!S236="","*",SP_NORTE!S236)</f>
        <v>-</v>
      </c>
      <c r="F232" s="145" t="str">
        <f>IF(SP_NORTE!B236="","*",SP_NORTE!B236)</f>
        <v>*</v>
      </c>
      <c r="G232" s="145" t="str">
        <f>IF(SP_NORTE!D236="","*",SP_NORTE!D236)</f>
        <v>*</v>
      </c>
      <c r="H232" s="145" t="str">
        <f>IF(SP_NORTE!E236="","*",SP_NORTE!E236)</f>
        <v>*</v>
      </c>
      <c r="I232" s="145" t="str">
        <f>IF(SP_NORTE!G236="","*",SP_NORTE!G236)</f>
        <v>*</v>
      </c>
      <c r="J232" s="145" t="str">
        <f>IF(SP_NORTE!H236="","*",SP_NORTE!H236)</f>
        <v>*</v>
      </c>
      <c r="K232" s="138" t="str">
        <f>IF(SP_NORTE!L236="","*",SP_NORTE!L236)</f>
        <v>-</v>
      </c>
      <c r="L232" s="138" t="str">
        <f>IF(SP_NORTE!M236="","*",SP_NORTE!M236)</f>
        <v>-</v>
      </c>
      <c r="M232" s="139" t="str">
        <f>IF(SP_NORTE!I236="","*",SP_NORTE!I236)</f>
        <v>*</v>
      </c>
      <c r="N232" s="144" t="str">
        <f>IF(SP_NORTE!J236="","*",SP_NORTE!J236)</f>
        <v>*</v>
      </c>
      <c r="O232" s="144" t="str">
        <f>IF(SP_NORTE!K236="","*",SP_NORTE!K236)</f>
        <v>*</v>
      </c>
      <c r="P232" s="143" t="str">
        <f>IF(SP_NORTE!N236="","*",SP_NORTE!N236)</f>
        <v>*</v>
      </c>
      <c r="Q232" s="143" t="str">
        <f>IF(SP_NORTE!O236="","*",SP_NORTE!O236)</f>
        <v>*</v>
      </c>
      <c r="R232" s="145" t="str">
        <f>IF(SP_NORTE!P236="","*",CONCATENATE(SP_NORTE!P236," ",SP_NORTE!Q236))</f>
        <v>*</v>
      </c>
      <c r="S232" s="145" t="str">
        <f>IF(SP_NORTE!U236="","*",SP_NORTE!U236)</f>
        <v>*</v>
      </c>
      <c r="T232" s="145" t="str">
        <f>IF(SP_NORTE!V236="","*",SP_NORTE!V236)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 t="str">
        <f>IF(SP_NORTE!B237="","*",SP_NORTE!B237)</f>
        <v>*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 t="str">
        <f>IF(SP_NORTE!B238="","*",SP_NORTE!B238)</f>
        <v>*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*</v>
      </c>
      <c r="C237" s="146" t="str">
        <f>IF(SP_NORTE!Y241="","*",SP_NORTE!Y241)</f>
        <v>*</v>
      </c>
      <c r="D237" s="138" t="str">
        <f>IF(SP_NORTE!R241="","*",SP_NORTE!R241)</f>
        <v>-</v>
      </c>
      <c r="E237" s="138" t="str">
        <f>IF(SP_NORTE!S241="","*",SP_NORTE!S241)</f>
        <v>-</v>
      </c>
      <c r="F237" s="145" t="str">
        <f>IF(SP_NORTE!B241="","*",SP_NORTE!B241)</f>
        <v>*</v>
      </c>
      <c r="G237" s="145" t="str">
        <f>IF(SP_NORTE!D241="","*",SP_NORTE!D241)</f>
        <v>*</v>
      </c>
      <c r="H237" s="145" t="str">
        <f>IF(SP_NORTE!E241="","*",SP_NORTE!E241)</f>
        <v>*</v>
      </c>
      <c r="I237" s="145" t="str">
        <f>IF(SP_NORTE!G241="","*",SP_NORTE!G241)</f>
        <v>*</v>
      </c>
      <c r="J237" s="145" t="str">
        <f>IF(SP_NORTE!H241="","*",SP_NORTE!H241)</f>
        <v>*</v>
      </c>
      <c r="K237" s="138" t="str">
        <f>IF(SP_NORTE!L241="","*",SP_NORTE!L241)</f>
        <v>-</v>
      </c>
      <c r="L237" s="138" t="str">
        <f>IF(SP_NORTE!M241="","*",SP_NORTE!M241)</f>
        <v>-</v>
      </c>
      <c r="M237" s="139" t="str">
        <f>IF(SP_NORTE!I241="","*",SP_NORTE!I241)</f>
        <v>*</v>
      </c>
      <c r="N237" s="144" t="str">
        <f>IF(SP_NORTE!J241="","*",SP_NORTE!J241)</f>
        <v>*</v>
      </c>
      <c r="O237" s="144" t="str">
        <f>IF(SP_NORTE!K241="","*",SP_NORTE!K241)</f>
        <v>*</v>
      </c>
      <c r="P237" s="143" t="str">
        <f>IF(SP_NORTE!N241="","*",SP_NORTE!N241)</f>
        <v>*</v>
      </c>
      <c r="Q237" s="143" t="str">
        <f>IF(SP_NORTE!O241="","*",SP_NORTE!O241)</f>
        <v>*</v>
      </c>
      <c r="R237" s="145" t="str">
        <f>IF(SP_NORTE!P241="","*",CONCATENATE(SP_NORTE!P241," ",SP_NORTE!Q241))</f>
        <v>*</v>
      </c>
      <c r="S237" s="145" t="str">
        <f>IF(SP_NORTE!U241="","*",SP_NORTE!U241)</f>
        <v>*</v>
      </c>
      <c r="T237" s="145" t="str">
        <f>IF(SP_NORTE!V241="","*",SP_NORTE!V241)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1460</v>
      </c>
      <c r="C2" s="121" t="s">
        <v>998</v>
      </c>
      <c r="D2" s="76" t="s">
        <v>1000</v>
      </c>
      <c r="E2" s="76" t="s">
        <v>1461</v>
      </c>
      <c r="F2" s="99" t="s">
        <v>1462</v>
      </c>
      <c r="G2" s="76" t="s">
        <v>1463</v>
      </c>
      <c r="H2" s="76" t="s">
        <v>1464</v>
      </c>
      <c r="I2" s="76" t="s">
        <v>1465</v>
      </c>
      <c r="J2" s="76" t="s">
        <v>1466</v>
      </c>
      <c r="K2" s="78" t="s">
        <v>1467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*</v>
      </c>
      <c r="C200" s="95" t="str">
        <f>IF(SP_NORTE!B227="","*",SP_NORTE!B227)</f>
        <v>*</v>
      </c>
      <c r="D200" s="94" t="str">
        <f>IF(SP_NORTE!D227="","*",SP_NORTE!D227)</f>
        <v>*</v>
      </c>
      <c r="E200" s="94" t="str">
        <f>IF(SP_NORTE!G227="","*",SP_NORTE!G227)</f>
        <v>*</v>
      </c>
      <c r="F200" s="100" t="str">
        <f>IF(SP_NORTE!L227="","*",SP_NORTE!L227)</f>
        <v>-</v>
      </c>
      <c r="G200" s="95" t="str">
        <f>IF(SP_NORTE!H227="","*",SP_NORTE!H227)</f>
        <v>*</v>
      </c>
      <c r="H200" s="95" t="str">
        <f>IF(SP_NORTE!AA227="","*",SP_NORTE!AA227)</f>
        <v>*</v>
      </c>
      <c r="I200" s="95" t="str">
        <f>IF(SP_NORTE!AB227="","*",SP_NORTE!AB227)</f>
        <v>*</v>
      </c>
      <c r="J200" s="96" t="str">
        <f>IF(SP_NORTE!Z227="","*",SP_NORTE!Z227)</f>
        <v>*</v>
      </c>
      <c r="K200" s="97" t="str">
        <f>IF(SP_NORTE!AC227="","*",SP_NORTE!AC227)</f>
        <v>*</v>
      </c>
    </row>
    <row r="201" spans="2:11" hidden="1">
      <c r="B201" s="94" t="str">
        <f>IF(SP_NORTE!X228="","*",SP_NORTE!X228)</f>
        <v>*</v>
      </c>
      <c r="C201" s="95" t="str">
        <f>IF(SP_NORTE!B228="","*",SP_NORTE!B228)</f>
        <v>*</v>
      </c>
      <c r="D201" s="94" t="str">
        <f>IF(SP_NORTE!D228="","*",SP_NORTE!D228)</f>
        <v>*</v>
      </c>
      <c r="E201" s="94" t="str">
        <f>IF(SP_NORTE!G228="","*",SP_NORTE!G228)</f>
        <v>*</v>
      </c>
      <c r="F201" s="100" t="str">
        <f>IF(SP_NORTE!L228="","*",SP_NORTE!L228)</f>
        <v>-</v>
      </c>
      <c r="G201" s="95" t="str">
        <f>IF(SP_NORTE!H228="","*",SP_NORTE!H228)</f>
        <v>*</v>
      </c>
      <c r="H201" s="95" t="str">
        <f>IF(SP_NORTE!AA228="","*",SP_NORTE!AA228)</f>
        <v>*</v>
      </c>
      <c r="I201" s="95" t="str">
        <f>IF(SP_NORTE!AB228="","*",SP_NORTE!AB228)</f>
        <v>*</v>
      </c>
      <c r="J201" s="96" t="str">
        <f>IF(SP_NORTE!Z228="","*",SP_NORTE!Z228)</f>
        <v>*</v>
      </c>
      <c r="K201" s="97" t="str">
        <f>IF(SP_NORTE!AC228="","*",SP_NORTE!AC228)</f>
        <v>*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*</v>
      </c>
      <c r="C203" s="95" t="str">
        <f>IF(SP_NORTE!B230="","*",SP_NORTE!B230)</f>
        <v>*</v>
      </c>
      <c r="D203" s="94" t="str">
        <f>IF(SP_NORTE!D230="","*",SP_NORTE!D230)</f>
        <v>*</v>
      </c>
      <c r="E203" s="94" t="str">
        <f>IF(SP_NORTE!G230="","*",SP_NORTE!G230)</f>
        <v>*</v>
      </c>
      <c r="F203" s="100" t="str">
        <f>IF(SP_NORTE!L230="","*",SP_NORTE!L230)</f>
        <v>-</v>
      </c>
      <c r="G203" s="95" t="str">
        <f>IF(SP_NORTE!H230="","*",SP_NORTE!H230)</f>
        <v>*</v>
      </c>
      <c r="H203" s="95" t="str">
        <f>IF(SP_NORTE!AA230="","*",SP_NORTE!AA230)</f>
        <v>*</v>
      </c>
      <c r="I203" s="95" t="str">
        <f>IF(SP_NORTE!AB230="","*",SP_NORTE!AB230)</f>
        <v>*</v>
      </c>
      <c r="J203" s="96" t="str">
        <f>IF(SP_NORTE!Z230="","*",SP_NORTE!Z230)</f>
        <v>*</v>
      </c>
      <c r="K203" s="97" t="str">
        <f>IF(SP_NORTE!AC230="","*",SP_NORTE!AC230)</f>
        <v>*</v>
      </c>
    </row>
    <row r="204" spans="2:11" hidden="1">
      <c r="B204" s="94" t="str">
        <f>IF(SP_NORTE!X231="","*",SP_NORTE!X231)</f>
        <v>*</v>
      </c>
      <c r="C204" s="95" t="str">
        <f>IF(SP_NORTE!B231="","*",SP_NORTE!B231)</f>
        <v>*</v>
      </c>
      <c r="D204" s="94" t="str">
        <f>IF(SP_NORTE!D231="","*",SP_NORTE!D231)</f>
        <v>*</v>
      </c>
      <c r="E204" s="94" t="str">
        <f>IF(SP_NORTE!G231="","*",SP_NORTE!G231)</f>
        <v>*</v>
      </c>
      <c r="F204" s="100" t="str">
        <f>IF(SP_NORTE!L231="","*",SP_NORTE!L231)</f>
        <v>-</v>
      </c>
      <c r="G204" s="95" t="str">
        <f>IF(SP_NORTE!H231="","*",SP_NORTE!H231)</f>
        <v>*</v>
      </c>
      <c r="H204" s="95" t="str">
        <f>IF(SP_NORTE!AA231="","*",SP_NORTE!AA231)</f>
        <v>*</v>
      </c>
      <c r="I204" s="95" t="str">
        <f>IF(SP_NORTE!AB231="","*",SP_NORTE!AB231)</f>
        <v>*</v>
      </c>
      <c r="J204" s="96" t="str">
        <f>IF(SP_NORTE!Z231="","*",SP_NORTE!Z231)</f>
        <v>*</v>
      </c>
      <c r="K204" s="97" t="str">
        <f>IF(SP_NORTE!AC231="","*",SP_NORTE!AC231)</f>
        <v>*</v>
      </c>
    </row>
    <row r="205" spans="2:11" hidden="1">
      <c r="B205" s="94" t="str">
        <f>IF(SP_NORTE!X232="","*",SP_NORTE!X232)</f>
        <v>*</v>
      </c>
      <c r="C205" s="95" t="str">
        <f>IF(SP_NORTE!B232="","*",SP_NORTE!B232)</f>
        <v>*</v>
      </c>
      <c r="D205" s="94" t="str">
        <f>IF(SP_NORTE!D232="","*",SP_NORTE!D232)</f>
        <v>*</v>
      </c>
      <c r="E205" s="94" t="str">
        <f>IF(SP_NORTE!G232="","*",SP_NORTE!G232)</f>
        <v>*</v>
      </c>
      <c r="F205" s="100" t="str">
        <f>IF(SP_NORTE!L232="","*",SP_NORTE!L232)</f>
        <v>-</v>
      </c>
      <c r="G205" s="95" t="str">
        <f>IF(SP_NORTE!H232="","*",SP_NORTE!H232)</f>
        <v>*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*</v>
      </c>
      <c r="K205" s="97" t="str">
        <f>IF(SP_NORTE!AC232="","*",SP_NORTE!AC232)</f>
        <v>*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*</v>
      </c>
      <c r="C208" s="95" t="str">
        <f>IF(SP_NORTE!B235="","*",SP_NORTE!B235)</f>
        <v>*</v>
      </c>
      <c r="D208" s="94" t="str">
        <f>IF(SP_NORTE!D235="","*",SP_NORTE!D235)</f>
        <v>*</v>
      </c>
      <c r="E208" s="94" t="str">
        <f>IF(SP_NORTE!G235="","*",SP_NORTE!G235)</f>
        <v>*</v>
      </c>
      <c r="F208" s="100" t="str">
        <f>IF(SP_NORTE!L235="","*",SP_NORTE!L235)</f>
        <v>-</v>
      </c>
      <c r="G208" s="95" t="str">
        <f>IF(SP_NORTE!H235="","*",SP_NORTE!H235)</f>
        <v>*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*</v>
      </c>
      <c r="K208" s="97" t="str">
        <f>IF(SP_NORTE!AC235="","*",SP_NORTE!AC235)</f>
        <v>*</v>
      </c>
    </row>
    <row r="209" spans="2:11" hidden="1">
      <c r="B209" s="94" t="str">
        <f>IF(SP_NORTE!X236="","*",SP_NORTE!X236)</f>
        <v>*</v>
      </c>
      <c r="C209" s="95" t="str">
        <f>IF(SP_NORTE!B236="","*",SP_NORTE!B236)</f>
        <v>*</v>
      </c>
      <c r="D209" s="94" t="str">
        <f>IF(SP_NORTE!D236="","*",SP_NORTE!D236)</f>
        <v>*</v>
      </c>
      <c r="E209" s="94" t="str">
        <f>IF(SP_NORTE!G236="","*",SP_NORTE!G236)</f>
        <v>*</v>
      </c>
      <c r="F209" s="100" t="str">
        <f>IF(SP_NORTE!L236="","*",SP_NORTE!L236)</f>
        <v>-</v>
      </c>
      <c r="G209" s="95" t="str">
        <f>IF(SP_NORTE!H236="","*",SP_NORTE!H236)</f>
        <v>*</v>
      </c>
      <c r="H209" s="95" t="str">
        <f>IF(SP_NORTE!AA236="","*",SP_NORTE!AA236)</f>
        <v>*</v>
      </c>
      <c r="I209" s="95" t="str">
        <f>IF(SP_NORTE!AB236="","*",SP_NORTE!AB236)</f>
        <v>*</v>
      </c>
      <c r="J209" s="96" t="str">
        <f>IF(SP_NORTE!Z236="","*",SP_NORTE!Z236)</f>
        <v>*</v>
      </c>
      <c r="K209" s="97" t="str">
        <f>IF(SP_NORTE!AC236="","*",SP_NORTE!AC236)</f>
        <v>*</v>
      </c>
    </row>
    <row r="210" spans="2:11" hidden="1">
      <c r="B210" s="94" t="str">
        <f>IF(SP_NORTE!X237="","*",SP_NORTE!X237)</f>
        <v>*</v>
      </c>
      <c r="C210" s="95" t="str">
        <f>IF(SP_NORTE!B237="","*",SP_NORTE!B237)</f>
        <v>*</v>
      </c>
      <c r="D210" s="94" t="str">
        <f>IF(SP_NORTE!D237="","*",SP_NORTE!D237)</f>
        <v>*</v>
      </c>
      <c r="E210" s="94" t="str">
        <f>IF(SP_NORTE!G237="","*",SP_NORTE!G237)</f>
        <v>*</v>
      </c>
      <c r="F210" s="100" t="str">
        <f>IF(SP_NORTE!L237="","*",SP_NORTE!L237)</f>
        <v>-</v>
      </c>
      <c r="G210" s="95" t="str">
        <f>IF(SP_NORTE!H237="","*",SP_NORTE!H237)</f>
        <v>*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*</v>
      </c>
      <c r="K210" s="97" t="str">
        <f>IF(SP_NORTE!AC237="","*",SP_NORTE!AC237)</f>
        <v>*</v>
      </c>
    </row>
    <row r="211" spans="2:11" hidden="1">
      <c r="B211" s="94" t="str">
        <f>IF(SP_NORTE!X238="","*",SP_NORTE!X238)</f>
        <v>*</v>
      </c>
      <c r="C211" s="95" t="str">
        <f>IF(SP_NORTE!B238="","*",SP_NORTE!B238)</f>
        <v>*</v>
      </c>
      <c r="D211" s="94" t="str">
        <f>IF(SP_NORTE!D238="","*",SP_NORTE!D238)</f>
        <v>*</v>
      </c>
      <c r="E211" s="94" t="str">
        <f>IF(SP_NORTE!G238="","*",SP_NORTE!G238)</f>
        <v>*</v>
      </c>
      <c r="F211" s="100" t="str">
        <f>IF(SP_NORTE!L238="","*",SP_NORTE!L238)</f>
        <v>-</v>
      </c>
      <c r="G211" s="95" t="str">
        <f>IF(SP_NORTE!H238="","*",SP_NORTE!H238)</f>
        <v>*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*</v>
      </c>
      <c r="K211" s="97" t="str">
        <f>IF(SP_NORTE!AC238="","*",SP_NORTE!AC238)</f>
        <v>*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*</v>
      </c>
      <c r="C214" s="95" t="str">
        <f>IF(SP_NORTE!B241="","*",SP_NORTE!B241)</f>
        <v>*</v>
      </c>
      <c r="D214" s="94" t="str">
        <f>IF(SP_NORTE!D241="","*",SP_NORTE!D241)</f>
        <v>*</v>
      </c>
      <c r="E214" s="94" t="str">
        <f>IF(SP_NORTE!G241="","*",SP_NORTE!G241)</f>
        <v>*</v>
      </c>
      <c r="F214" s="100" t="str">
        <f>IF(SP_NORTE!L241="","*",SP_NORTE!L241)</f>
        <v>-</v>
      </c>
      <c r="G214" s="95" t="str">
        <f>IF(SP_NORTE!H241="","*",SP_NORTE!H241)</f>
        <v>*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*</v>
      </c>
      <c r="K214" s="97" t="str">
        <f>IF(SP_NORTE!AC241="","*",SP_NORTE!AC241)</f>
        <v>*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*</v>
      </c>
      <c r="C217" s="95" t="str">
        <f>IF(SP_NORTE!B244="","*",SP_NORTE!B244)</f>
        <v>*</v>
      </c>
      <c r="D217" s="94" t="str">
        <f>IF(SP_NORTE!D244="","*",SP_NORTE!D244)</f>
        <v>*</v>
      </c>
      <c r="E217" s="94" t="str">
        <f>IF(SP_NORTE!G244="","*",SP_NORTE!G244)</f>
        <v>*</v>
      </c>
      <c r="F217" s="100" t="str">
        <f>IF(SP_NORTE!L244="","*",SP_NORTE!L244)</f>
        <v>-</v>
      </c>
      <c r="G217" s="95" t="str">
        <f>IF(SP_NORTE!H244="","*",SP_NORTE!H244)</f>
        <v>*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*</v>
      </c>
      <c r="K217" s="97" t="str">
        <f>IF(SP_NORTE!AC244="","*",SP_NORTE!AC244)</f>
        <v>*</v>
      </c>
    </row>
    <row r="218" spans="2:11" hidden="1">
      <c r="B218" s="94" t="str">
        <f>IF(SP_NORTE!X245="","*",SP_NORTE!X245)</f>
        <v>*</v>
      </c>
      <c r="C218" s="95" t="str">
        <f>IF(SP_NORTE!B245="","*",SP_NORTE!B245)</f>
        <v>*</v>
      </c>
      <c r="D218" s="94" t="str">
        <f>IF(SP_NORTE!D245="","*",SP_NORTE!D245)</f>
        <v>*</v>
      </c>
      <c r="E218" s="94" t="str">
        <f>IF(SP_NORTE!G245="","*",SP_NORTE!G245)</f>
        <v>*</v>
      </c>
      <c r="F218" s="100" t="str">
        <f>IF(SP_NORTE!L245="","*",SP_NORTE!L245)</f>
        <v>-</v>
      </c>
      <c r="G218" s="95" t="str">
        <f>IF(SP_NORTE!H245="","*",SP_NORTE!H245)</f>
        <v>*</v>
      </c>
      <c r="H218" s="95" t="str">
        <f>IF(SP_NORTE!AA245="","*",SP_NORTE!AA245)</f>
        <v>*</v>
      </c>
      <c r="I218" s="95" t="str">
        <f>IF(SP_NORTE!AB245="","*",SP_NORTE!AB245)</f>
        <v>*</v>
      </c>
      <c r="J218" s="96" t="str">
        <f>IF(SP_NORTE!Z245="","*",SP_NORTE!Z245)</f>
        <v>*</v>
      </c>
      <c r="K218" s="97" t="str">
        <f>IF(SP_NORTE!AC245="","*",SP_NORTE!AC245)</f>
        <v>*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2" t="s">
        <v>1468</v>
      </c>
      <c r="D5" s="253"/>
      <c r="E5" s="253"/>
      <c r="F5" s="253"/>
      <c r="G5" s="253"/>
      <c r="H5" s="253"/>
      <c r="I5" s="253"/>
      <c r="J5" s="254"/>
      <c r="K5" s="255" t="s">
        <v>1469</v>
      </c>
      <c r="L5" s="256"/>
      <c r="M5" s="256"/>
      <c r="N5" s="256"/>
      <c r="O5" s="257" t="s">
        <v>1470</v>
      </c>
      <c r="P5" s="258"/>
    </row>
    <row r="6" spans="1:16" s="74" customFormat="1" ht="15" customHeight="1">
      <c r="A6" s="66" t="s">
        <v>1458</v>
      </c>
      <c r="B6" s="75" t="s">
        <v>1457</v>
      </c>
      <c r="C6" s="76" t="s">
        <v>1012</v>
      </c>
      <c r="D6" s="77" t="s">
        <v>1013</v>
      </c>
      <c r="E6" s="76" t="s">
        <v>1471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1472</v>
      </c>
      <c r="M6" s="80" t="s">
        <v>642</v>
      </c>
      <c r="N6" s="81" t="s">
        <v>1007</v>
      </c>
      <c r="O6" s="156" t="s">
        <v>1050</v>
      </c>
      <c r="P6" s="132" t="s">
        <v>1473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sem oportunidade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 t="str">
        <f>IF(SP_NORTE!BG216="","*",SP_NORTE!BG216)</f>
        <v>*</v>
      </c>
      <c r="P166" s="147" t="str">
        <f>IF($A$2=1,IF(SP_NORTE!BI216="","*",SP_NORTE!BI216),IF(SP_NORTE!BJ216="","*",SP_NORTE!BJ216))</f>
        <v>*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 t="str">
        <f>IF(SP_NORTE!BG219="","*",SP_NORTE!BG219)</f>
        <v>*</v>
      </c>
      <c r="P167" s="147" t="str">
        <f>IF($A$2=1,IF(SP_NORTE!BI219="","*",SP_NORTE!BI219),IF(SP_NORTE!BJ219="","*",SP_NORTE!BJ219))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 t="str">
        <f>IF(SP_NORTE!BG224="","*",SP_NORTE!BG224)</f>
        <v>*</v>
      </c>
      <c r="P169" s="147" t="str">
        <f>IF($A$2=1,IF(SP_NORTE!BI224="","*",SP_NORTE!BI224),IF(SP_NORTE!BJ224="","*",SP_NORTE!BJ224))</f>
        <v>*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8.3333333333333329E-2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 t="str">
        <f>IF(SP_NORTE!BG225="","*",SP_NORTE!BG225)</f>
        <v>*</v>
      </c>
      <c r="P170" s="147" t="str">
        <f>IF($A$2=1,IF(SP_NORTE!BI225="","*",SP_NORTE!BI225),IF(SP_NORTE!BJ225="","*",SP_NORTE!BJ225))</f>
        <v>*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 t="str">
        <f>IF(SP_NORTE!B227="","*",SP_NORTE!B227)</f>
        <v>*</v>
      </c>
      <c r="B172" s="83" t="str">
        <f>IF(SP_NORTE!W227="","*",SP_NORTE!W227)</f>
        <v>*</v>
      </c>
      <c r="C172" s="83" t="str">
        <f>IF(SP_NORTE!R227="","*",SP_NORTE!R227)</f>
        <v>-</v>
      </c>
      <c r="D172" s="83" t="str">
        <f>IF(SP_NORTE!S227="","*",SP_NORTE!S227)</f>
        <v>-</v>
      </c>
      <c r="E172" s="83" t="str">
        <f>IF(SP_NORTE!D227="","*",SP_NORTE!D227)</f>
        <v>*</v>
      </c>
      <c r="F172" s="83" t="str">
        <f>IF(SP_NORTE!G227="","*",SP_NORTE!G227)</f>
        <v>*</v>
      </c>
      <c r="G172" s="83" t="str">
        <f>IF(SP_NORTE!L227="","*",SP_NORTE!L227)</f>
        <v>-</v>
      </c>
      <c r="H172" s="116" t="str">
        <f>IF(SP_NORTE!J227="","*",SP_NORTE!J227)</f>
        <v>*</v>
      </c>
      <c r="I172" s="113" t="str">
        <f>IF(SP_NORTE!N227="","*",SP_NORTE!N227)</f>
        <v>*</v>
      </c>
      <c r="J172" s="113" t="str">
        <f>IF(SP_NORTE!O227="","*",SP_NORTE!O227)</f>
        <v>*</v>
      </c>
      <c r="K172" s="83">
        <f>IF(SP_NORTE!AJ227="","*",SP_NORTE!AJ227)</f>
        <v>0</v>
      </c>
      <c r="L172" s="83" t="str">
        <f>IF(SP_NORTE!AL227="","*",SP_NORTE!AL227)</f>
        <v>-</v>
      </c>
      <c r="M172" s="83">
        <f>IF(SP_NORTE!AO227="","*",SP_NORTE!AO227)</f>
        <v>0</v>
      </c>
      <c r="N172" s="83" t="str">
        <f>IF(SP_NORTE!AL227="","*",SP_NORTE!AL227)</f>
        <v>-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 t="str">
        <f>IF(SP_NORTE!B228="","*",SP_NORTE!B228)</f>
        <v>*</v>
      </c>
      <c r="B173" s="83" t="str">
        <f>IF(SP_NORTE!W228="","*",SP_NORTE!W228)</f>
        <v>*</v>
      </c>
      <c r="C173" s="83" t="str">
        <f>IF(SP_NORTE!R228="","*",SP_NORTE!R228)</f>
        <v>-</v>
      </c>
      <c r="D173" s="83" t="str">
        <f>IF(SP_NORTE!S228="","*",SP_NORTE!S228)</f>
        <v>-</v>
      </c>
      <c r="E173" s="83" t="str">
        <f>IF(SP_NORTE!D228="","*",SP_NORTE!D228)</f>
        <v>*</v>
      </c>
      <c r="F173" s="83" t="str">
        <f>IF(SP_NORTE!G228="","*",SP_NORTE!G228)</f>
        <v>*</v>
      </c>
      <c r="G173" s="83" t="str">
        <f>IF(SP_NORTE!L228="","*",SP_NORTE!L228)</f>
        <v>-</v>
      </c>
      <c r="H173" s="116" t="str">
        <f>IF(SP_NORTE!J228="","*",SP_NORTE!J228)</f>
        <v>*</v>
      </c>
      <c r="I173" s="113" t="str">
        <f>IF(SP_NORTE!N228="","*",SP_NORTE!N228)</f>
        <v>*</v>
      </c>
      <c r="J173" s="113" t="str">
        <f>IF(SP_NORTE!O228="","*",SP_NORTE!O228)</f>
        <v>*</v>
      </c>
      <c r="K173" s="83">
        <f>IF(SP_NORTE!AJ228="","*",SP_NORTE!AJ228)</f>
        <v>0</v>
      </c>
      <c r="L173" s="83" t="str">
        <f>IF(SP_NORTE!AL228="","*",SP_NORTE!AL228)</f>
        <v>-</v>
      </c>
      <c r="M173" s="83">
        <f>IF(SP_NORTE!AO228="","*",SP_NORTE!AO228)</f>
        <v>0</v>
      </c>
      <c r="N173" s="83" t="str">
        <f>IF(SP_NORTE!AL228="","*",SP_NORTE!AL228)</f>
        <v>-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 t="str">
        <f>IF(SP_NORTE!B230="","*",SP_NORTE!B230)</f>
        <v>*</v>
      </c>
      <c r="B175" s="83" t="str">
        <f>IF(SP_NORTE!W230="","*",SP_NORTE!W230)</f>
        <v>*</v>
      </c>
      <c r="C175" s="83" t="str">
        <f>IF(SP_NORTE!R230="","*",SP_NORTE!R230)</f>
        <v>-</v>
      </c>
      <c r="D175" s="83" t="str">
        <f>IF(SP_NORTE!S230="","*",SP_NORTE!S230)</f>
        <v>-</v>
      </c>
      <c r="E175" s="83" t="str">
        <f>IF(SP_NORTE!D230="","*",SP_NORTE!D230)</f>
        <v>*</v>
      </c>
      <c r="F175" s="83" t="str">
        <f>IF(SP_NORTE!G230="","*",SP_NORTE!G230)</f>
        <v>*</v>
      </c>
      <c r="G175" s="83" t="str">
        <f>IF(SP_NORTE!L230="","*",SP_NORTE!L230)</f>
        <v>-</v>
      </c>
      <c r="H175" s="116" t="str">
        <f>IF(SP_NORTE!J230="","*",SP_NORTE!J230)</f>
        <v>*</v>
      </c>
      <c r="I175" s="113" t="str">
        <f>IF(SP_NORTE!N230="","*",SP_NORTE!N230)</f>
        <v>*</v>
      </c>
      <c r="J175" s="113" t="str">
        <f>IF(SP_NORTE!O230="","*",SP_NORTE!O230)</f>
        <v>*</v>
      </c>
      <c r="K175" s="83">
        <f>IF(SP_NORTE!AJ230="","*",SP_NORTE!AJ230)</f>
        <v>0</v>
      </c>
      <c r="L175" s="83" t="str">
        <f>IF(SP_NORTE!AL230="","*",SP_NORTE!AL230)</f>
        <v>-</v>
      </c>
      <c r="M175" s="83">
        <f>IF(SP_NORTE!AO230="","*",SP_NORTE!AO230)</f>
        <v>0</v>
      </c>
      <c r="N175" s="83" t="str">
        <f>IF(SP_NORTE!AL230="","*",SP_NORTE!AL230)</f>
        <v>-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 t="str">
        <f>IF(SP_NORTE!B231="","*",SP_NORTE!B231)</f>
        <v>*</v>
      </c>
      <c r="B176" s="83" t="str">
        <f>IF(SP_NORTE!W231="","*",SP_NORTE!W231)</f>
        <v>*</v>
      </c>
      <c r="C176" s="83" t="str">
        <f>IF(SP_NORTE!R231="","*",SP_NORTE!R231)</f>
        <v>-</v>
      </c>
      <c r="D176" s="83" t="str">
        <f>IF(SP_NORTE!S231="","*",SP_NORTE!S231)</f>
        <v>-</v>
      </c>
      <c r="E176" s="83" t="str">
        <f>IF(SP_NORTE!D231="","*",SP_NORTE!D231)</f>
        <v>*</v>
      </c>
      <c r="F176" s="83" t="str">
        <f>IF(SP_NORTE!G231="","*",SP_NORTE!G231)</f>
        <v>*</v>
      </c>
      <c r="G176" s="83" t="str">
        <f>IF(SP_NORTE!L231="","*",SP_NORTE!L231)</f>
        <v>-</v>
      </c>
      <c r="H176" s="116" t="str">
        <f>IF(SP_NORTE!J231="","*",SP_NORTE!J231)</f>
        <v>*</v>
      </c>
      <c r="I176" s="113" t="str">
        <f>IF(SP_NORTE!N231="","*",SP_NORTE!N231)</f>
        <v>*</v>
      </c>
      <c r="J176" s="113" t="str">
        <f>IF(SP_NORTE!O231="","*",SP_NORTE!O231)</f>
        <v>*</v>
      </c>
      <c r="K176" s="83">
        <f>IF(SP_NORTE!AJ231="","*",SP_NORTE!AJ231)</f>
        <v>0</v>
      </c>
      <c r="L176" s="83" t="str">
        <f>IF(SP_NORTE!AL231="","*",SP_NORTE!AL231)</f>
        <v>-</v>
      </c>
      <c r="M176" s="83">
        <f>IF(SP_NORTE!AO231="","*",SP_NORTE!AO231)</f>
        <v>0</v>
      </c>
      <c r="N176" s="83" t="str">
        <f>IF(SP_NORTE!AL231="","*",SP_NORTE!AL231)</f>
        <v>-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 t="str">
        <f>IF(SP_NORTE!B232="","*",SP_NORTE!B232)</f>
        <v>*</v>
      </c>
      <c r="B177" s="83" t="str">
        <f>IF(SP_NORTE!W232="","*",SP_NORTE!W232)</f>
        <v>*</v>
      </c>
      <c r="C177" s="83" t="str">
        <f>IF(SP_NORTE!R232="","*",SP_NORTE!R232)</f>
        <v>-</v>
      </c>
      <c r="D177" s="83" t="str">
        <f>IF(SP_NORTE!S232="","*",SP_NORTE!S232)</f>
        <v>-</v>
      </c>
      <c r="E177" s="83" t="str">
        <f>IF(SP_NORTE!D232="","*",SP_NORTE!D232)</f>
        <v>*</v>
      </c>
      <c r="F177" s="83" t="str">
        <f>IF(SP_NORTE!G232="","*",SP_NORTE!G232)</f>
        <v>*</v>
      </c>
      <c r="G177" s="83" t="str">
        <f>IF(SP_NORTE!L232="","*",SP_NORTE!L232)</f>
        <v>-</v>
      </c>
      <c r="H177" s="116" t="str">
        <f>IF(SP_NORTE!J232="","*",SP_NORTE!J232)</f>
        <v>*</v>
      </c>
      <c r="I177" s="113" t="str">
        <f>IF(SP_NORTE!N232="","*",SP_NORTE!N232)</f>
        <v>*</v>
      </c>
      <c r="J177" s="113" t="str">
        <f>IF(SP_NORTE!O232="","*",SP_NORTE!O232)</f>
        <v>*</v>
      </c>
      <c r="K177" s="83">
        <f>IF(SP_NORTE!AJ232="","*",SP_NORTE!AJ232)</f>
        <v>0</v>
      </c>
      <c r="L177" s="83" t="str">
        <f>IF(SP_NORTE!AL232="","*",SP_NORTE!AL232)</f>
        <v>-</v>
      </c>
      <c r="M177" s="83">
        <f>IF(SP_NORTE!AO232="","*",SP_NORTE!AO232)</f>
        <v>0</v>
      </c>
      <c r="N177" s="83" t="str">
        <f>IF(SP_NORTE!AL232="","*",SP_NORTE!AL232)</f>
        <v>-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 t="str">
        <f>IF(SP_NORTE!B235="","*",SP_NORTE!B235)</f>
        <v>*</v>
      </c>
      <c r="B180" s="83" t="str">
        <f>IF(SP_NORTE!W235="","*",SP_NORTE!W235)</f>
        <v>*</v>
      </c>
      <c r="C180" s="83" t="str">
        <f>IF(SP_NORTE!R235="","*",SP_NORTE!R235)</f>
        <v>-</v>
      </c>
      <c r="D180" s="83" t="str">
        <f>IF(SP_NORTE!S235="","*",SP_NORTE!S235)</f>
        <v>-</v>
      </c>
      <c r="E180" s="83" t="str">
        <f>IF(SP_NORTE!D235="","*",SP_NORTE!D235)</f>
        <v>*</v>
      </c>
      <c r="F180" s="83" t="str">
        <f>IF(SP_NORTE!G235="","*",SP_NORTE!G235)</f>
        <v>*</v>
      </c>
      <c r="G180" s="83" t="str">
        <f>IF(SP_NORTE!L235="","*",SP_NORTE!L235)</f>
        <v>-</v>
      </c>
      <c r="H180" s="116" t="str">
        <f>IF(SP_NORTE!J235="","*",SP_NORTE!J235)</f>
        <v>*</v>
      </c>
      <c r="I180" s="113" t="str">
        <f>IF(SP_NORTE!N235="","*",SP_NORTE!N235)</f>
        <v>*</v>
      </c>
      <c r="J180" s="113" t="str">
        <f>IF(SP_NORTE!O235="","*",SP_NORTE!O235)</f>
        <v>*</v>
      </c>
      <c r="K180" s="83">
        <f>IF(SP_NORTE!AJ235="","*",SP_NORTE!AJ235)</f>
        <v>0</v>
      </c>
      <c r="L180" s="83" t="str">
        <f>IF(SP_NORTE!AL235="","*",SP_NORTE!AL235)</f>
        <v>-</v>
      </c>
      <c r="M180" s="83">
        <f>IF(SP_NORTE!AO235="","*",SP_NORTE!AO235)</f>
        <v>0</v>
      </c>
      <c r="N180" s="83" t="str">
        <f>IF(SP_NORTE!AL235="","*",SP_NORTE!AL235)</f>
        <v>-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 t="str">
        <f>IF(SP_NORTE!B236="","*",SP_NORTE!B236)</f>
        <v>*</v>
      </c>
      <c r="B181" s="83" t="str">
        <f>IF(SP_NORTE!W236="","*",SP_NORTE!W236)</f>
        <v>*</v>
      </c>
      <c r="C181" s="83" t="str">
        <f>IF(SP_NORTE!R236="","*",SP_NORTE!R236)</f>
        <v>-</v>
      </c>
      <c r="D181" s="83" t="str">
        <f>IF(SP_NORTE!S236="","*",SP_NORTE!S236)</f>
        <v>-</v>
      </c>
      <c r="E181" s="83" t="str">
        <f>IF(SP_NORTE!D236="","*",SP_NORTE!D236)</f>
        <v>*</v>
      </c>
      <c r="F181" s="83" t="str">
        <f>IF(SP_NORTE!G236="","*",SP_NORTE!G236)</f>
        <v>*</v>
      </c>
      <c r="G181" s="83" t="str">
        <f>IF(SP_NORTE!L236="","*",SP_NORTE!L236)</f>
        <v>-</v>
      </c>
      <c r="H181" s="116" t="str">
        <f>IF(SP_NORTE!J236="","*",SP_NORTE!J236)</f>
        <v>*</v>
      </c>
      <c r="I181" s="113" t="str">
        <f>IF(SP_NORTE!N236="","*",SP_NORTE!N236)</f>
        <v>*</v>
      </c>
      <c r="J181" s="113" t="str">
        <f>IF(SP_NORTE!O236="","*",SP_NORTE!O236)</f>
        <v>*</v>
      </c>
      <c r="K181" s="83">
        <f>IF(SP_NORTE!AJ236="","*",SP_NORTE!AJ236)</f>
        <v>0</v>
      </c>
      <c r="L181" s="83" t="str">
        <f>IF(SP_NORTE!AL236="","*",SP_NORTE!AL236)</f>
        <v>-</v>
      </c>
      <c r="M181" s="83">
        <f>IF(SP_NORTE!AO236="","*",SP_NORTE!AO236)</f>
        <v>0</v>
      </c>
      <c r="N181" s="83" t="str">
        <f>IF(SP_NORTE!AL236="","*",SP_NORTE!AL236)</f>
        <v>-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 t="str">
        <f>IF(SP_NORTE!B237="","*",SP_NORTE!B237)</f>
        <v>*</v>
      </c>
      <c r="B182" s="83" t="str">
        <f>IF(SP_NORTE!W237="","*",SP_NORTE!W237)</f>
        <v>*</v>
      </c>
      <c r="C182" s="83" t="str">
        <f>IF(SP_NORTE!R237="","*",SP_NORTE!R237)</f>
        <v>-</v>
      </c>
      <c r="D182" s="83" t="str">
        <f>IF(SP_NORTE!S237="","*",SP_NORTE!S237)</f>
        <v>-</v>
      </c>
      <c r="E182" s="83" t="str">
        <f>IF(SP_NORTE!D237="","*",SP_NORTE!D237)</f>
        <v>*</v>
      </c>
      <c r="F182" s="83" t="str">
        <f>IF(SP_NORTE!G237="","*",SP_NORTE!G237)</f>
        <v>*</v>
      </c>
      <c r="G182" s="83" t="str">
        <f>IF(SP_NORTE!L237="","*",SP_NORTE!L237)</f>
        <v>-</v>
      </c>
      <c r="H182" s="116" t="str">
        <f>IF(SP_NORTE!J237="","*",SP_NORTE!J237)</f>
        <v>*</v>
      </c>
      <c r="I182" s="113" t="str">
        <f>IF(SP_NORTE!N237="","*",SP_NORTE!N237)</f>
        <v>*</v>
      </c>
      <c r="J182" s="113" t="str">
        <f>IF(SP_NORTE!O237="","*",SP_NORTE!O237)</f>
        <v>*</v>
      </c>
      <c r="K182" s="83">
        <f>IF(SP_NORTE!AJ237="","*",SP_NORTE!AJ237)</f>
        <v>0</v>
      </c>
      <c r="L182" s="83" t="str">
        <f>IF(SP_NORTE!AL237="","*",SP_NORTE!AL237)</f>
        <v>-</v>
      </c>
      <c r="M182" s="83">
        <f>IF(SP_NORTE!AO237="","*",SP_NORTE!AO237)</f>
        <v>0</v>
      </c>
      <c r="N182" s="83" t="str">
        <f>IF(SP_NORTE!AL237="","*",SP_NORTE!AL237)</f>
        <v>-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 t="str">
        <f>IF(SP_NORTE!B238="","*",SP_NORTE!B238)</f>
        <v>*</v>
      </c>
      <c r="B183" s="83" t="str">
        <f>IF(SP_NORTE!W238="","*",SP_NORTE!W238)</f>
        <v>*</v>
      </c>
      <c r="C183" s="83" t="str">
        <f>IF(SP_NORTE!R238="","*",SP_NORTE!R238)</f>
        <v>-</v>
      </c>
      <c r="D183" s="83" t="str">
        <f>IF(SP_NORTE!S238="","*",SP_NORTE!S238)</f>
        <v>-</v>
      </c>
      <c r="E183" s="83" t="str">
        <f>IF(SP_NORTE!D238="","*",SP_NORTE!D238)</f>
        <v>*</v>
      </c>
      <c r="F183" s="83" t="str">
        <f>IF(SP_NORTE!G238="","*",SP_NORTE!G238)</f>
        <v>*</v>
      </c>
      <c r="G183" s="83" t="str">
        <f>IF(SP_NORTE!L238="","*",SP_NORTE!L238)</f>
        <v>-</v>
      </c>
      <c r="H183" s="116" t="str">
        <f>IF(SP_NORTE!J238="","*",SP_NORTE!J238)</f>
        <v>*</v>
      </c>
      <c r="I183" s="113" t="str">
        <f>IF(SP_NORTE!N238="","*",SP_NORTE!N238)</f>
        <v>*</v>
      </c>
      <c r="J183" s="113" t="str">
        <f>IF(SP_NORTE!O238="","*",SP_NORTE!O238)</f>
        <v>*</v>
      </c>
      <c r="K183" s="83">
        <f>IF(SP_NORTE!AJ238="","*",SP_NORTE!AJ238)</f>
        <v>0</v>
      </c>
      <c r="L183" s="83" t="str">
        <f>IF(SP_NORTE!AL238="","*",SP_NORTE!AL238)</f>
        <v>-</v>
      </c>
      <c r="M183" s="83">
        <f>IF(SP_NORTE!AO238="","*",SP_NORTE!AO238)</f>
        <v>0</v>
      </c>
      <c r="N183" s="83" t="str">
        <f>IF(SP_NORTE!AL238="","*",SP_NORTE!AL238)</f>
        <v>-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 t="str">
        <f>IF(SP_NORTE!B241="","*",SP_NORTE!B241)</f>
        <v>*</v>
      </c>
      <c r="B186" s="83" t="str">
        <f>IF(SP_NORTE!W241="","*",SP_NORTE!W241)</f>
        <v>*</v>
      </c>
      <c r="C186" s="83" t="str">
        <f>IF(SP_NORTE!R241="","*",SP_NORTE!R241)</f>
        <v>-</v>
      </c>
      <c r="D186" s="83" t="str">
        <f>IF(SP_NORTE!S241="","*",SP_NORTE!S241)</f>
        <v>-</v>
      </c>
      <c r="E186" s="83" t="str">
        <f>IF(SP_NORTE!D241="","*",SP_NORTE!D241)</f>
        <v>*</v>
      </c>
      <c r="F186" s="83" t="str">
        <f>IF(SP_NORTE!G241="","*",SP_NORTE!G241)</f>
        <v>*</v>
      </c>
      <c r="G186" s="83" t="str">
        <f>IF(SP_NORTE!L241="","*",SP_NORTE!L241)</f>
        <v>-</v>
      </c>
      <c r="H186" s="116" t="str">
        <f>IF(SP_NORTE!J241="","*",SP_NORTE!J241)</f>
        <v>*</v>
      </c>
      <c r="I186" s="113" t="str">
        <f>IF(SP_NORTE!N241="","*",SP_NORTE!N241)</f>
        <v>*</v>
      </c>
      <c r="J186" s="113" t="str">
        <f>IF(SP_NORTE!O241="","*",SP_NORTE!O241)</f>
        <v>*</v>
      </c>
      <c r="K186" s="83">
        <f>IF(SP_NORTE!AJ241="","*",SP_NORTE!AJ241)</f>
        <v>0</v>
      </c>
      <c r="L186" s="83" t="str">
        <f>IF(SP_NORTE!AL241="","*",SP_NORTE!AL241)</f>
        <v>-</v>
      </c>
      <c r="M186" s="83">
        <f>IF(SP_NORTE!AO241="","*",SP_NORTE!AO241)</f>
        <v>0</v>
      </c>
      <c r="N186" s="83" t="str">
        <f>IF(SP_NORTE!AL241="","*",SP_NORTE!AL241)</f>
        <v>-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 t="str">
        <f>IF(SP_NORTE!B244="","*",SP_NORTE!B244)</f>
        <v>*</v>
      </c>
      <c r="B189" s="83" t="str">
        <f>IF(SP_NORTE!W244="","*",SP_NORTE!W244)</f>
        <v>*</v>
      </c>
      <c r="C189" s="83" t="str">
        <f>IF(SP_NORTE!R244="","*",SP_NORTE!R244)</f>
        <v>-</v>
      </c>
      <c r="D189" s="83" t="str">
        <f>IF(SP_NORTE!S244="","*",SP_NORTE!S244)</f>
        <v>-</v>
      </c>
      <c r="E189" s="83" t="str">
        <f>IF(SP_NORTE!D244="","*",SP_NORTE!D244)</f>
        <v>*</v>
      </c>
      <c r="F189" s="83" t="str">
        <f>IF(SP_NORTE!G244="","*",SP_NORTE!G244)</f>
        <v>*</v>
      </c>
      <c r="G189" s="83" t="str">
        <f>IF(SP_NORTE!L244="","*",SP_NORTE!L244)</f>
        <v>-</v>
      </c>
      <c r="H189" s="116" t="str">
        <f>IF(SP_NORTE!J244="","*",SP_NORTE!J244)</f>
        <v>*</v>
      </c>
      <c r="I189" s="113" t="str">
        <f>IF(SP_NORTE!N244="","*",SP_NORTE!N244)</f>
        <v>*</v>
      </c>
      <c r="J189" s="113" t="str">
        <f>IF(SP_NORTE!O244="","*",SP_NORTE!O244)</f>
        <v>*</v>
      </c>
      <c r="K189" s="83">
        <f>IF(SP_NORTE!AJ244="","*",SP_NORTE!AJ244)</f>
        <v>0</v>
      </c>
      <c r="L189" s="83" t="str">
        <f>IF(SP_NORTE!AL244="","*",SP_NORTE!AL244)</f>
        <v>-</v>
      </c>
      <c r="M189" s="83">
        <f>IF(SP_NORTE!AO244="","*",SP_NORTE!AO244)</f>
        <v>0</v>
      </c>
      <c r="N189" s="83" t="str">
        <f>IF(SP_NORTE!AL244="","*",SP_NORTE!AL244)</f>
        <v>-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 t="str">
        <f>IF(SP_NORTE!B245="","*",SP_NORTE!B245)</f>
        <v>*</v>
      </c>
      <c r="B190" s="83" t="str">
        <f>IF(SP_NORTE!W245="","*",SP_NORTE!W245)</f>
        <v>*</v>
      </c>
      <c r="C190" s="83" t="str">
        <f>IF(SP_NORTE!R245="","*",SP_NORTE!R245)</f>
        <v>-</v>
      </c>
      <c r="D190" s="83" t="str">
        <f>IF(SP_NORTE!S245="","*",SP_NORTE!S245)</f>
        <v>-</v>
      </c>
      <c r="E190" s="83" t="str">
        <f>IF(SP_NORTE!D245="","*",SP_NORTE!D245)</f>
        <v>*</v>
      </c>
      <c r="F190" s="83" t="str">
        <f>IF(SP_NORTE!G245="","*",SP_NORTE!G245)</f>
        <v>*</v>
      </c>
      <c r="G190" s="83" t="str">
        <f>IF(SP_NORTE!L245="","*",SP_NORTE!L245)</f>
        <v>-</v>
      </c>
      <c r="H190" s="116" t="str">
        <f>IF(SP_NORTE!J245="","*",SP_NORTE!J245)</f>
        <v>*</v>
      </c>
      <c r="I190" s="113" t="str">
        <f>IF(SP_NORTE!N245="","*",SP_NORTE!N245)</f>
        <v>*</v>
      </c>
      <c r="J190" s="113" t="str">
        <f>IF(SP_NORTE!O245="","*",SP_NORTE!O245)</f>
        <v>*</v>
      </c>
      <c r="K190" s="83">
        <f>IF(SP_NORTE!AJ245="","*",SP_NORTE!AJ245)</f>
        <v>0</v>
      </c>
      <c r="L190" s="83" t="str">
        <f>IF(SP_NORTE!AL245="","*",SP_NORTE!AL245)</f>
        <v>-</v>
      </c>
      <c r="M190" s="83">
        <f>IF(SP_NORTE!AO245="","*",SP_NORTE!AO245)</f>
        <v>0</v>
      </c>
      <c r="N190" s="83" t="str">
        <f>IF(SP_NORTE!AL245="","*",SP_NORTE!AL245)</f>
        <v>-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C17"/>
  <sheetViews>
    <sheetView workbookViewId="0">
      <selection activeCell="B3" sqref="B3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3">
      <c r="B1" s="261"/>
    </row>
    <row r="2" spans="1:3">
      <c r="A2" s="259"/>
      <c r="C2" s="260"/>
    </row>
    <row r="3" spans="1:3" ht="21">
      <c r="B3" s="262" t="s">
        <v>991</v>
      </c>
    </row>
    <row r="17" spans="1:1">
      <c r="A17" s="259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2026-02-16T12:58:24Z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