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" documentId="120_S{4F5750E5-6FE7-58E6-9AFF-44783FD1E583}" xr6:coauthVersionLast="47" xr6:coauthVersionMax="47" xr10:uidLastSave="{9A1490B0-EFFC-424B-9275-80C0DB1E1E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01" i="1" l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N619" i="1" a="1"/>
  <c r="N619" i="1"/>
  <c r="AN619" i="1" s="1"/>
  <c r="M619" i="1" a="1"/>
  <c r="M619" i="1"/>
  <c r="AM619" i="1" s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N615" i="1" a="1"/>
  <c r="N615" i="1"/>
  <c r="AN615" i="1" s="1"/>
  <c r="M615" i="1" a="1"/>
  <c r="M615" i="1"/>
  <c r="AM615" i="1" s="1"/>
  <c r="N614" i="1" a="1"/>
  <c r="N614" i="1"/>
  <c r="AN614" i="1" s="1"/>
  <c r="M614" i="1" a="1"/>
  <c r="M614" i="1"/>
  <c r="AM614" i="1" s="1"/>
  <c r="N613" i="1" a="1"/>
  <c r="N613" i="1"/>
  <c r="AN613" i="1" s="1"/>
  <c r="M613" i="1" a="1"/>
  <c r="M613" i="1"/>
  <c r="AM613" i="1" s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N610" i="1" a="1"/>
  <c r="N610" i="1"/>
  <c r="AN610" i="1" s="1"/>
  <c r="M610" i="1" a="1"/>
  <c r="M610" i="1"/>
  <c r="AM610" i="1" s="1"/>
  <c r="N609" i="1" a="1"/>
  <c r="N609" i="1"/>
  <c r="AN609" i="1" s="1"/>
  <c r="M609" i="1" a="1"/>
  <c r="M609" i="1"/>
  <c r="AM609" i="1" s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N606" i="1" a="1"/>
  <c r="N606" i="1"/>
  <c r="AN606" i="1" s="1"/>
  <c r="M606" i="1" a="1"/>
  <c r="M606" i="1"/>
  <c r="AM606" i="1" s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N623" i="1" a="1"/>
  <c r="N623" i="1"/>
  <c r="AN623" i="1" s="1"/>
  <c r="M623" i="1" a="1"/>
  <c r="M623" i="1"/>
  <c r="AM623" i="1" s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 s="1"/>
  <c r="G556" i="11" s="1"/>
  <c r="N573" i="1" a="1"/>
  <c r="N573" i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/>
  <c r="BD599" i="1" a="1"/>
  <c r="BD599" i="1" s="1"/>
  <c r="BC599" i="1" a="1"/>
  <c r="BC599" i="1" s="1"/>
  <c r="BD598" i="1" a="1"/>
  <c r="BD598" i="1"/>
  <c r="BC598" i="1" a="1"/>
  <c r="BC598" i="1" s="1"/>
  <c r="BD597" i="1" a="1"/>
  <c r="BD597" i="1" s="1"/>
  <c r="BC597" i="1" a="1"/>
  <c r="BC597" i="1"/>
  <c r="BD596" i="1" a="1"/>
  <c r="BD596" i="1" s="1"/>
  <c r="BC596" i="1" a="1"/>
  <c r="BC596" i="1" s="1"/>
  <c r="BD595" i="1" a="1"/>
  <c r="BD595" i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/>
  <c r="D598" i="12" s="1"/>
  <c r="T599" i="1" a="1"/>
  <c r="T599" i="1" s="1"/>
  <c r="S599" i="1" a="1"/>
  <c r="S599" i="1" s="1"/>
  <c r="T598" i="1" a="1"/>
  <c r="T598" i="1"/>
  <c r="E596" i="12" s="1"/>
  <c r="S598" i="1" a="1"/>
  <c r="S598" i="1" s="1"/>
  <c r="T597" i="1" a="1"/>
  <c r="T597" i="1" s="1"/>
  <c r="S597" i="1" a="1"/>
  <c r="S597" i="1"/>
  <c r="D595" i="12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/>
  <c r="D585" i="12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/>
  <c r="A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L581" i="12"/>
  <c r="N567" i="1" a="1"/>
  <c r="N567" i="1" s="1"/>
  <c r="L565" i="12" s="1"/>
  <c r="M567" i="1" a="1"/>
  <c r="M567" i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C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C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578" i="11" l="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78" i="11" l="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<sst xmlns="http://schemas.openxmlformats.org/spreadsheetml/2006/main" count="12656" uniqueCount="1854">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</sst>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82" activePane="bottomRight" state="frozen"/>
      <selection pane="bottomRight" activeCell="X601" sqref="X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/>
      <c r="AB599" s="161"/>
      <c r="AC599" s="161"/>
      <c r="AD599" s="163"/>
      <c r="AE599" s="177"/>
      <c r="AF599" s="177"/>
      <c r="AG599" s="177"/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</v>
      </c>
      <c r="B601" s="167"/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/>
      <c r="AB601" s="71"/>
      <c r="AC601" s="71"/>
      <c r="AD601" s="172"/>
      <c r="AE601" s="84"/>
      <c r="AF601" s="84"/>
      <c r="AG601" s="84"/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</v>
      </c>
      <c r="B603" s="167"/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/>
      <c r="Y603" s="179"/>
      <c r="Z603" s="179"/>
      <c r="AA603" s="177"/>
      <c r="AB603" s="161"/>
      <c r="AC603" s="161"/>
      <c r="AD603" s="163"/>
      <c r="AE603" s="177"/>
      <c r="AF603" s="177"/>
      <c r="AG603" s="177"/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66" t="str">
        <f>D604&amp;B604</f>
        <v>V85</v>
      </c>
      <c r="B604" s="167"/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650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/>
      <c r="Y604" s="179"/>
      <c r="Z604" s="179"/>
      <c r="AA604" s="177"/>
      <c r="AB604" s="161"/>
      <c r="AC604" s="161"/>
      <c r="AD604" s="163"/>
      <c r="AE604" s="177"/>
      <c r="AF604" s="177"/>
      <c r="AG604" s="177"/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66" t="str">
        <f>D605&amp;B605</f>
        <v>EDSON (TP-719)</v>
      </c>
      <c r="B605" s="167"/>
      <c r="C605" s="239"/>
      <c r="D605" s="392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/>
      <c r="P605" s="39"/>
      <c r="Q605" s="398"/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/>
      <c r="W605" s="263"/>
      <c r="X605" s="240"/>
      <c r="Y605" s="179"/>
      <c r="Z605" s="179"/>
      <c r="AA605" s="177"/>
      <c r="AB605" s="161"/>
      <c r="AC605" s="161"/>
      <c r="AD605" s="163"/>
      <c r="AE605" s="177"/>
      <c r="AF605" s="177"/>
      <c r="AG605" s="177"/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-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66" t="str">
        <f>D606&amp;B606</f>
        <v/>
      </c>
      <c r="B606" s="167"/>
      <c r="C606" s="239"/>
      <c r="D606" s="240"/>
      <c r="E606" s="273">
        <v>594</v>
      </c>
      <c r="F606" s="161"/>
      <c r="G606" s="159" t="str">
        <f>IF(D606="","*",VLOOKUP(F606,BS_ATIVIDADE[#All],3,FALSE))</f>
        <v>*</v>
      </c>
      <c r="H606" s="39"/>
      <c r="I606" s="39"/>
      <c r="J606" s="200"/>
      <c r="K606" s="200"/>
      <c r="L606" s="398"/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33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39"/>
      <c r="P606" s="39"/>
      <c r="Q606" s="398"/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1"/>
      <c r="W606" s="263"/>
      <c r="X606" s="240"/>
      <c r="Y606" s="179"/>
      <c r="Z606" s="179"/>
      <c r="AA606" s="177"/>
      <c r="AB606" s="161"/>
      <c r="AC606" s="161"/>
      <c r="AD606" s="163"/>
      <c r="AE606" s="177"/>
      <c r="AF606" s="177"/>
      <c r="AG606" s="177"/>
      <c r="AH606" s="180"/>
      <c r="AI606" s="171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-</v>
      </c>
      <c r="AN606" s="264" t="str">
        <f>IF(BS_CONTROLE[[#This Row],[SB]]=0, "-", BS_CONTROLE[[#This Row],[SB]])</f>
        <v>-</v>
      </c>
      <c r="AO606" s="246" t="str">
        <f>IF(BS_CONTROLE[[#This Row],[SUB]]=0, "-", BS_CONTROLE[[#This Row],[SUB]])</f>
        <v>-</v>
      </c>
      <c r="AP606" s="247" t="str">
        <f>IF(BS_CONTROLE[[#This Row],[KM - Inicio]]=0, "-", BS_CONTROLE[[#This Row],[KM - Inicio]])</f>
        <v>-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 t="str">
        <f>IF(D606="","*",IFERROR(IF(ISODD(COUNT(AS606:AX606)),"ERRO",SUM((AT606-AS606),(AV606-AU606),(AX606-AW606))),"ERRO"))</f>
        <v>*</v>
      </c>
      <c r="AZ606" s="161"/>
      <c r="BA606" s="242"/>
      <c r="BB606" s="178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8" t="str">
        <f>IF(BS_CONTROLE[[#This Row],[Responsavel pelo boletim]]=0, "-", BS_CONTROLE[[#This Row],[Responsavel pelo boletim]])</f>
        <v>-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/>
      </c>
      <c r="B609" s="167"/>
      <c r="C609" s="239"/>
      <c r="D609" s="240"/>
      <c r="E609" s="273">
        <v>594</v>
      </c>
      <c r="F609" s="161"/>
      <c r="G609" s="159" t="str">
        <f>IF(D609="","*",VLOOKUP(F609,BS_ATIVIDADE[#All],3,FALSE))</f>
        <v>*</v>
      </c>
      <c r="H609" s="39"/>
      <c r="I609" s="39"/>
      <c r="J609" s="200"/>
      <c r="K609" s="200"/>
      <c r="L609" s="398"/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33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39"/>
      <c r="P609" s="39"/>
      <c r="Q609" s="398"/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1"/>
      <c r="W609" s="263"/>
      <c r="X609" s="240"/>
      <c r="Y609" s="179"/>
      <c r="Z609" s="179"/>
      <c r="AA609" s="177"/>
      <c r="AB609" s="161"/>
      <c r="AC609" s="161"/>
      <c r="AD609" s="163"/>
      <c r="AE609" s="177"/>
      <c r="AF609" s="177"/>
      <c r="AG609" s="177"/>
      <c r="AH609" s="180"/>
      <c r="AI609" s="171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64" t="str">
        <f>IF(BS_CONTROLE[[#This Row],[Local - Partida]]=0, "-", BS_CONTROLE[[#This Row],[Local - Partida]])</f>
        <v>-</v>
      </c>
      <c r="AL609" s="264" t="str">
        <f>IF(BS_CONTROLE[[#This Row],[Local - Encerramento]]=0, "-", BS_CONTROLE[[#This Row],[Local - Encerramento]])</f>
        <v>-</v>
      </c>
      <c r="AM609" s="264" t="str">
        <f>IF(BS_CONTROLE[[#This Row],[Entre - Estações]]=0, "-", BS_CONTROLE[[#This Row],[Entre - Estações]])</f>
        <v>-</v>
      </c>
      <c r="AN609" s="264" t="str">
        <f>IF(BS_CONTROLE[[#This Row],[SB]]=0, "-", BS_CONTROLE[[#This Row],[SB]])</f>
        <v>-</v>
      </c>
      <c r="AO609" s="246" t="str">
        <f>IF(BS_CONTROLE[[#This Row],[SUB]]=0, "-", BS_CONTROLE[[#This Row],[SUB]])</f>
        <v>-</v>
      </c>
      <c r="AP609" s="247" t="str">
        <f>IF(BS_CONTROLE[[#This Row],[KM - Inicio]]=0, "-", BS_CONTROLE[[#This Row],[KM - Inicio]])</f>
        <v>-</v>
      </c>
      <c r="AQ609" s="247" t="str">
        <f>IF(BS_CONTROLE[[#This Row],[KM - Fim]]=0, "-", BS_CONTROLE[[#This Row],[KM - Fim]])</f>
        <v>-</v>
      </c>
      <c r="AR609" s="265"/>
      <c r="AS609" s="265"/>
      <c r="AT609" s="265"/>
      <c r="AU609" s="267"/>
      <c r="AV609" s="267"/>
      <c r="AW609" s="267"/>
      <c r="AX609" s="241"/>
      <c r="AY609" s="182" t="str">
        <f>IF(D609="","*",IFERROR(IF(ISODD(COUNT(AS609:AX609)),"ERRO",SUM((AT609-AS609),(AV609-AU609),(AX609-AW609))),"ERRO"))</f>
        <v>*</v>
      </c>
      <c r="AZ609" s="161"/>
      <c r="BA609" s="242"/>
      <c r="BB609" s="178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8" t="str">
        <f>IF(BS_CONTROLE[[#This Row],[Responsavel pelo boletim]]=0, "-", BS_CONTROLE[[#This Row],[Responsavel pelo boletim]])</f>
        <v>-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66" t="str">
        <f>D610&amp;B610</f>
        <v/>
      </c>
      <c r="B610" s="167"/>
      <c r="C610" s="239"/>
      <c r="D610" s="240"/>
      <c r="E610" s="273">
        <v>594</v>
      </c>
      <c r="F610" s="161"/>
      <c r="G610" s="159" t="str">
        <f>IF(D610="","*",VLOOKUP(F610,BS_ATIVIDADE[#All],3,FALSE))</f>
        <v>*</v>
      </c>
      <c r="H610" s="39"/>
      <c r="I610" s="39"/>
      <c r="J610" s="200"/>
      <c r="K610" s="200"/>
      <c r="L610" s="398"/>
      <c r="M610" s="20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33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39"/>
      <c r="P610" s="39"/>
      <c r="Q610" s="398"/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1"/>
      <c r="W610" s="263"/>
      <c r="X610" s="240"/>
      <c r="Y610" s="179"/>
      <c r="Z610" s="179"/>
      <c r="AA610" s="177"/>
      <c r="AB610" s="161"/>
      <c r="AC610" s="161"/>
      <c r="AD610" s="163"/>
      <c r="AE610" s="177"/>
      <c r="AF610" s="177"/>
      <c r="AG610" s="177"/>
      <c r="AH610" s="180"/>
      <c r="AI610" s="171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64" t="str">
        <f>IF(BS_CONTROLE[[#This Row],[Local - Partida]]=0, "-", BS_CONTROLE[[#This Row],[Local - Partida]])</f>
        <v>-</v>
      </c>
      <c r="AL610" s="264" t="str">
        <f>IF(BS_CONTROLE[[#This Row],[Local - Encerramento]]=0, "-", BS_CONTROLE[[#This Row],[Local - Encerramento]])</f>
        <v>-</v>
      </c>
      <c r="AM610" s="264" t="str">
        <f>IF(BS_CONTROLE[[#This Row],[Entre - Estações]]=0, "-", BS_CONTROLE[[#This Row],[Entre - Estações]])</f>
        <v>-</v>
      </c>
      <c r="AN610" s="264" t="str">
        <f>IF(BS_CONTROLE[[#This Row],[SB]]=0, "-", BS_CONTROLE[[#This Row],[SB]])</f>
        <v>-</v>
      </c>
      <c r="AO610" s="246" t="str">
        <f>IF(BS_CONTROLE[[#This Row],[SUB]]=0, "-", BS_CONTROLE[[#This Row],[SUB]])</f>
        <v>-</v>
      </c>
      <c r="AP610" s="247" t="str">
        <f>IF(BS_CONTROLE[[#This Row],[KM - Inicio]]=0, "-", BS_CONTROLE[[#This Row],[KM - Inicio]])</f>
        <v>-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 t="str">
        <f>IF(D610="","*",IFERROR(IF(ISODD(COUNT(AS610:AX610)),"ERRO",SUM((AT610-AS610),(AV610-AU610),(AX610-AW610))),"ERRO"))</f>
        <v>*</v>
      </c>
      <c r="AZ610" s="161"/>
      <c r="BA610" s="242"/>
      <c r="BB610" s="178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8" t="str">
        <f>IF(BS_CONTROLE[[#This Row],[Responsavel pelo boletim]]=0, "-", BS_CONTROLE[[#This Row],[Responsavel pelo boletim]])</f>
        <v>-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66" t="str">
        <f>D611&amp;B611</f>
        <v/>
      </c>
      <c r="B611" s="167"/>
      <c r="C611" s="239"/>
      <c r="D611" s="240"/>
      <c r="E611" s="273">
        <v>594</v>
      </c>
      <c r="F611" s="161"/>
      <c r="G611" s="159" t="str">
        <f>IF(D611="","*",VLOOKUP(F611,BS_ATIVIDADE[#All],3,FALSE))</f>
        <v>*</v>
      </c>
      <c r="H611" s="39"/>
      <c r="I611" s="39"/>
      <c r="J611" s="200"/>
      <c r="K611" s="200"/>
      <c r="L611" s="398"/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39"/>
      <c r="P611" s="39"/>
      <c r="Q611" s="398"/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1"/>
      <c r="W611" s="263"/>
      <c r="X611" s="240"/>
      <c r="Y611" s="179"/>
      <c r="Z611" s="179"/>
      <c r="AA611" s="177"/>
      <c r="AB611" s="161"/>
      <c r="AC611" s="161"/>
      <c r="AD611" s="163"/>
      <c r="AE611" s="177"/>
      <c r="AF611" s="177"/>
      <c r="AG611" s="177"/>
      <c r="AH611" s="180"/>
      <c r="AI611" s="171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64" t="str">
        <f>IF(BS_CONTROLE[[#This Row],[Local - Partida]]=0, "-", BS_CONTROLE[[#This Row],[Local - Partida]])</f>
        <v>-</v>
      </c>
      <c r="AL611" s="264" t="str">
        <f>IF(BS_CONTROLE[[#This Row],[Local - Encerramento]]=0, "-", BS_CONTROLE[[#This Row],[Local - Encerramento]])</f>
        <v>-</v>
      </c>
      <c r="AM611" s="264" t="str">
        <f>IF(BS_CONTROLE[[#This Row],[Entre - Estações]]=0, "-", BS_CONTROLE[[#This Row],[Entre - Estações]])</f>
        <v>-</v>
      </c>
      <c r="AN611" s="264" t="str">
        <f>IF(BS_CONTROLE[[#This Row],[SB]]=0, "-", BS_CONTROLE[[#This Row],[SB]])</f>
        <v>-</v>
      </c>
      <c r="AO611" s="246" t="str">
        <f>IF(BS_CONTROLE[[#This Row],[SUB]]=0, "-", BS_CONTROLE[[#This Row],[SUB]])</f>
        <v>-</v>
      </c>
      <c r="AP611" s="247" t="str">
        <f>IF(BS_CONTROLE[[#This Row],[KM - Inicio]]=0, "-", BS_CONTROLE[[#This Row],[KM - Inicio]])</f>
        <v>-</v>
      </c>
      <c r="AQ611" s="247" t="str">
        <f>IF(BS_CONTROLE[[#This Row],[KM - Fim]]=0, "-", BS_CONTROLE[[#This Row],[KM - Fim]])</f>
        <v>-</v>
      </c>
      <c r="AR611" s="265"/>
      <c r="AS611" s="265"/>
      <c r="AT611" s="265"/>
      <c r="AU611" s="267"/>
      <c r="AV611" s="267"/>
      <c r="AW611" s="267"/>
      <c r="AX611" s="241"/>
      <c r="AY611" s="182" t="str">
        <f>IF(D611="","*",IFERROR(IF(ISODD(COUNT(AS611:AX611)),"ERRO",SUM((AT611-AS611),(AV611-AU611),(AX611-AW611))),"ERRO"))</f>
        <v>*</v>
      </c>
      <c r="AZ611" s="161"/>
      <c r="BA611" s="242"/>
      <c r="BB611" s="178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8" t="str">
        <f>IF(BS_CONTROLE[[#This Row],[Responsavel pelo boletim]]=0, "-", BS_CONTROLE[[#This Row],[Responsavel pelo boletim]])</f>
        <v>-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/>
      </c>
      <c r="B613" s="167"/>
      <c r="C613" s="239"/>
      <c r="D613" s="240"/>
      <c r="E613" s="273">
        <v>594</v>
      </c>
      <c r="F613" s="161"/>
      <c r="G613" s="159" t="str">
        <f>IF(D613="","*",VLOOKUP(F613,BS_ATIVIDADE[#All],3,FALSE))</f>
        <v>*</v>
      </c>
      <c r="H613" s="39"/>
      <c r="I613" s="39"/>
      <c r="J613" s="200"/>
      <c r="K613" s="200"/>
      <c r="L613" s="398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33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39"/>
      <c r="P613" s="39"/>
      <c r="Q613" s="398"/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64" t="str">
        <f>IF(BS_CONTROLE[[#This Row],[Local - Partida]]=0, "-", BS_CONTROLE[[#This Row],[Local - Partida]])</f>
        <v>-</v>
      </c>
      <c r="AL613" s="264" t="str">
        <f>IF(BS_CONTROLE[[#This Row],[Local - Encerramento]]=0, "-", BS_CONTROLE[[#This Row],[Local - Encerramento]])</f>
        <v>-</v>
      </c>
      <c r="AM613" s="264" t="str">
        <f>IF(BS_CONTROLE[[#This Row],[Entre - Estações]]=0, "-", BS_CONTROLE[[#This Row],[Entre - Estações]])</f>
        <v>-</v>
      </c>
      <c r="AN613" s="264" t="str">
        <f>IF(BS_CONTROLE[[#This Row],[SB]]=0, "-", BS_CONTROLE[[#This Row],[SB]])</f>
        <v>-</v>
      </c>
      <c r="AO613" s="246" t="str">
        <f>IF(BS_CONTROLE[[#This Row],[SUB]]=0, "-", BS_CONTROLE[[#This Row],[SUB]])</f>
        <v>-</v>
      </c>
      <c r="AP613" s="247" t="str">
        <f>IF(BS_CONTROLE[[#This Row],[KM - Inicio]]=0, "-", BS_CONTROLE[[#This Row],[KM - Inicio]])</f>
        <v>-</v>
      </c>
      <c r="AQ613" s="247" t="str">
        <f>IF(BS_CONTROLE[[#This Row],[KM - Fim]]=0, "-", BS_CONTROLE[[#This Row],[KM - Fim]])</f>
        <v>-</v>
      </c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str">
        <f>IF(BS_CONTROLE[[#This Row],[Responsavel pelo boletim]]=0, "-", BS_CONTROLE[[#This Row],[Responsavel pelo boletim]])</f>
        <v>-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66" t="str">
        <f>D614&amp;B614</f>
        <v/>
      </c>
      <c r="B614" s="167"/>
      <c r="C614" s="239"/>
      <c r="D614" s="240"/>
      <c r="E614" s="273">
        <v>594</v>
      </c>
      <c r="F614" s="161"/>
      <c r="G614" s="159" t="str">
        <f>IF(D614="","*",VLOOKUP(F614,BS_ATIVIDADE[#All],3,FALSE))</f>
        <v>*</v>
      </c>
      <c r="H614" s="39"/>
      <c r="I614" s="39"/>
      <c r="J614" s="200"/>
      <c r="K614" s="200"/>
      <c r="L614" s="398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39"/>
      <c r="P614" s="39"/>
      <c r="Q614" s="398"/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64" t="str">
        <f>IF(BS_CONTROLE[[#This Row],[Local - Partida]]=0, "-", BS_CONTROLE[[#This Row],[Local - Partida]])</f>
        <v>-</v>
      </c>
      <c r="AL614" s="264" t="str">
        <f>IF(BS_CONTROLE[[#This Row],[Local - Encerramento]]=0, "-", BS_CONTROLE[[#This Row],[Local - Encerramento]])</f>
        <v>-</v>
      </c>
      <c r="AM614" s="264" t="str">
        <f>IF(BS_CONTROLE[[#This Row],[Entre - Estações]]=0, "-", BS_CONTROLE[[#This Row],[Entre - Estações]])</f>
        <v>-</v>
      </c>
      <c r="AN614" s="264" t="str">
        <f>IF(BS_CONTROLE[[#This Row],[SB]]=0, "-", BS_CONTROLE[[#This Row],[SB]])</f>
        <v>-</v>
      </c>
      <c r="AO614" s="246" t="str">
        <f>IF(BS_CONTROLE[[#This Row],[SUB]]=0, "-", BS_CONTROLE[[#This Row],[SUB]])</f>
        <v>-</v>
      </c>
      <c r="AP614" s="247" t="str">
        <f>IF(BS_CONTROLE[[#This Row],[KM - Inicio]]=0, "-", BS_CONTROLE[[#This Row],[KM - Inicio]])</f>
        <v>-</v>
      </c>
      <c r="AQ614" s="247" t="str">
        <f>IF(BS_CONTROLE[[#This Row],[KM - Fim]]=0, "-", BS_CONTROLE[[#This Row],[KM - Fim]])</f>
        <v>-</v>
      </c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str">
        <f>IF(BS_CONTROLE[[#This Row],[Responsavel pelo boletim]]=0, "-", BS_CONTROLE[[#This Row],[Responsavel pelo boletim]])</f>
        <v>-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66" t="str">
        <f>D615&amp;B615</f>
        <v/>
      </c>
      <c r="B615" s="167"/>
      <c r="C615" s="239"/>
      <c r="D615" s="240"/>
      <c r="E615" s="273">
        <v>594</v>
      </c>
      <c r="F615" s="161"/>
      <c r="G615" s="159" t="str">
        <f>IF(D615="","*",VLOOKUP(F615,BS_ATIVIDADE[#All],3,FALSE))</f>
        <v>*</v>
      </c>
      <c r="H615" s="39"/>
      <c r="I615" s="39"/>
      <c r="J615" s="200"/>
      <c r="K615" s="200"/>
      <c r="L615" s="398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33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39"/>
      <c r="P615" s="39"/>
      <c r="Q615" s="398"/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-</v>
      </c>
      <c r="AN615" s="264" t="str">
        <f>IF(BS_CONTROLE[[#This Row],[SB]]=0, "-", BS_CONTROLE[[#This Row],[SB]])</f>
        <v>-</v>
      </c>
      <c r="AO615" s="246" t="str">
        <f>IF(BS_CONTROLE[[#This Row],[SUB]]=0, "-", BS_CONTROLE[[#This Row],[SUB]])</f>
        <v>-</v>
      </c>
      <c r="AP615" s="247" t="str">
        <f>IF(BS_CONTROLE[[#This Row],[KM - Inicio]]=0, "-", BS_CONTROLE[[#This Row],[KM - Inicio]])</f>
        <v>-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str">
        <f>IF(BS_CONTROLE[[#This Row],[Responsavel pelo boletim]]=0, "-", BS_CONTROLE[[#This Row],[Responsavel pelo boletim]])</f>
        <v>-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/>
      </c>
      <c r="B617" s="167"/>
      <c r="C617" s="239"/>
      <c r="D617" s="240"/>
      <c r="E617" s="273">
        <v>594</v>
      </c>
      <c r="F617" s="161"/>
      <c r="G617" s="159" t="str">
        <f>IF(D617="","*",VLOOKUP(F617,BS_ATIVIDADE[#All],3,FALSE))</f>
        <v>*</v>
      </c>
      <c r="H617" s="39"/>
      <c r="I617" s="39"/>
      <c r="J617" s="200"/>
      <c r="K617" s="200"/>
      <c r="L617" s="398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39"/>
      <c r="P617" s="39"/>
      <c r="Q617" s="398"/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-</v>
      </c>
      <c r="AN617" s="264" t="str">
        <f>IF(BS_CONTROLE[[#This Row],[SB]]=0, "-", BS_CONTROLE[[#This Row],[SB]])</f>
        <v>-</v>
      </c>
      <c r="AO617" s="246" t="str">
        <f>IF(BS_CONTROLE[[#This Row],[SUB]]=0, "-", BS_CONTROLE[[#This Row],[SUB]])</f>
        <v>-</v>
      </c>
      <c r="AP617" s="247" t="str">
        <f>IF(BS_CONTROLE[[#This Row],[KM - Inicio]]=0, "-", BS_CONTROLE[[#This Row],[KM - Inicio]])</f>
        <v>-</v>
      </c>
      <c r="AQ617" s="247" t="str">
        <f>IF(BS_CONTROLE[[#This Row],[KM - Fim]]=0, "-", BS_CONTROLE[[#This Row],[KM - Fim]])</f>
        <v>-</v>
      </c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str">
        <f>IF(BS_CONTROLE[[#This Row],[Responsavel pelo boletim]]=0, "-", BS_CONTROLE[[#This Row],[Responsavel pelo boletim]])</f>
        <v>-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66" t="str">
        <f>D618&amp;B618</f>
        <v/>
      </c>
      <c r="B618" s="167"/>
      <c r="C618" s="239"/>
      <c r="D618" s="240"/>
      <c r="E618" s="273">
        <v>594</v>
      </c>
      <c r="F618" s="161"/>
      <c r="G618" s="159" t="str">
        <f>IF(D618="","*",VLOOKUP(F618,BS_ATIVIDADE[#All],3,FALSE))</f>
        <v>*</v>
      </c>
      <c r="H618" s="39"/>
      <c r="I618" s="39"/>
      <c r="J618" s="200"/>
      <c r="K618" s="200"/>
      <c r="L618" s="398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39"/>
      <c r="P618" s="39"/>
      <c r="Q618" s="398"/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64" t="str">
        <f>IF(BS_CONTROLE[[#This Row],[Local - Partida]]=0, "-", BS_CONTROLE[[#This Row],[Local - Partida]])</f>
        <v>-</v>
      </c>
      <c r="AL618" s="264" t="str">
        <f>IF(BS_CONTROLE[[#This Row],[Local - Encerramento]]=0, "-", BS_CONTROLE[[#This Row],[Local - Encerramento]])</f>
        <v>-</v>
      </c>
      <c r="AM618" s="264" t="str">
        <f>IF(BS_CONTROLE[[#This Row],[Entre - Estações]]=0, "-", BS_CONTROLE[[#This Row],[Entre - Estações]])</f>
        <v>-</v>
      </c>
      <c r="AN618" s="264" t="str">
        <f>IF(BS_CONTROLE[[#This Row],[SB]]=0, "-", BS_CONTROLE[[#This Row],[SB]])</f>
        <v>-</v>
      </c>
      <c r="AO618" s="246" t="str">
        <f>IF(BS_CONTROLE[[#This Row],[SUB]]=0, "-", BS_CONTROLE[[#This Row],[SUB]])</f>
        <v>-</v>
      </c>
      <c r="AP618" s="247" t="str">
        <f>IF(BS_CONTROLE[[#This Row],[KM - Inicio]]=0, "-", BS_CONTROLE[[#This Row],[KM - Inicio]])</f>
        <v>-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str">
        <f>IF(BS_CONTROLE[[#This Row],[Responsavel pelo boletim]]=0, "-", BS_CONTROLE[[#This Row],[Responsavel pelo boletim]])</f>
        <v>-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66" t="str">
        <f>D619&amp;B619</f>
        <v/>
      </c>
      <c r="B619" s="167"/>
      <c r="C619" s="239"/>
      <c r="D619" s="240"/>
      <c r="E619" s="273">
        <v>594</v>
      </c>
      <c r="F619" s="161"/>
      <c r="G619" s="159" t="str">
        <f>IF(D619="","*",VLOOKUP(F619,BS_ATIVIDADE[#All],3,FALSE))</f>
        <v>*</v>
      </c>
      <c r="H619" s="39"/>
      <c r="I619" s="39"/>
      <c r="J619" s="200"/>
      <c r="K619" s="200"/>
      <c r="L619" s="398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33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39"/>
      <c r="P619" s="39"/>
      <c r="Q619" s="398"/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64" t="str">
        <f>IF(BS_CONTROLE[[#This Row],[Local - Partida]]=0, "-", BS_CONTROLE[[#This Row],[Local - Partida]])</f>
        <v>-</v>
      </c>
      <c r="AL619" s="264" t="str">
        <f>IF(BS_CONTROLE[[#This Row],[Local - Encerramento]]=0, "-", BS_CONTROLE[[#This Row],[Local - Encerramento]])</f>
        <v>-</v>
      </c>
      <c r="AM619" s="264" t="str">
        <f>IF(BS_CONTROLE[[#This Row],[Entre - Estações]]=0, "-", BS_CONTROLE[[#This Row],[Entre - Estações]])</f>
        <v>-</v>
      </c>
      <c r="AN619" s="264" t="str">
        <f>IF(BS_CONTROLE[[#This Row],[SB]]=0, "-", BS_CONTROLE[[#This Row],[SB]])</f>
        <v>-</v>
      </c>
      <c r="AO619" s="246" t="str">
        <f>IF(BS_CONTROLE[[#This Row],[SUB]]=0, "-", BS_CONTROLE[[#This Row],[SUB]])</f>
        <v>-</v>
      </c>
      <c r="AP619" s="247" t="str">
        <f>IF(BS_CONTROLE[[#This Row],[KM - Inicio]]=0, "-", BS_CONTROLE[[#This Row],[KM - Inicio]])</f>
        <v>-</v>
      </c>
      <c r="AQ619" s="247" t="str">
        <f>IF(BS_CONTROLE[[#This Row],[KM - Fim]]=0, "-", BS_CONTROLE[[#This Row],[KM - Fim]])</f>
        <v>-</v>
      </c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str">
        <f>IF(BS_CONTROLE[[#This Row],[Responsavel pelo boletim]]=0, "-", BS_CONTROLE[[#This Row],[Responsavel pelo boletim]])</f>
        <v>-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66" t="str">
        <f>D620&amp;B620</f>
        <v/>
      </c>
      <c r="B620" s="167"/>
      <c r="C620" s="239"/>
      <c r="D620" s="240"/>
      <c r="E620" s="273">
        <v>594</v>
      </c>
      <c r="F620" s="161"/>
      <c r="G620" s="159" t="str">
        <f>IF(D620="","*",VLOOKUP(F620,BS_ATIVIDADE[#All],3,FALSE))</f>
        <v>*</v>
      </c>
      <c r="H620" s="39"/>
      <c r="I620" s="39"/>
      <c r="J620" s="200"/>
      <c r="K620" s="200"/>
      <c r="L620" s="398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39"/>
      <c r="P620" s="39"/>
      <c r="Q620" s="398"/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-</v>
      </c>
      <c r="AN620" s="264" t="str">
        <f>IF(BS_CONTROLE[[#This Row],[SB]]=0, "-", BS_CONTROLE[[#This Row],[SB]])</f>
        <v>-</v>
      </c>
      <c r="AO620" s="246" t="str">
        <f>IF(BS_CONTROLE[[#This Row],[SUB]]=0, "-", BS_CONTROLE[[#This Row],[SUB]])</f>
        <v>-</v>
      </c>
      <c r="AP620" s="247" t="str">
        <f>IF(BS_CONTROLE[[#This Row],[KM - Inicio]]=0, "-", BS_CONTROLE[[#This Row],[KM - Inicio]])</f>
        <v>-</v>
      </c>
      <c r="AQ620" s="247" t="str">
        <f>IF(BS_CONTROLE[[#This Row],[KM - Fim]]=0, "-", BS_CONTROLE[[#This Row],[KM - Fim]])</f>
        <v>-</v>
      </c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str">
        <f>IF(BS_CONTROLE[[#This Row],[Responsavel pelo boletim]]=0, "-", BS_CONTROLE[[#This Row],[Responsavel pelo boletim]])</f>
        <v>-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66" t="str">
        <f>D621&amp;B621</f>
        <v/>
      </c>
      <c r="B621" s="167"/>
      <c r="C621" s="239"/>
      <c r="D621" s="240"/>
      <c r="E621" s="273">
        <v>594</v>
      </c>
      <c r="F621" s="161"/>
      <c r="G621" s="159" t="str">
        <f>IF(D621="","*",VLOOKUP(F621,BS_ATIVIDADE[#All],3,FALSE))</f>
        <v>*</v>
      </c>
      <c r="H621" s="39"/>
      <c r="I621" s="39"/>
      <c r="J621" s="200"/>
      <c r="K621" s="200"/>
      <c r="L621" s="398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33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39"/>
      <c r="P621" s="39"/>
      <c r="Q621" s="398"/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-</v>
      </c>
      <c r="AN621" s="264" t="str">
        <f>IF(BS_CONTROLE[[#This Row],[SB]]=0, "-", BS_CONTROLE[[#This Row],[SB]])</f>
        <v>-</v>
      </c>
      <c r="AO621" s="246" t="str">
        <f>IF(BS_CONTROLE[[#This Row],[SUB]]=0, "-", BS_CONTROLE[[#This Row],[SUB]])</f>
        <v>-</v>
      </c>
      <c r="AP621" s="247" t="str">
        <f>IF(BS_CONTROLE[[#This Row],[KM - Inicio]]=0, "-", BS_CONTROLE[[#This Row],[KM - Inicio]])</f>
        <v>-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str">
        <f>IF(BS_CONTROLE[[#This Row],[Responsavel pelo boletim]]=0, "-", BS_CONTROLE[[#This Row],[Responsavel pelo boletim]])</f>
        <v>-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66" t="str">
        <f>D622&amp;B622</f>
        <v/>
      </c>
      <c r="B622" s="167"/>
      <c r="C622" s="239"/>
      <c r="D622" s="240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66" t="str">
        <f>D623&amp;B623</f>
        <v/>
      </c>
      <c r="B623" s="167"/>
      <c r="C623" s="239"/>
      <c r="D623" s="240"/>
      <c r="E623" s="273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33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64" t="str">
        <f>IF(BS_CONTROLE[[#This Row],[Local - Partida]]=0, "-", BS_CONTROLE[[#This Row],[Local - Partida]])</f>
        <v>-</v>
      </c>
      <c r="AL623" s="264" t="str">
        <f>IF(BS_CONTROLE[[#This Row],[Local - Encerramento]]=0, "-", BS_CONTROLE[[#This Row],[Local - Encerramento]])</f>
        <v>-</v>
      </c>
      <c r="AM623" s="264" t="str">
        <f>IF(BS_CONTROLE[[#This Row],[Entre - Estações]]=0, "-", BS_CONTROLE[[#This Row],[Entre - Estações]])</f>
        <v>-</v>
      </c>
      <c r="AN623" s="264" t="str">
        <f>IF(BS_CONTROLE[[#This Row],[SB]]=0, "-", BS_CONTROLE[[#This Row],[SB]])</f>
        <v>-</v>
      </c>
      <c r="AO623" s="246" t="str">
        <f>IF(BS_CONTROLE[[#This Row],[SUB]]=0, "-", BS_CONTROLE[[#This Row],[SUB]])</f>
        <v>-</v>
      </c>
      <c r="AP623" s="247" t="str">
        <f>IF(BS_CONTROLE[[#This Row],[KM - Inicio]]=0, "-", BS_CONTROLE[[#This Row],[KM - Inicio]])</f>
        <v>-</v>
      </c>
      <c r="AQ623" s="247" t="str">
        <f>IF(BS_CONTROLE[[#This Row],[KM - Fim]]=0, "-", BS_CONTROLE[[#This Row],[KM - Fim]])</f>
        <v>-</v>
      </c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str">
        <f>IF(BS_CONTROLE[[#This Row],[Responsavel pelo boletim]]=0, "-", BS_CONTROLE[[#This Row],[Responsavel pelo boletim]])</f>
        <v>-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66" t="str">
        <f>D624&amp;B624</f>
        <v/>
      </c>
      <c r="B624" s="167"/>
      <c r="C624" s="239"/>
      <c r="D624" s="240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40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40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40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40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40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" name="Range1_16_1"/>
    <protectedRange sqref="O593:Q593" name="Range1_17_1"/>
    <protectedRange sqref="J592" name="Range1_16_2_4"/>
    <protectedRange sqref="O592:Q592" name="Range1_17_2_4"/>
    <protectedRange sqref="J599 J603" name="Range1_16_2_1_1"/>
    <protectedRange sqref="O599:Q599 O603:Q603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1787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1788</v>
      </c>
      <c r="E3" s="305" t="s">
        <v>1789</v>
      </c>
      <c r="F3" s="305" t="s">
        <v>1790</v>
      </c>
      <c r="G3" s="310" t="s">
        <v>1791</v>
      </c>
      <c r="H3" s="305" t="s">
        <v>1792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1793</v>
      </c>
      <c r="E5" s="307">
        <v>46013</v>
      </c>
      <c r="F5" s="306">
        <v>7000</v>
      </c>
      <c r="G5" s="311" t="s">
        <v>1794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1795</v>
      </c>
      <c r="G6" s="311" t="s">
        <v>1794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1796</v>
      </c>
      <c r="G7" s="312" t="s">
        <v>1797</v>
      </c>
      <c r="H7" s="308" t="s">
        <v>1798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1799</v>
      </c>
      <c r="H8" s="306" t="s">
        <v>1800</v>
      </c>
    </row>
    <row r="9" spans="3:8">
      <c r="C9" s="306" t="s">
        <v>463</v>
      </c>
      <c r="D9" s="306" t="s">
        <v>1801</v>
      </c>
      <c r="E9" s="307">
        <v>45993</v>
      </c>
      <c r="F9" s="306">
        <v>12000</v>
      </c>
      <c r="G9" s="311" t="s">
        <v>1802</v>
      </c>
      <c r="H9" s="306"/>
    </row>
    <row r="10" spans="3:8" ht="29.25">
      <c r="C10" s="306" t="s">
        <v>463</v>
      </c>
      <c r="D10" s="306" t="s">
        <v>1803</v>
      </c>
      <c r="E10" s="307">
        <v>45993</v>
      </c>
      <c r="F10" s="306">
        <v>9000</v>
      </c>
      <c r="G10" s="311" t="s">
        <v>1804</v>
      </c>
      <c r="H10" s="306"/>
    </row>
    <row r="11" spans="3:8" ht="29.25">
      <c r="C11" s="306" t="s">
        <v>463</v>
      </c>
      <c r="D11" s="306" t="s">
        <v>1805</v>
      </c>
      <c r="E11" s="307">
        <v>45993</v>
      </c>
      <c r="F11" s="306">
        <v>10000</v>
      </c>
      <c r="G11" s="311" t="s">
        <v>1804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1806</v>
      </c>
      <c r="G12" s="311" t="s">
        <v>1807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1808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1809</v>
      </c>
      <c r="C4" s="310" t="s">
        <v>1810</v>
      </c>
      <c r="D4" s="310" t="s">
        <v>1811</v>
      </c>
      <c r="E4" s="310" t="s">
        <v>1812</v>
      </c>
      <c r="F4" s="310" t="s">
        <v>8</v>
      </c>
      <c r="G4" s="310" t="s">
        <v>1813</v>
      </c>
    </row>
    <row r="5" spans="2:8">
      <c r="B5" s="313" t="s">
        <v>1153</v>
      </c>
      <c r="C5" s="313">
        <v>314978</v>
      </c>
      <c r="D5" s="313" t="s">
        <v>1814</v>
      </c>
      <c r="E5" s="313" t="s">
        <v>541</v>
      </c>
      <c r="F5" s="313" t="s">
        <v>101</v>
      </c>
      <c r="G5" s="314">
        <v>46143</v>
      </c>
    </row>
    <row r="6" spans="2:8">
      <c r="B6" s="313" t="s">
        <v>1815</v>
      </c>
      <c r="C6" s="313">
        <v>256790</v>
      </c>
      <c r="D6" s="313" t="s">
        <v>1816</v>
      </c>
      <c r="E6" s="313" t="s">
        <v>541</v>
      </c>
      <c r="F6" s="313" t="s">
        <v>1817</v>
      </c>
      <c r="G6" s="314">
        <v>45992</v>
      </c>
    </row>
    <row r="7" spans="2:8">
      <c r="B7" s="313" t="s">
        <v>1818</v>
      </c>
      <c r="C7" s="313">
        <v>265193</v>
      </c>
      <c r="D7" s="313" t="s">
        <v>1819</v>
      </c>
      <c r="E7" s="313" t="s">
        <v>542</v>
      </c>
      <c r="F7" s="313" t="s">
        <v>1500</v>
      </c>
      <c r="G7" s="313" t="s">
        <v>1820</v>
      </c>
    </row>
    <row r="8" spans="2:8">
      <c r="B8" s="313" t="s">
        <v>1821</v>
      </c>
      <c r="C8" s="313">
        <v>293716</v>
      </c>
      <c r="D8" s="313" t="s">
        <v>1822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1823</v>
      </c>
      <c r="C9" s="313">
        <v>257258</v>
      </c>
      <c r="D9" s="313" t="s">
        <v>1824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1825</v>
      </c>
      <c r="C10" s="313">
        <v>371147</v>
      </c>
      <c r="D10" s="313" t="s">
        <v>1826</v>
      </c>
      <c r="E10" s="313" t="s">
        <v>543</v>
      </c>
      <c r="F10" s="313" t="s">
        <v>144</v>
      </c>
      <c r="G10" s="313" t="s">
        <v>1820</v>
      </c>
    </row>
    <row r="11" spans="2:8">
      <c r="B11" s="313" t="s">
        <v>1827</v>
      </c>
      <c r="C11" s="313">
        <v>259230</v>
      </c>
      <c r="D11" s="313" t="s">
        <v>1828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1829</v>
      </c>
      <c r="C12" s="313">
        <v>370705</v>
      </c>
      <c r="D12" s="313"/>
      <c r="E12" s="313" t="s">
        <v>543</v>
      </c>
      <c r="F12" s="313" t="s">
        <v>144</v>
      </c>
      <c r="G12" s="313" t="s">
        <v>1820</v>
      </c>
    </row>
    <row r="13" spans="2:8">
      <c r="B13" s="313" t="s">
        <v>1830</v>
      </c>
      <c r="C13" s="313">
        <v>258542</v>
      </c>
      <c r="D13" s="313" t="s">
        <v>1831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1832</v>
      </c>
      <c r="C14" s="313">
        <v>257050</v>
      </c>
      <c r="D14" s="313" t="s">
        <v>1833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1834</v>
      </c>
      <c r="D5" s="379"/>
      <c r="E5" s="379"/>
      <c r="F5" s="379"/>
      <c r="G5" s="379"/>
      <c r="H5" s="379"/>
      <c r="I5" s="379"/>
      <c r="J5" s="380"/>
      <c r="K5" s="381" t="s">
        <v>1835</v>
      </c>
      <c r="L5" s="382"/>
      <c r="M5" s="382"/>
      <c r="N5" s="382"/>
      <c r="O5" s="383" t="s">
        <v>1836</v>
      </c>
      <c r="P5" s="384"/>
      <c r="Q5" s="385"/>
    </row>
    <row r="6" spans="1:17" s="94" customFormat="1" ht="15.75" customHeight="1">
      <c r="A6" s="88" t="s">
        <v>1837</v>
      </c>
      <c r="B6" s="95" t="s">
        <v>1838</v>
      </c>
      <c r="C6" s="96" t="s">
        <v>874</v>
      </c>
      <c r="D6" s="97" t="s">
        <v>875</v>
      </c>
      <c r="E6" s="96" t="s">
        <v>1839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1840</v>
      </c>
      <c r="M6" s="139" t="s">
        <v>335</v>
      </c>
      <c r="N6" s="140" t="s">
        <v>869</v>
      </c>
      <c r="O6" s="233" t="s">
        <v>912</v>
      </c>
      <c r="P6" s="157"/>
      <c r="Q6" s="189" t="s">
        <v>1841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 t="str">
        <f>IF(SP_SUL!B601="","*",SP_SUL!B601)</f>
        <v>*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-</v>
      </c>
      <c r="D589" s="100" t="str">
        <f>IF(SP_SUL!T606="","*",SP_SUL!T606)</f>
        <v>-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-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-</v>
      </c>
      <c r="L589" s="141" t="str">
        <f>IF(SP_SUL!AM606="","*",SP_SUL!AM606)</f>
        <v>-</v>
      </c>
      <c r="M589" s="141" t="str">
        <f>IF(SP_SUL!AP606="","*",SP_SUL!AP606)</f>
        <v>-</v>
      </c>
      <c r="N589" s="141" t="str">
        <f>IF(SP_SUL!AM606="","*",SP_SUL!AM606)</f>
        <v>-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-</v>
      </c>
      <c r="D592" s="100" t="str">
        <f>IF(SP_SUL!T609="","*",SP_SUL!T609)</f>
        <v>-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-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-</v>
      </c>
      <c r="L592" s="141" t="str">
        <f>IF(SP_SUL!AM609="","*",SP_SUL!AM609)</f>
        <v>-</v>
      </c>
      <c r="M592" s="141" t="str">
        <f>IF(SP_SUL!AP609="","*",SP_SUL!AP609)</f>
        <v>-</v>
      </c>
      <c r="N592" s="141" t="str">
        <f>IF(SP_SUL!AM609="","*",SP_SUL!AM609)</f>
        <v>-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-</v>
      </c>
      <c r="D593" s="100" t="str">
        <f>IF(SP_SUL!T610="","*",SP_SUL!T610)</f>
        <v>-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-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-</v>
      </c>
      <c r="L593" s="141" t="str">
        <f>IF(SP_SUL!AM610="","*",SP_SUL!AM610)</f>
        <v>-</v>
      </c>
      <c r="M593" s="141" t="str">
        <f>IF(SP_SUL!AP610="","*",SP_SUL!AP610)</f>
        <v>-</v>
      </c>
      <c r="N593" s="141" t="str">
        <f>IF(SP_SUL!AM610="","*",SP_SUL!AM610)</f>
        <v>-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-</v>
      </c>
      <c r="D594" s="100" t="str">
        <f>IF(SP_SUL!T611="","*",SP_SUL!T611)</f>
        <v>-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-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-</v>
      </c>
      <c r="L594" s="141" t="str">
        <f>IF(SP_SUL!AM611="","*",SP_SUL!AM611)</f>
        <v>-</v>
      </c>
      <c r="M594" s="141" t="str">
        <f>IF(SP_SUL!AP611="","*",SP_SUL!AP611)</f>
        <v>-</v>
      </c>
      <c r="N594" s="141" t="str">
        <f>IF(SP_SUL!AM611="","*",SP_SUL!AM611)</f>
        <v>-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-</v>
      </c>
      <c r="D596" s="100" t="str">
        <f>IF(SP_SUL!T613="","*",SP_SUL!T613)</f>
        <v>-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-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-</v>
      </c>
      <c r="L596" s="141" t="str">
        <f>IF(SP_SUL!AM613="","*",SP_SUL!AM613)</f>
        <v>-</v>
      </c>
      <c r="M596" s="141" t="str">
        <f>IF(SP_SUL!AP613="","*",SP_SUL!AP613)</f>
        <v>-</v>
      </c>
      <c r="N596" s="141" t="str">
        <f>IF(SP_SUL!AM613="","*",SP_SUL!AM613)</f>
        <v>-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-</v>
      </c>
      <c r="D597" s="100" t="str">
        <f>IF(SP_SUL!T614="","*",SP_SUL!T614)</f>
        <v>-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-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-</v>
      </c>
      <c r="L597" s="141" t="str">
        <f>IF(SP_SUL!AM614="","*",SP_SUL!AM614)</f>
        <v>-</v>
      </c>
      <c r="M597" s="141" t="str">
        <f>IF(SP_SUL!AP614="","*",SP_SUL!AP614)</f>
        <v>-</v>
      </c>
      <c r="N597" s="141" t="str">
        <f>IF(SP_SUL!AM614="","*",SP_SUL!AM614)</f>
        <v>-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-</v>
      </c>
      <c r="D598" s="100" t="str">
        <f>IF(SP_SUL!T615="","*",SP_SUL!T615)</f>
        <v>-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-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-</v>
      </c>
      <c r="L598" s="141" t="str">
        <f>IF(SP_SUL!AM615="","*",SP_SUL!AM615)</f>
        <v>-</v>
      </c>
      <c r="M598" s="141" t="str">
        <f>IF(SP_SUL!AP615="","*",SP_SUL!AP615)</f>
        <v>-</v>
      </c>
      <c r="N598" s="141" t="str">
        <f>IF(SP_SUL!AM615="","*",SP_SUL!AM615)</f>
        <v>-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-</v>
      </c>
      <c r="D600" s="100" t="str">
        <f>IF(SP_SUL!T617="","*",SP_SUL!T617)</f>
        <v>-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-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-</v>
      </c>
      <c r="L600" s="141" t="str">
        <f>IF(SP_SUL!AM617="","*",SP_SUL!AM617)</f>
        <v>-</v>
      </c>
      <c r="M600" s="141" t="str">
        <f>IF(SP_SUL!AP617="","*",SP_SUL!AP617)</f>
        <v>-</v>
      </c>
      <c r="N600" s="141" t="str">
        <f>IF(SP_SUL!AM617="","*",SP_SUL!AM617)</f>
        <v>-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-</v>
      </c>
      <c r="D601" s="100" t="str">
        <f>IF(SP_SUL!T618="","*",SP_SUL!T618)</f>
        <v>-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-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-</v>
      </c>
      <c r="L601" s="141" t="str">
        <f>IF(SP_SUL!AM618="","*",SP_SUL!AM618)</f>
        <v>-</v>
      </c>
      <c r="M601" s="141" t="str">
        <f>IF(SP_SUL!AP618="","*",SP_SUL!AP618)</f>
        <v>-</v>
      </c>
      <c r="N601" s="141" t="str">
        <f>IF(SP_SUL!AM618="","*",SP_SUL!AM618)</f>
        <v>-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-</v>
      </c>
      <c r="D602" s="100" t="str">
        <f>IF(SP_SUL!T619="","*",SP_SUL!T619)</f>
        <v>-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-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-</v>
      </c>
      <c r="L602" s="141" t="str">
        <f>IF(SP_SUL!AM619="","*",SP_SUL!AM619)</f>
        <v>-</v>
      </c>
      <c r="M602" s="141" t="str">
        <f>IF(SP_SUL!AP619="","*",SP_SUL!AP619)</f>
        <v>-</v>
      </c>
      <c r="N602" s="141" t="str">
        <f>IF(SP_SUL!AM619="","*",SP_SUL!AM619)</f>
        <v>-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-</v>
      </c>
      <c r="D603" s="100" t="str">
        <f>IF(SP_SUL!T620="","*",SP_SUL!T620)</f>
        <v>-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-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-</v>
      </c>
      <c r="L603" s="141" t="str">
        <f>IF(SP_SUL!AM620="","*",SP_SUL!AM620)</f>
        <v>-</v>
      </c>
      <c r="M603" s="141" t="str">
        <f>IF(SP_SUL!AP620="","*",SP_SUL!AP620)</f>
        <v>-</v>
      </c>
      <c r="N603" s="141" t="str">
        <f>IF(SP_SUL!AM620="","*",SP_SUL!AM620)</f>
        <v>-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-</v>
      </c>
      <c r="D604" s="100" t="str">
        <f>IF(SP_SUL!T621="","*",SP_SUL!T621)</f>
        <v>-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-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-</v>
      </c>
      <c r="L604" s="141" t="str">
        <f>IF(SP_SUL!AM621="","*",SP_SUL!AM621)</f>
        <v>-</v>
      </c>
      <c r="M604" s="141" t="str">
        <f>IF(SP_SUL!AP621="","*",SP_SUL!AP621)</f>
        <v>-</v>
      </c>
      <c r="N604" s="141" t="str">
        <f>IF(SP_SUL!AM621="","*",SP_SUL!AM621)</f>
        <v>-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-</v>
      </c>
      <c r="D606" s="100" t="str">
        <f>IF(SP_SUL!T623="","*",SP_SUL!T623)</f>
        <v>-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-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-</v>
      </c>
      <c r="L606" s="141" t="str">
        <f>IF(SP_SUL!AM623="","*",SP_SUL!AM623)</f>
        <v>-</v>
      </c>
      <c r="M606" s="141" t="str">
        <f>IF(SP_SUL!AP623="","*",SP_SUL!AP623)</f>
        <v>-</v>
      </c>
      <c r="N606" s="141" t="str">
        <f>IF(SP_SUL!AM623="","*",SP_SUL!AM623)</f>
        <v>-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1842</v>
      </c>
      <c r="W1" s="391"/>
      <c r="X1" s="391"/>
      <c r="Y1" s="104"/>
    </row>
    <row r="2" spans="1:25" s="101" customFormat="1" ht="11.25" customHeight="1">
      <c r="A2" s="105" t="s">
        <v>1843</v>
      </c>
      <c r="B2" s="105" t="s">
        <v>1838</v>
      </c>
      <c r="C2" s="105" t="s">
        <v>313</v>
      </c>
      <c r="D2" s="106" t="s">
        <v>874</v>
      </c>
      <c r="E2" s="106" t="s">
        <v>875</v>
      </c>
      <c r="F2" s="106" t="s">
        <v>1837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1844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 t="str">
        <f>IF(SP_SUL!B601="","*",SP_SUL!B601)</f>
        <v>*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*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 t="str">
        <f>IF(SP_SUL!B603="","*",SP_SUL!B603)</f>
        <v>*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*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 t="str">
        <f>IF(SP_SUL!B604="","*",SP_SUL!B604)</f>
        <v>*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650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*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 t="str">
        <f>IF(SP_SUL!B605="","*",SP_SUL!B605)</f>
        <v>*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</v>
      </c>
      <c r="O604" s="257" t="str">
        <f>IF(SP_SUL!L605="","*",SP_SUL!L605)</f>
        <v>-</v>
      </c>
      <c r="P604" s="111"/>
      <c r="Q604" s="128" t="str">
        <f>IF(SP_SUL!O605="","*",SP_SUL!O605)</f>
        <v>*</v>
      </c>
      <c r="R604" s="128" t="str">
        <f>IF(SP_SUL!P605="","*",SP_SUL!P605)</f>
        <v>*</v>
      </c>
      <c r="S604" s="110" t="str">
        <f>IF(SP_SUL!Q605="","*",CONCATENATE(SP_SUL!Q605," ",SP_SUL!R605))</f>
        <v>*</v>
      </c>
      <c r="T604" s="110" t="str">
        <f>IF(SP_SUL!V605="","*",SP_SUL!V605)</f>
        <v>*</v>
      </c>
      <c r="U604" s="110" t="str">
        <f>IF(SP_SUL!W605="","*",SP_SUL!W605)</f>
        <v>*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*</v>
      </c>
      <c r="C605" s="109" t="str">
        <f>IF(SP_SUL!Z606="","*",SP_SUL!Z606)</f>
        <v>*</v>
      </c>
      <c r="D605" s="110" t="str">
        <f>IF(SP_SUL!S606="","*",SP_SUL!S606)</f>
        <v>-</v>
      </c>
      <c r="E605" s="110" t="str">
        <f>IF(SP_SUL!T606="","*",SP_SUL!T606)</f>
        <v>-</v>
      </c>
      <c r="F605" s="110" t="str">
        <f>IF(SP_SUL!B606="","*",SP_SUL!B606)</f>
        <v>*</v>
      </c>
      <c r="G605" s="110" t="str">
        <f>IF(SP_SUL!D606="","*",SP_SUL!D606)</f>
        <v>*</v>
      </c>
      <c r="H605" s="110" t="str">
        <f>IF(SP_SUL!F606="","*",SP_SUL!F606)</f>
        <v>*</v>
      </c>
      <c r="I605" s="110" t="str">
        <f>IF(SP_SUL!H606="","*",SP_SUL!H606)</f>
        <v>*</v>
      </c>
      <c r="J605" s="110" t="str">
        <f>IF(SP_SUL!I606="","*",SP_SUL!I606)</f>
        <v>*</v>
      </c>
      <c r="K605" s="110" t="str">
        <f>IF(SP_SUL!M606="","*",SP_SUL!M606)</f>
        <v>-</v>
      </c>
      <c r="L605" s="318" t="str">
        <f>IF(SP_SUL!N606="","*",SP_SUL!N606)</f>
        <v>-</v>
      </c>
      <c r="M605" s="111" t="str">
        <f>IF(SP_SUL!J606="","*",SP_SUL!J606)</f>
        <v>*</v>
      </c>
      <c r="N605" s="257" t="str">
        <f>IF(SP_SUL!K606="","*",SP_SUL!K606)</f>
        <v>*</v>
      </c>
      <c r="O605" s="257" t="str">
        <f>IF(SP_SUL!L606="","*",SP_SUL!L606)</f>
        <v>*</v>
      </c>
      <c r="P605" s="111"/>
      <c r="Q605" s="128" t="str">
        <f>IF(SP_SUL!O606="","*",SP_SUL!O606)</f>
        <v>*</v>
      </c>
      <c r="R605" s="128" t="str">
        <f>IF(SP_SUL!P606="","*",SP_SUL!P606)</f>
        <v>*</v>
      </c>
      <c r="S605" s="110" t="str">
        <f>IF(SP_SUL!Q606="","*",CONCATENATE(SP_SUL!Q606," ",SP_SUL!R606))</f>
        <v>*</v>
      </c>
      <c r="T605" s="110" t="str">
        <f>IF(SP_SUL!V606="","*",SP_SUL!V606)</f>
        <v>*</v>
      </c>
      <c r="U605" s="110" t="str">
        <f>IF(SP_SUL!W606="","*",SP_SUL!W606)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*</v>
      </c>
      <c r="B608" s="109" t="str">
        <f>IF(SP_SUL!X609="","*",SP_SUL!X609)</f>
        <v>*</v>
      </c>
      <c r="C608" s="109" t="str">
        <f>IF(SP_SUL!Z609="","*",SP_SUL!Z609)</f>
        <v>*</v>
      </c>
      <c r="D608" s="110" t="str">
        <f>IF(SP_SUL!S609="","*",SP_SUL!S609)</f>
        <v>-</v>
      </c>
      <c r="E608" s="110" t="str">
        <f>IF(SP_SUL!T609="","*",SP_SUL!T609)</f>
        <v>-</v>
      </c>
      <c r="F608" s="110" t="str">
        <f>IF(SP_SUL!B609="","*",SP_SUL!B609)</f>
        <v>*</v>
      </c>
      <c r="G608" s="110" t="str">
        <f>IF(SP_SUL!D609="","*",SP_SUL!D609)</f>
        <v>*</v>
      </c>
      <c r="H608" s="110" t="str">
        <f>IF(SP_SUL!F609="","*",SP_SUL!F609)</f>
        <v>*</v>
      </c>
      <c r="I608" s="110" t="str">
        <f>IF(SP_SUL!H609="","*",SP_SUL!H609)</f>
        <v>*</v>
      </c>
      <c r="J608" s="110" t="str">
        <f>IF(SP_SUL!I609="","*",SP_SUL!I609)</f>
        <v>*</v>
      </c>
      <c r="K608" s="110" t="str">
        <f>IF(SP_SUL!M609="","*",SP_SUL!M609)</f>
        <v>-</v>
      </c>
      <c r="L608" s="318" t="str">
        <f>IF(SP_SUL!N609="","*",SP_SUL!N609)</f>
        <v>-</v>
      </c>
      <c r="M608" s="111" t="str">
        <f>IF(SP_SUL!J609="","*",SP_SUL!J609)</f>
        <v>*</v>
      </c>
      <c r="N608" s="257" t="str">
        <f>IF(SP_SUL!K609="","*",SP_SUL!K609)</f>
        <v>*</v>
      </c>
      <c r="O608" s="257" t="str">
        <f>IF(SP_SUL!L609="","*",SP_SUL!L609)</f>
        <v>*</v>
      </c>
      <c r="P608" s="111"/>
      <c r="Q608" s="128" t="str">
        <f>IF(SP_SUL!O609="","*",SP_SUL!O609)</f>
        <v>*</v>
      </c>
      <c r="R608" s="128" t="str">
        <f>IF(SP_SUL!P609="","*",SP_SUL!P609)</f>
        <v>*</v>
      </c>
      <c r="S608" s="110" t="str">
        <f>IF(SP_SUL!Q609="","*",CONCATENATE(SP_SUL!Q609," ",SP_SUL!R609))</f>
        <v>*</v>
      </c>
      <c r="T608" s="110" t="str">
        <f>IF(SP_SUL!V609="","*",SP_SUL!V609)</f>
        <v>*</v>
      </c>
      <c r="U608" s="110" t="str">
        <f>IF(SP_SUL!W609="","*",SP_SUL!W609)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IF(SP_SUL!Y610="","*",SP_SUL!Y610)</f>
        <v>*</v>
      </c>
      <c r="B609" s="109" t="str">
        <f>IF(SP_SUL!X610="","*",SP_SUL!X610)</f>
        <v>*</v>
      </c>
      <c r="C609" s="109" t="str">
        <f>IF(SP_SUL!Z610="","*",SP_SUL!Z610)</f>
        <v>*</v>
      </c>
      <c r="D609" s="110" t="str">
        <f>IF(SP_SUL!S610="","*",SP_SUL!S610)</f>
        <v>-</v>
      </c>
      <c r="E609" s="110" t="str">
        <f>IF(SP_SUL!T610="","*",SP_SUL!T610)</f>
        <v>-</v>
      </c>
      <c r="F609" s="110" t="str">
        <f>IF(SP_SUL!B610="","*",SP_SUL!B610)</f>
        <v>*</v>
      </c>
      <c r="G609" s="110" t="str">
        <f>IF(SP_SUL!D610="","*",SP_SUL!D610)</f>
        <v>*</v>
      </c>
      <c r="H609" s="110" t="str">
        <f>IF(SP_SUL!F610="","*",SP_SUL!F610)</f>
        <v>*</v>
      </c>
      <c r="I609" s="110" t="str">
        <f>IF(SP_SUL!H610="","*",SP_SUL!H610)</f>
        <v>*</v>
      </c>
      <c r="J609" s="110" t="str">
        <f>IF(SP_SUL!I610="","*",SP_SUL!I610)</f>
        <v>*</v>
      </c>
      <c r="K609" s="110" t="str">
        <f>IF(SP_SUL!M610="","*",SP_SUL!M610)</f>
        <v>-</v>
      </c>
      <c r="L609" s="318" t="str">
        <f>IF(SP_SUL!N610="","*",SP_SUL!N610)</f>
        <v>-</v>
      </c>
      <c r="M609" s="111" t="str">
        <f>IF(SP_SUL!J610="","*",SP_SUL!J610)</f>
        <v>*</v>
      </c>
      <c r="N609" s="257" t="str">
        <f>IF(SP_SUL!K610="","*",SP_SUL!K610)</f>
        <v>*</v>
      </c>
      <c r="O609" s="257" t="str">
        <f>IF(SP_SUL!L610="","*",SP_SUL!L610)</f>
        <v>*</v>
      </c>
      <c r="P609" s="111"/>
      <c r="Q609" s="128" t="str">
        <f>IF(SP_SUL!O610="","*",SP_SUL!O610)</f>
        <v>*</v>
      </c>
      <c r="R609" s="128" t="str">
        <f>IF(SP_SUL!P610="","*",SP_SUL!P610)</f>
        <v>*</v>
      </c>
      <c r="S609" s="110" t="str">
        <f>IF(SP_SUL!Q610="","*",CONCATENATE(SP_SUL!Q610," ",SP_SUL!R610))</f>
        <v>*</v>
      </c>
      <c r="T609" s="110" t="str">
        <f>IF(SP_SUL!V610="","*",SP_SUL!V610)</f>
        <v>*</v>
      </c>
      <c r="U609" s="110" t="str">
        <f>IF(SP_SUL!W610="","*",SP_SUL!W610)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IF(SP_SUL!Y611="","*",SP_SUL!Y611)</f>
        <v>*</v>
      </c>
      <c r="B610" s="109" t="str">
        <f>IF(SP_SUL!X611="","*",SP_SUL!X611)</f>
        <v>*</v>
      </c>
      <c r="C610" s="109" t="str">
        <f>IF(SP_SUL!Z611="","*",SP_SUL!Z611)</f>
        <v>*</v>
      </c>
      <c r="D610" s="110" t="str">
        <f>IF(SP_SUL!S611="","*",SP_SUL!S611)</f>
        <v>-</v>
      </c>
      <c r="E610" s="110" t="str">
        <f>IF(SP_SUL!T611="","*",SP_SUL!T611)</f>
        <v>-</v>
      </c>
      <c r="F610" s="110" t="str">
        <f>IF(SP_SUL!B611="","*",SP_SUL!B611)</f>
        <v>*</v>
      </c>
      <c r="G610" s="110" t="str">
        <f>IF(SP_SUL!D611="","*",SP_SUL!D611)</f>
        <v>*</v>
      </c>
      <c r="H610" s="110" t="str">
        <f>IF(SP_SUL!F611="","*",SP_SUL!F611)</f>
        <v>*</v>
      </c>
      <c r="I610" s="110" t="str">
        <f>IF(SP_SUL!H611="","*",SP_SUL!H611)</f>
        <v>*</v>
      </c>
      <c r="J610" s="110" t="str">
        <f>IF(SP_SUL!I611="","*",SP_SUL!I611)</f>
        <v>*</v>
      </c>
      <c r="K610" s="110" t="str">
        <f>IF(SP_SUL!M611="","*",SP_SUL!M611)</f>
        <v>-</v>
      </c>
      <c r="L610" s="318" t="str">
        <f>IF(SP_SUL!N611="","*",SP_SUL!N611)</f>
        <v>-</v>
      </c>
      <c r="M610" s="111" t="str">
        <f>IF(SP_SUL!J611="","*",SP_SUL!J611)</f>
        <v>*</v>
      </c>
      <c r="N610" s="257" t="str">
        <f>IF(SP_SUL!K611="","*",SP_SUL!K611)</f>
        <v>*</v>
      </c>
      <c r="O610" s="257" t="str">
        <f>IF(SP_SUL!L611="","*",SP_SUL!L611)</f>
        <v>*</v>
      </c>
      <c r="P610" s="111"/>
      <c r="Q610" s="128" t="str">
        <f>IF(SP_SUL!O611="","*",SP_SUL!O611)</f>
        <v>*</v>
      </c>
      <c r="R610" s="128" t="str">
        <f>IF(SP_SUL!P611="","*",SP_SUL!P611)</f>
        <v>*</v>
      </c>
      <c r="S610" s="110" t="str">
        <f>IF(SP_SUL!Q611="","*",CONCATENATE(SP_SUL!Q611," ",SP_SUL!R611))</f>
        <v>*</v>
      </c>
      <c r="T610" s="110" t="str">
        <f>IF(SP_SUL!V611="","*",SP_SUL!V611)</f>
        <v>*</v>
      </c>
      <c r="U610" s="110" t="str">
        <f>IF(SP_SUL!W611="","*",SP_SUL!W611)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*</v>
      </c>
      <c r="C612" s="109" t="str">
        <f>IF(SP_SUL!Z613="","*",SP_SUL!Z613)</f>
        <v>*</v>
      </c>
      <c r="D612" s="110" t="str">
        <f>IF(SP_SUL!S613="","*",SP_SUL!S613)</f>
        <v>-</v>
      </c>
      <c r="E612" s="110" t="str">
        <f>IF(SP_SUL!T613="","*",SP_SUL!T613)</f>
        <v>-</v>
      </c>
      <c r="F612" s="110" t="str">
        <f>IF(SP_SUL!B613="","*",SP_SUL!B613)</f>
        <v>*</v>
      </c>
      <c r="G612" s="110" t="str">
        <f>IF(SP_SUL!D613="","*",SP_SUL!D613)</f>
        <v>*</v>
      </c>
      <c r="H612" s="110" t="str">
        <f>IF(SP_SUL!F613="","*",SP_SUL!F613)</f>
        <v>*</v>
      </c>
      <c r="I612" s="110" t="str">
        <f>IF(SP_SUL!H613="","*",SP_SUL!H613)</f>
        <v>*</v>
      </c>
      <c r="J612" s="110" t="str">
        <f>IF(SP_SUL!I613="","*",SP_SUL!I613)</f>
        <v>*</v>
      </c>
      <c r="K612" s="110" t="str">
        <f>IF(SP_SUL!M613="","*",SP_SUL!M613)</f>
        <v>-</v>
      </c>
      <c r="L612" s="318" t="str">
        <f>IF(SP_SUL!N613="","*",SP_SUL!N613)</f>
        <v>-</v>
      </c>
      <c r="M612" s="111" t="str">
        <f>IF(SP_SUL!J613="","*",SP_SUL!J613)</f>
        <v>*</v>
      </c>
      <c r="N612" s="257" t="str">
        <f>IF(SP_SUL!K613="","*",SP_SUL!K613)</f>
        <v>*</v>
      </c>
      <c r="O612" s="257" t="str">
        <f>IF(SP_SUL!L613="","*",SP_SUL!L613)</f>
        <v>*</v>
      </c>
      <c r="P612" s="111"/>
      <c r="Q612" s="128" t="str">
        <f>IF(SP_SUL!O613="","*",SP_SUL!O613)</f>
        <v>*</v>
      </c>
      <c r="R612" s="128" t="str">
        <f>IF(SP_SUL!P613="","*",SP_SUL!P613)</f>
        <v>*</v>
      </c>
      <c r="S612" s="110" t="str">
        <f>IF(SP_SUL!Q613="","*",CONCATENATE(SP_SUL!Q613," ",SP_SUL!R613))</f>
        <v>*</v>
      </c>
      <c r="T612" s="110" t="str">
        <f>IF(SP_SUL!V613="","*",SP_SUL!V613)</f>
        <v>*</v>
      </c>
      <c r="U612" s="110" t="str">
        <f>IF(SP_SUL!W613="","*",SP_SUL!W613)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*</v>
      </c>
      <c r="C613" s="109" t="str">
        <f>IF(SP_SUL!Z614="","*",SP_SUL!Z614)</f>
        <v>*</v>
      </c>
      <c r="D613" s="110" t="str">
        <f>IF(SP_SUL!S614="","*",SP_SUL!S614)</f>
        <v>-</v>
      </c>
      <c r="E613" s="110" t="str">
        <f>IF(SP_SUL!T614="","*",SP_SUL!T614)</f>
        <v>-</v>
      </c>
      <c r="F613" s="110" t="str">
        <f>IF(SP_SUL!B614="","*",SP_SUL!B614)</f>
        <v>*</v>
      </c>
      <c r="G613" s="110" t="str">
        <f>IF(SP_SUL!D614="","*",SP_SUL!D614)</f>
        <v>*</v>
      </c>
      <c r="H613" s="110" t="str">
        <f>IF(SP_SUL!F614="","*",SP_SUL!F614)</f>
        <v>*</v>
      </c>
      <c r="I613" s="110" t="str">
        <f>IF(SP_SUL!H614="","*",SP_SUL!H614)</f>
        <v>*</v>
      </c>
      <c r="J613" s="110" t="str">
        <f>IF(SP_SUL!I614="","*",SP_SUL!I614)</f>
        <v>*</v>
      </c>
      <c r="K613" s="110" t="str">
        <f>IF(SP_SUL!M614="","*",SP_SUL!M614)</f>
        <v>-</v>
      </c>
      <c r="L613" s="318" t="str">
        <f>IF(SP_SUL!N614="","*",SP_SUL!N614)</f>
        <v>-</v>
      </c>
      <c r="M613" s="111" t="str">
        <f>IF(SP_SUL!J614="","*",SP_SUL!J614)</f>
        <v>*</v>
      </c>
      <c r="N613" s="257" t="str">
        <f>IF(SP_SUL!K614="","*",SP_SUL!K614)</f>
        <v>*</v>
      </c>
      <c r="O613" s="257" t="str">
        <f>IF(SP_SUL!L614="","*",SP_SUL!L614)</f>
        <v>*</v>
      </c>
      <c r="P613" s="111"/>
      <c r="Q613" s="128" t="str">
        <f>IF(SP_SUL!O614="","*",SP_SUL!O614)</f>
        <v>*</v>
      </c>
      <c r="R613" s="128" t="str">
        <f>IF(SP_SUL!P614="","*",SP_SUL!P614)</f>
        <v>*</v>
      </c>
      <c r="S613" s="110" t="str">
        <f>IF(SP_SUL!Q614="","*",CONCATENATE(SP_SUL!Q614," ",SP_SUL!R614))</f>
        <v>*</v>
      </c>
      <c r="T613" s="110" t="str">
        <f>IF(SP_SUL!V614="","*",SP_SUL!V614)</f>
        <v>*</v>
      </c>
      <c r="U613" s="110" t="str">
        <f>IF(SP_SUL!W614="","*",SP_SUL!W614)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*</v>
      </c>
      <c r="C614" s="109" t="str">
        <f>IF(SP_SUL!Z615="","*",SP_SUL!Z615)</f>
        <v>*</v>
      </c>
      <c r="D614" s="110" t="str">
        <f>IF(SP_SUL!S615="","*",SP_SUL!S615)</f>
        <v>-</v>
      </c>
      <c r="E614" s="110" t="str">
        <f>IF(SP_SUL!T615="","*",SP_SUL!T615)</f>
        <v>-</v>
      </c>
      <c r="F614" s="110" t="str">
        <f>IF(SP_SUL!B615="","*",SP_SUL!B615)</f>
        <v>*</v>
      </c>
      <c r="G614" s="110" t="str">
        <f>IF(SP_SUL!D615="","*",SP_SUL!D615)</f>
        <v>*</v>
      </c>
      <c r="H614" s="110" t="str">
        <f>IF(SP_SUL!F615="","*",SP_SUL!F615)</f>
        <v>*</v>
      </c>
      <c r="I614" s="110" t="str">
        <f>IF(SP_SUL!H615="","*",SP_SUL!H615)</f>
        <v>*</v>
      </c>
      <c r="J614" s="110" t="str">
        <f>IF(SP_SUL!I615="","*",SP_SUL!I615)</f>
        <v>*</v>
      </c>
      <c r="K614" s="110" t="str">
        <f>IF(SP_SUL!M615="","*",SP_SUL!M615)</f>
        <v>-</v>
      </c>
      <c r="L614" s="318" t="str">
        <f>IF(SP_SUL!N615="","*",SP_SUL!N615)</f>
        <v>-</v>
      </c>
      <c r="M614" s="111" t="str">
        <f>IF(SP_SUL!J615="","*",SP_SUL!J615)</f>
        <v>*</v>
      </c>
      <c r="N614" s="257" t="str">
        <f>IF(SP_SUL!K615="","*",SP_SUL!K615)</f>
        <v>*</v>
      </c>
      <c r="O614" s="257" t="str">
        <f>IF(SP_SUL!L615="","*",SP_SUL!L615)</f>
        <v>*</v>
      </c>
      <c r="P614" s="111"/>
      <c r="Q614" s="128" t="str">
        <f>IF(SP_SUL!O615="","*",SP_SUL!O615)</f>
        <v>*</v>
      </c>
      <c r="R614" s="128" t="str">
        <f>IF(SP_SUL!P615="","*",SP_SUL!P615)</f>
        <v>*</v>
      </c>
      <c r="S614" s="110" t="str">
        <f>IF(SP_SUL!Q615="","*",CONCATENATE(SP_SUL!Q615," ",SP_SUL!R615))</f>
        <v>*</v>
      </c>
      <c r="T614" s="110" t="str">
        <f>IF(SP_SUL!V615="","*",SP_SUL!V615)</f>
        <v>*</v>
      </c>
      <c r="U614" s="110" t="str">
        <f>IF(SP_SUL!W615="","*",SP_SUL!W615)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*</v>
      </c>
      <c r="C616" s="109" t="str">
        <f>IF(SP_SUL!Z617="","*",SP_SUL!Z617)</f>
        <v>*</v>
      </c>
      <c r="D616" s="110" t="str">
        <f>IF(SP_SUL!S617="","*",SP_SUL!S617)</f>
        <v>-</v>
      </c>
      <c r="E616" s="110" t="str">
        <f>IF(SP_SUL!T617="","*",SP_SUL!T617)</f>
        <v>-</v>
      </c>
      <c r="F616" s="110" t="str">
        <f>IF(SP_SUL!B617="","*",SP_SUL!B617)</f>
        <v>*</v>
      </c>
      <c r="G616" s="110" t="str">
        <f>IF(SP_SUL!D617="","*",SP_SUL!D617)</f>
        <v>*</v>
      </c>
      <c r="H616" s="110" t="str">
        <f>IF(SP_SUL!F617="","*",SP_SUL!F617)</f>
        <v>*</v>
      </c>
      <c r="I616" s="110" t="str">
        <f>IF(SP_SUL!H617="","*",SP_SUL!H617)</f>
        <v>*</v>
      </c>
      <c r="J616" s="110" t="str">
        <f>IF(SP_SUL!I617="","*",SP_SUL!I617)</f>
        <v>*</v>
      </c>
      <c r="K616" s="110" t="str">
        <f>IF(SP_SUL!M617="","*",SP_SUL!M617)</f>
        <v>-</v>
      </c>
      <c r="L616" s="318" t="str">
        <f>IF(SP_SUL!N617="","*",SP_SUL!N617)</f>
        <v>-</v>
      </c>
      <c r="M616" s="111" t="str">
        <f>IF(SP_SUL!J617="","*",SP_SUL!J617)</f>
        <v>*</v>
      </c>
      <c r="N616" s="257" t="str">
        <f>IF(SP_SUL!K617="","*",SP_SUL!K617)</f>
        <v>*</v>
      </c>
      <c r="O616" s="257" t="str">
        <f>IF(SP_SUL!L617="","*",SP_SUL!L617)</f>
        <v>*</v>
      </c>
      <c r="P616" s="111"/>
      <c r="Q616" s="128" t="str">
        <f>IF(SP_SUL!O617="","*",SP_SUL!O617)</f>
        <v>*</v>
      </c>
      <c r="R616" s="128" t="str">
        <f>IF(SP_SUL!P617="","*",SP_SUL!P617)</f>
        <v>*</v>
      </c>
      <c r="S616" s="110" t="str">
        <f>IF(SP_SUL!Q617="","*",CONCATENATE(SP_SUL!Q617," ",SP_SUL!R617))</f>
        <v>*</v>
      </c>
      <c r="T616" s="110" t="str">
        <f>IF(SP_SUL!V617="","*",SP_SUL!V617)</f>
        <v>*</v>
      </c>
      <c r="U616" s="110" t="str">
        <f>IF(SP_SUL!W617="","*",SP_SUL!W617)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1845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1846</v>
      </c>
      <c r="C2" s="96" t="s">
        <v>859</v>
      </c>
      <c r="D2" s="96" t="s">
        <v>861</v>
      </c>
      <c r="E2" s="96" t="s">
        <v>1847</v>
      </c>
      <c r="F2" s="96" t="s">
        <v>1848</v>
      </c>
      <c r="G2" s="96" t="s">
        <v>1849</v>
      </c>
      <c r="H2" s="96" t="s">
        <v>1850</v>
      </c>
      <c r="I2" s="96" t="s">
        <v>1851</v>
      </c>
      <c r="J2" s="96" t="s">
        <v>1852</v>
      </c>
      <c r="K2" s="131" t="s">
        <v>1853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 t="str">
        <f>IF(SP_SUL!B601="","*",SP_SUL!B601)</f>
        <v>*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*</v>
      </c>
      <c r="I600" s="121" t="str">
        <f>IF(SP_SUL!AC601="","*",SP_SUL!AC601)</f>
        <v>*</v>
      </c>
      <c r="J600" s="122" t="str">
        <f>IF(SP_SUL!AA601="","*",SP_SUL!AA601)</f>
        <v>*</v>
      </c>
      <c r="K600" s="134" t="str">
        <f>IF(SP_SUL!AD601="","*",SP_SUL!AD601)</f>
        <v>*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 t="str">
        <f>IF(SP_SUL!B603="","*",SP_SUL!B603)</f>
        <v>*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*</v>
      </c>
      <c r="I602" s="121" t="str">
        <f>IF(SP_SUL!AC603="","*",SP_SUL!AC603)</f>
        <v>*</v>
      </c>
      <c r="J602" s="122" t="str">
        <f>IF(SP_SUL!AA603="","*",SP_SUL!AA603)</f>
        <v>*</v>
      </c>
      <c r="K602" s="134" t="str">
        <f>IF(SP_SUL!AD603="","*",SP_SUL!AD603)</f>
        <v>*</v>
      </c>
    </row>
    <row r="603" spans="2:11" s="123" customFormat="1" hidden="1">
      <c r="B603" s="120" t="str">
        <f>IF(SP_SUL!Y604="","*",SP_SUL!Y604)</f>
        <v>*</v>
      </c>
      <c r="C603" s="121" t="str">
        <f>IF(SP_SUL!B604="","*",SP_SUL!B604)</f>
        <v>*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*</v>
      </c>
      <c r="I603" s="121" t="str">
        <f>IF(SP_SUL!AC604="","*",SP_SUL!AC604)</f>
        <v>*</v>
      </c>
      <c r="J603" s="122" t="str">
        <f>IF(SP_SUL!AA604="","*",SP_SUL!AA604)</f>
        <v>*</v>
      </c>
      <c r="K603" s="134" t="str">
        <f>IF(SP_SUL!AD604="","*",SP_SUL!AD604)</f>
        <v>*</v>
      </c>
    </row>
    <row r="604" spans="2:11" s="123" customFormat="1" hidden="1">
      <c r="B604" s="120" t="str">
        <f>IF(SP_SUL!Y605="","*",SP_SUL!Y605)</f>
        <v>*</v>
      </c>
      <c r="C604" s="121" t="str">
        <f>IF(SP_SUL!B605="","*",SP_SUL!B605)</f>
        <v>*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*</v>
      </c>
      <c r="J604" s="122" t="str">
        <f>IF(SP_SUL!AA605="","*",SP_SUL!AA605)</f>
        <v>*</v>
      </c>
      <c r="K604" s="134" t="str">
        <f>IF(SP_SUL!AD605="","*",SP_SUL!AD605)</f>
        <v>*</v>
      </c>
    </row>
    <row r="605" spans="2:11" s="123" customFormat="1" hidden="1">
      <c r="B605" s="120" t="str">
        <f>IF(SP_SUL!Y606="","*",SP_SUL!Y606)</f>
        <v>*</v>
      </c>
      <c r="C605" s="121" t="str">
        <f>IF(SP_SUL!B606="","*",SP_SUL!B606)</f>
        <v>*</v>
      </c>
      <c r="D605" s="121" t="str">
        <f>IF(SP_SUL!D606="","*",SP_SUL!D606)</f>
        <v>*</v>
      </c>
      <c r="E605" s="121" t="str">
        <f>IF(SP_SUL!H606="","*",SP_SUL!H606)</f>
        <v>*</v>
      </c>
      <c r="F605" s="137" t="str">
        <f>IF(SP_SUL!M606="","*",SP_SUL!M606)</f>
        <v>-</v>
      </c>
      <c r="G605" s="121" t="str">
        <f>IF(SP_SUL!I606="","*",SP_SUL!I606)</f>
        <v>*</v>
      </c>
      <c r="H605" s="121" t="str">
        <f>IF(SP_SUL!AB606="","*",SP_SUL!AB606)</f>
        <v>*</v>
      </c>
      <c r="I605" s="121" t="str">
        <f>IF(SP_SUL!AC606="","*",SP_SUL!AC606)</f>
        <v>*</v>
      </c>
      <c r="J605" s="122" t="str">
        <f>IF(SP_SUL!AA606="","*",SP_SUL!AA606)</f>
        <v>*</v>
      </c>
      <c r="K605" s="134" t="str">
        <f>IF(SP_SUL!AD606="","*",SP_SUL!AD606)</f>
        <v>*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 t="str">
        <f>IF(SP_SUL!B609="","*",SP_SUL!B609)</f>
        <v>*</v>
      </c>
      <c r="D608" s="121" t="str">
        <f>IF(SP_SUL!D609="","*",SP_SUL!D609)</f>
        <v>*</v>
      </c>
      <c r="E608" s="121" t="str">
        <f>IF(SP_SUL!H609="","*",SP_SUL!H609)</f>
        <v>*</v>
      </c>
      <c r="F608" s="137" t="str">
        <f>IF(SP_SUL!M609="","*",SP_SUL!M609)</f>
        <v>-</v>
      </c>
      <c r="G608" s="121" t="str">
        <f>IF(SP_SUL!I609="","*",SP_SUL!I609)</f>
        <v>*</v>
      </c>
      <c r="H608" s="121" t="str">
        <f>IF(SP_SUL!AB609="","*",SP_SUL!AB609)</f>
        <v>*</v>
      </c>
      <c r="I608" s="121" t="str">
        <f>IF(SP_SUL!AC609="","*",SP_SUL!AC609)</f>
        <v>*</v>
      </c>
      <c r="J608" s="122" t="str">
        <f>IF(SP_SUL!AA609="","*",SP_SUL!AA609)</f>
        <v>*</v>
      </c>
      <c r="K608" s="134" t="str">
        <f>IF(SP_SUL!AD609="","*",SP_SUL!AD609)</f>
        <v>*</v>
      </c>
    </row>
    <row r="609" spans="2:11" s="123" customFormat="1" hidden="1">
      <c r="B609" s="120" t="str">
        <f>IF(SP_SUL!Y610="","*",SP_SUL!Y610)</f>
        <v>*</v>
      </c>
      <c r="C609" s="121" t="str">
        <f>IF(SP_SUL!B610="","*",SP_SUL!B610)</f>
        <v>*</v>
      </c>
      <c r="D609" s="121" t="str">
        <f>IF(SP_SUL!D610="","*",SP_SUL!D610)</f>
        <v>*</v>
      </c>
      <c r="E609" s="121" t="str">
        <f>IF(SP_SUL!H610="","*",SP_SUL!H610)</f>
        <v>*</v>
      </c>
      <c r="F609" s="137" t="str">
        <f>IF(SP_SUL!M610="","*",SP_SUL!M610)</f>
        <v>-</v>
      </c>
      <c r="G609" s="121" t="str">
        <f>IF(SP_SUL!I610="","*",SP_SUL!I610)</f>
        <v>*</v>
      </c>
      <c r="H609" s="121" t="str">
        <f>IF(SP_SUL!AB610="","*",SP_SUL!AB610)</f>
        <v>*</v>
      </c>
      <c r="I609" s="121" t="str">
        <f>IF(SP_SUL!AC610="","*",SP_SUL!AC610)</f>
        <v>*</v>
      </c>
      <c r="J609" s="122" t="str">
        <f>IF(SP_SUL!AA610="","*",SP_SUL!AA610)</f>
        <v>*</v>
      </c>
      <c r="K609" s="134" t="str">
        <f>IF(SP_SUL!AD610="","*",SP_SUL!AD610)</f>
        <v>*</v>
      </c>
    </row>
    <row r="610" spans="2:11" s="123" customFormat="1" hidden="1">
      <c r="B610" s="120" t="str">
        <f>IF(SP_SUL!Y611="","*",SP_SUL!Y611)</f>
        <v>*</v>
      </c>
      <c r="C610" s="121" t="str">
        <f>IF(SP_SUL!B611="","*",SP_SUL!B611)</f>
        <v>*</v>
      </c>
      <c r="D610" s="121" t="str">
        <f>IF(SP_SUL!D611="","*",SP_SUL!D611)</f>
        <v>*</v>
      </c>
      <c r="E610" s="121" t="str">
        <f>IF(SP_SUL!H611="","*",SP_SUL!H611)</f>
        <v>*</v>
      </c>
      <c r="F610" s="137" t="str">
        <f>IF(SP_SUL!M611="","*",SP_SUL!M611)</f>
        <v>-</v>
      </c>
      <c r="G610" s="121" t="str">
        <f>IF(SP_SUL!I611="","*",SP_SUL!I611)</f>
        <v>*</v>
      </c>
      <c r="H610" s="121" t="str">
        <f>IF(SP_SUL!AB611="","*",SP_SUL!AB611)</f>
        <v>*</v>
      </c>
      <c r="I610" s="121" t="str">
        <f>IF(SP_SUL!AC611="","*",SP_SUL!AC611)</f>
        <v>*</v>
      </c>
      <c r="J610" s="122" t="str">
        <f>IF(SP_SUL!AA611="","*",SP_SUL!AA611)</f>
        <v>*</v>
      </c>
      <c r="K610" s="134" t="str">
        <f>IF(SP_SUL!AD611="","*",SP_SUL!AD611)</f>
        <v>*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 t="str">
        <f>IF(SP_SUL!B613="","*",SP_SUL!B613)</f>
        <v>*</v>
      </c>
      <c r="D612" s="121" t="str">
        <f>IF(SP_SUL!D613="","*",SP_SUL!D613)</f>
        <v>*</v>
      </c>
      <c r="E612" s="121" t="str">
        <f>IF(SP_SUL!H613="","*",SP_SUL!H613)</f>
        <v>*</v>
      </c>
      <c r="F612" s="137" t="str">
        <f>IF(SP_SUL!M613="","*",SP_SUL!M613)</f>
        <v>-</v>
      </c>
      <c r="G612" s="121" t="str">
        <f>IF(SP_SUL!I613="","*",SP_SUL!I613)</f>
        <v>*</v>
      </c>
      <c r="H612" s="121" t="str">
        <f>IF(SP_SUL!AB613="","*",SP_SUL!AB613)</f>
        <v>*</v>
      </c>
      <c r="I612" s="121" t="str">
        <f>IF(SP_SUL!AC613="","*",SP_SUL!AC613)</f>
        <v>*</v>
      </c>
      <c r="J612" s="122" t="str">
        <f>IF(SP_SUL!AA613="","*",SP_SUL!AA613)</f>
        <v>*</v>
      </c>
      <c r="K612" s="134" t="str">
        <f>IF(SP_SUL!AD613="","*",SP_SUL!AD613)</f>
        <v>*</v>
      </c>
    </row>
    <row r="613" spans="2:11" s="123" customFormat="1" hidden="1">
      <c r="B613" s="120" t="str">
        <f>IF(SP_SUL!Y614="","*",SP_SUL!Y614)</f>
        <v>*</v>
      </c>
      <c r="C613" s="121" t="str">
        <f>IF(SP_SUL!B614="","*",SP_SUL!B614)</f>
        <v>*</v>
      </c>
      <c r="D613" s="121" t="str">
        <f>IF(SP_SUL!D614="","*",SP_SUL!D614)</f>
        <v>*</v>
      </c>
      <c r="E613" s="121" t="str">
        <f>IF(SP_SUL!H614="","*",SP_SUL!H614)</f>
        <v>*</v>
      </c>
      <c r="F613" s="137" t="str">
        <f>IF(SP_SUL!M614="","*",SP_SUL!M614)</f>
        <v>-</v>
      </c>
      <c r="G613" s="121" t="str">
        <f>IF(SP_SUL!I614="","*",SP_SUL!I614)</f>
        <v>*</v>
      </c>
      <c r="H613" s="121" t="str">
        <f>IF(SP_SUL!AB614="","*",SP_SUL!AB614)</f>
        <v>*</v>
      </c>
      <c r="I613" s="121" t="str">
        <f>IF(SP_SUL!AC614="","*",SP_SUL!AC614)</f>
        <v>*</v>
      </c>
      <c r="J613" s="122" t="str">
        <f>IF(SP_SUL!AA614="","*",SP_SUL!AA614)</f>
        <v>*</v>
      </c>
      <c r="K613" s="134" t="str">
        <f>IF(SP_SUL!AD614="","*",SP_SUL!AD614)</f>
        <v>*</v>
      </c>
    </row>
    <row r="614" spans="2:11" s="123" customFormat="1" hidden="1">
      <c r="B614" s="120" t="str">
        <f>IF(SP_SUL!Y615="","*",SP_SUL!Y615)</f>
        <v>*</v>
      </c>
      <c r="C614" s="121" t="str">
        <f>IF(SP_SUL!B615="","*",SP_SUL!B615)</f>
        <v>*</v>
      </c>
      <c r="D614" s="121" t="str">
        <f>IF(SP_SUL!D615="","*",SP_SUL!D615)</f>
        <v>*</v>
      </c>
      <c r="E614" s="121" t="str">
        <f>IF(SP_SUL!H615="","*",SP_SUL!H615)</f>
        <v>*</v>
      </c>
      <c r="F614" s="137" t="str">
        <f>IF(SP_SUL!M615="","*",SP_SUL!M615)</f>
        <v>-</v>
      </c>
      <c r="G614" s="121" t="str">
        <f>IF(SP_SUL!I615="","*",SP_SUL!I615)</f>
        <v>*</v>
      </c>
      <c r="H614" s="121" t="str">
        <f>IF(SP_SUL!AB615="","*",SP_SUL!AB615)</f>
        <v>*</v>
      </c>
      <c r="I614" s="121" t="str">
        <f>IF(SP_SUL!AC615="","*",SP_SUL!AC615)</f>
        <v>*</v>
      </c>
      <c r="J614" s="122" t="str">
        <f>IF(SP_SUL!AA615="","*",SP_SUL!AA615)</f>
        <v>*</v>
      </c>
      <c r="K614" s="134" t="str">
        <f>IF(SP_SUL!AD615="","*",SP_SUL!AD615)</f>
        <v>*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2025-12-26T17:17:44Z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