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0662" documentId="8_{B6337239-1A00-434D-AAD0-422EA1FEB5AE}" xr6:coauthVersionLast="47" xr6:coauthVersionMax="47" xr10:uidLastSave="{4C08DA56-D112-4617-82F9-C77D260DE815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BASE_MAPA" sheetId="7" r:id="rId3"/>
    <sheet name="SELEÇÕES" sheetId="9" r:id="rId4"/>
    <sheet name="FN_MC" sheetId="1" r:id="rId5"/>
    <sheet name="Diesel" sheetId="14" r:id="rId6"/>
    <sheet name="Maquinista" sheetId="15" r:id="rId7"/>
    <sheet name="CONTROLE - MAQUINISTAS" sheetId="13" r:id="rId8"/>
    <sheet name="CONTROLE D+1" sheetId="16" r:id="rId9"/>
    <sheet name="CONTROLE D" sheetId="11" r:id="rId10"/>
  </sheets>
  <definedNames>
    <definedName name="_xlnm._FilterDatabase" localSheetId="2" hidden="1">BASE_MAPA!$A$1:$G$408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9" hidden="1">'CONTROLE D'!$A$6:$R$7</definedName>
    <definedName name="_xlnm._FilterDatabase" localSheetId="4" hidden="1">FN_MC!#REF!</definedName>
    <definedName name="_xlnm._FilterDatabase" localSheetId="8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5" i="1" l="1"/>
  <c r="C95" i="1"/>
  <c r="G95" i="1"/>
  <c r="M95" i="1" a="1"/>
  <c r="M95" i="1"/>
  <c r="N95" i="1" a="1"/>
  <c r="N95" i="1"/>
  <c r="R95" i="1"/>
  <c r="S95" i="1" a="1"/>
  <c r="S95" i="1"/>
  <c r="T95" i="1" a="1"/>
  <c r="T95" i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/>
  <c r="BF95" i="1"/>
  <c r="BR95" i="1"/>
  <c r="BS95" i="1"/>
  <c r="M97" i="1" a="1"/>
  <c r="M97" i="1"/>
  <c r="N97" i="1" a="1"/>
  <c r="N97" i="1"/>
  <c r="N96" i="1" a="1"/>
  <c r="N96" i="1"/>
  <c r="N94" i="1" a="1"/>
  <c r="N94" i="1"/>
  <c r="AQ68" i="1"/>
  <c r="T102" i="1" a="1"/>
  <c r="T102" i="1"/>
  <c r="S102" i="1" a="1"/>
  <c r="S102" i="1"/>
  <c r="N102" i="1" a="1"/>
  <c r="N102" i="1"/>
  <c r="M102" i="1" a="1"/>
  <c r="M102" i="1"/>
  <c r="T96" i="1" a="1"/>
  <c r="T96" i="1"/>
  <c r="S96" i="1" a="1"/>
  <c r="S96" i="1"/>
  <c r="M96" i="1" a="1"/>
  <c r="M96" i="1"/>
  <c r="N88" i="1" a="1"/>
  <c r="N88" i="1"/>
  <c r="C97" i="1"/>
  <c r="A97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3" i="1"/>
  <c r="BR803" i="1"/>
  <c r="BQ803" i="1"/>
  <c r="BF803" i="1"/>
  <c r="BC803" i="1" a="1"/>
  <c r="BC803" i="1" s="1"/>
  <c r="AY803" i="1"/>
  <c r="AQ803" i="1"/>
  <c r="AP803" i="1"/>
  <c r="AO803" i="1"/>
  <c r="AL803" i="1"/>
  <c r="AK803" i="1"/>
  <c r="AJ803" i="1"/>
  <c r="AI803" i="1"/>
  <c r="BB803" i="1" s="1"/>
  <c r="U803" i="1"/>
  <c r="T803" i="1" a="1"/>
  <c r="T803" i="1" s="1"/>
  <c r="S803" i="1" a="1"/>
  <c r="S803" i="1" s="1"/>
  <c r="R803" i="1"/>
  <c r="N803" i="1" a="1"/>
  <c r="N803" i="1" s="1"/>
  <c r="AN803" i="1" s="1"/>
  <c r="M803" i="1" a="1"/>
  <c r="M803" i="1" s="1"/>
  <c r="AM803" i="1" s="1"/>
  <c r="G803" i="1"/>
  <c r="C803" i="1"/>
  <c r="A803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/>
  <c r="T60" i="1" a="1"/>
  <c r="T60" i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/>
  <c r="N61" i="1" a="1"/>
  <c r="N61" i="1"/>
  <c r="L59" i="16" s="1"/>
  <c r="R61" i="1"/>
  <c r="R62" i="16" s="1"/>
  <c r="S61" i="1" a="1"/>
  <c r="S61" i="1"/>
  <c r="D62" i="16" s="1"/>
  <c r="T61" i="1" a="1"/>
  <c r="T61" i="1"/>
  <c r="E62" i="16" s="1"/>
  <c r="AI61" i="1"/>
  <c r="AJ61" i="1"/>
  <c r="AK61" i="1"/>
  <c r="K62" i="11" s="1"/>
  <c r="AL61" i="1"/>
  <c r="AM61" i="1"/>
  <c r="AN61" i="1"/>
  <c r="AO61" i="1"/>
  <c r="BE61" i="1" s="1"/>
  <c r="AP61" i="1"/>
  <c r="M62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/>
  <c r="L64" i="16" s="1"/>
  <c r="R63" i="1"/>
  <c r="S63" i="1" a="1"/>
  <c r="S63" i="1"/>
  <c r="D64" i="16" s="1"/>
  <c r="T63" i="1" a="1"/>
  <c r="T63" i="1"/>
  <c r="E64" i="16" s="1"/>
  <c r="AI63" i="1"/>
  <c r="AJ63" i="1"/>
  <c r="AK63" i="1"/>
  <c r="K64" i="11" s="1"/>
  <c r="AL63" i="1"/>
  <c r="AM63" i="1"/>
  <c r="AN63" i="1"/>
  <c r="AO63" i="1"/>
  <c r="BE63" i="1" s="1"/>
  <c r="AP63" i="1"/>
  <c r="M64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/>
  <c r="D66" i="16" s="1"/>
  <c r="T65" i="1" a="1"/>
  <c r="T65" i="1"/>
  <c r="E66" i="16" s="1"/>
  <c r="AI65" i="1"/>
  <c r="AJ65" i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67" i="16" s="1"/>
  <c r="N66" i="1" a="1"/>
  <c r="N66" i="1"/>
  <c r="L67" i="16" s="1"/>
  <c r="R66" i="1"/>
  <c r="R67" i="16" s="1"/>
  <c r="S66" i="1" a="1"/>
  <c r="S66" i="1"/>
  <c r="D67" i="16" s="1"/>
  <c r="T66" i="1" a="1"/>
  <c r="T66" i="1"/>
  <c r="E67" i="16" s="1"/>
  <c r="AI66" i="1"/>
  <c r="AJ66" i="1"/>
  <c r="AK66" i="1"/>
  <c r="K67" i="11" s="1"/>
  <c r="AL66" i="1"/>
  <c r="AM66" i="1"/>
  <c r="AN66" i="1"/>
  <c r="AO66" i="1"/>
  <c r="BE66" i="1" s="1"/>
  <c r="AP66" i="1"/>
  <c r="M67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K68" i="16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M67" i="1"/>
  <c r="AN67" i="1"/>
  <c r="AO67" i="1"/>
  <c r="BE67" i="1" s="1"/>
  <c r="AP67" i="1"/>
  <c r="M68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69" i="16" s="1"/>
  <c r="L69" i="16"/>
  <c r="R68" i="1"/>
  <c r="R69" i="16" s="1"/>
  <c r="S68" i="1" a="1"/>
  <c r="S68" i="1"/>
  <c r="D69" i="16" s="1"/>
  <c r="T68" i="1" a="1"/>
  <c r="T68" i="1"/>
  <c r="E69" i="16" s="1"/>
  <c r="AI68" i="1"/>
  <c r="AJ68" i="1"/>
  <c r="AK68" i="1"/>
  <c r="K69" i="11" s="1"/>
  <c r="AL68" i="1"/>
  <c r="AM68" i="1"/>
  <c r="AN68" i="1"/>
  <c r="AO68" i="1"/>
  <c r="BE68" i="1" s="1"/>
  <c r="AP68" i="1"/>
  <c r="M69" i="11" s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/>
  <c r="E71" i="16" s="1"/>
  <c r="AI70" i="1"/>
  <c r="AJ70" i="1"/>
  <c r="AK70" i="1"/>
  <c r="K71" i="11" s="1"/>
  <c r="AL70" i="1"/>
  <c r="AM70" i="1"/>
  <c r="AN70" i="1"/>
  <c r="AO70" i="1"/>
  <c r="BE70" i="1" s="1"/>
  <c r="AP70" i="1"/>
  <c r="M71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3" i="16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M72" i="1"/>
  <c r="AN72" i="1"/>
  <c r="AO72" i="1"/>
  <c r="BE72" i="1" s="1"/>
  <c r="AP72" i="1"/>
  <c r="M73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4" i="16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M73" i="1"/>
  <c r="AN73" i="1"/>
  <c r="AO73" i="1"/>
  <c r="BE73" i="1" s="1"/>
  <c r="AP73" i="1"/>
  <c r="M74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K75" i="16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/>
  <c r="AK74" i="1"/>
  <c r="K75" i="11" s="1"/>
  <c r="AL74" i="1"/>
  <c r="AM74" i="1"/>
  <c r="AN74" i="1"/>
  <c r="AO74" i="1"/>
  <c r="BE74" i="1" s="1"/>
  <c r="AP74" i="1"/>
  <c r="M75" i="11" s="1"/>
  <c r="AQ74" i="1"/>
  <c r="BB74" i="1"/>
  <c r="BC74" i="1" a="1"/>
  <c r="BC74" i="1"/>
  <c r="BD74" i="1" a="1"/>
  <c r="BD74" i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/>
  <c r="L77" i="16" s="1"/>
  <c r="R77" i="1"/>
  <c r="R77" i="16" s="1"/>
  <c r="S77" i="1" a="1"/>
  <c r="S77" i="1"/>
  <c r="D77" i="16" s="1"/>
  <c r="T77" i="1" a="1"/>
  <c r="T77" i="1"/>
  <c r="E77" i="16" s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/>
  <c r="L80" i="16" s="1"/>
  <c r="R80" i="1"/>
  <c r="S80" i="1" a="1"/>
  <c r="S80" i="1"/>
  <c r="D80" i="16" s="1"/>
  <c r="T80" i="1" a="1"/>
  <c r="T80" i="1"/>
  <c r="E80" i="16" s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AJ81" i="1"/>
  <c r="AK81" i="1"/>
  <c r="K81" i="11" s="1"/>
  <c r="AL81" i="1"/>
  <c r="AO81" i="1"/>
  <c r="BE81" i="1" s="1"/>
  <c r="AP81" i="1"/>
  <c r="M81" i="11" s="1"/>
  <c r="AQ81" i="1"/>
  <c r="BB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/>
  <c r="L82" i="16" s="1"/>
  <c r="R82" i="1"/>
  <c r="S82" i="1" a="1"/>
  <c r="S82" i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D82" i="1" a="1"/>
  <c r="BD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/>
  <c r="AK83" i="1"/>
  <c r="K83" i="11" s="1"/>
  <c r="AL83" i="1"/>
  <c r="AO83" i="1"/>
  <c r="BE83" i="1" s="1"/>
  <c r="AP83" i="1"/>
  <c r="M83" i="11" s="1"/>
  <c r="AQ83" i="1"/>
  <c r="BB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D85" i="1" a="1"/>
  <c r="BD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R94" i="16" s="1"/>
  <c r="S94" i="1" a="1"/>
  <c r="S94" i="1" s="1"/>
  <c r="D94" i="16" s="1"/>
  <c r="T94" i="1" a="1"/>
  <c r="T94" i="1" s="1"/>
  <c r="E94" i="16" s="1"/>
  <c r="AI94" i="1"/>
  <c r="BB94" i="1" s="1"/>
  <c r="AJ94" i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6" i="1"/>
  <c r="C96" i="1"/>
  <c r="G96" i="1"/>
  <c r="L95" i="16"/>
  <c r="R96" i="1"/>
  <c r="R95" i="16" s="1"/>
  <c r="D95" i="16"/>
  <c r="E95" i="16"/>
  <c r="AI96" i="1"/>
  <c r="BB96" i="1" s="1"/>
  <c r="AJ96" i="1"/>
  <c r="AK96" i="1"/>
  <c r="K95" i="11" s="1"/>
  <c r="AL96" i="1"/>
  <c r="AO96" i="1"/>
  <c r="BE96" i="1" s="1"/>
  <c r="AP96" i="1"/>
  <c r="M95" i="11" s="1"/>
  <c r="AQ96" i="1"/>
  <c r="BC96" i="1" a="1"/>
  <c r="BC96" i="1" s="1"/>
  <c r="BF96" i="1"/>
  <c r="BR96" i="1"/>
  <c r="BS96" i="1"/>
  <c r="BT96" i="1"/>
  <c r="G97" i="1"/>
  <c r="L96" i="16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96" i="11" s="1"/>
  <c r="AL97" i="1"/>
  <c r="AO97" i="1"/>
  <c r="BE97" i="1" s="1"/>
  <c r="AP97" i="1"/>
  <c r="M96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L97" i="16"/>
  <c r="R98" i="1"/>
  <c r="R97" i="16" s="1"/>
  <c r="S98" i="1" a="1"/>
  <c r="S98" i="1" s="1"/>
  <c r="D97" i="16" s="1"/>
  <c r="T98" i="1" a="1"/>
  <c r="T98" i="1" s="1"/>
  <c r="E97" i="16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98" i="11" s="1"/>
  <c r="AL99" i="1"/>
  <c r="AO99" i="1"/>
  <c r="BE99" i="1" s="1"/>
  <c r="AP99" i="1"/>
  <c r="M98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 s="1"/>
  <c r="L100" i="16" s="1"/>
  <c r="R101" i="1"/>
  <c r="S101" i="1" a="1"/>
  <c r="S101" i="1" s="1"/>
  <c r="D100" i="16" s="1"/>
  <c r="T101" i="1" a="1"/>
  <c r="T101" i="1" s="1"/>
  <c r="E100" i="16" s="1"/>
  <c r="AI101" i="1"/>
  <c r="BB101" i="1" s="1"/>
  <c r="AJ101" i="1"/>
  <c r="AK101" i="1"/>
  <c r="K100" i="11" s="1"/>
  <c r="AL101" i="1"/>
  <c r="AO101" i="1"/>
  <c r="BE101" i="1" s="1"/>
  <c r="AP101" i="1"/>
  <c r="M100" i="11" s="1"/>
  <c r="AQ101" i="1"/>
  <c r="BC101" i="1" a="1"/>
  <c r="BC101" i="1" s="1"/>
  <c r="BF101" i="1"/>
  <c r="BR101" i="1"/>
  <c r="BS101" i="1"/>
  <c r="BT101" i="1"/>
  <c r="A102" i="1"/>
  <c r="C102" i="1"/>
  <c r="G102" i="1"/>
  <c r="L101" i="16"/>
  <c r="R102" i="1"/>
  <c r="R101" i="16" s="1"/>
  <c r="D101" i="16"/>
  <c r="E101" i="16"/>
  <c r="AI102" i="1"/>
  <c r="BB102" i="1" s="1"/>
  <c r="AK102" i="1"/>
  <c r="K101" i="11" s="1"/>
  <c r="AL102" i="1"/>
  <c r="AO102" i="1"/>
  <c r="BE102" i="1" s="1"/>
  <c r="AP102" i="1"/>
  <c r="M101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2" i="16" s="1"/>
  <c r="R103" i="1"/>
  <c r="S103" i="1" a="1"/>
  <c r="S103" i="1" s="1"/>
  <c r="D102" i="16" s="1"/>
  <c r="T103" i="1" a="1"/>
  <c r="T103" i="1" s="1"/>
  <c r="E102" i="16" s="1"/>
  <c r="AI103" i="1"/>
  <c r="BB103" i="1" s="1"/>
  <c r="AJ103" i="1"/>
  <c r="AK103" i="1"/>
  <c r="K102" i="11" s="1"/>
  <c r="AL103" i="1"/>
  <c r="AO103" i="1"/>
  <c r="BE103" i="1" s="1"/>
  <c r="AP103" i="1"/>
  <c r="M102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N104" i="1" a="1"/>
  <c r="N104" i="1" s="1"/>
  <c r="L103" i="16" s="1"/>
  <c r="R104" i="1"/>
  <c r="S104" i="1" a="1"/>
  <c r="S104" i="1" s="1"/>
  <c r="D103" i="16" s="1"/>
  <c r="T104" i="1" a="1"/>
  <c r="T104" i="1" s="1"/>
  <c r="E103" i="16" s="1"/>
  <c r="AI104" i="1"/>
  <c r="BB104" i="1" s="1"/>
  <c r="AJ104" i="1"/>
  <c r="AK104" i="1"/>
  <c r="K103" i="11" s="1"/>
  <c r="AL104" i="1"/>
  <c r="AO104" i="1"/>
  <c r="BE104" i="1" s="1"/>
  <c r="AP104" i="1"/>
  <c r="M103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N105" i="1" a="1"/>
  <c r="N105" i="1" s="1"/>
  <c r="L104" i="16" s="1"/>
  <c r="R105" i="1"/>
  <c r="S105" i="1" a="1"/>
  <c r="S105" i="1" s="1"/>
  <c r="D104" i="16" s="1"/>
  <c r="T105" i="1" a="1"/>
  <c r="T105" i="1" s="1"/>
  <c r="E104" i="16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N106" i="1" a="1"/>
  <c r="N106" i="1" s="1"/>
  <c r="L105" i="16" s="1"/>
  <c r="R106" i="1"/>
  <c r="S106" i="1" a="1"/>
  <c r="S106" i="1" s="1"/>
  <c r="D105" i="16" s="1"/>
  <c r="T106" i="1" a="1"/>
  <c r="T106" i="1" s="1"/>
  <c r="E105" i="16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N107" i="1" a="1"/>
  <c r="N107" i="1" s="1"/>
  <c r="L106" i="16" s="1"/>
  <c r="R107" i="1"/>
  <c r="S107" i="1" a="1"/>
  <c r="S107" i="1" s="1"/>
  <c r="D106" i="16" s="1"/>
  <c r="T107" i="1" a="1"/>
  <c r="T107" i="1" s="1"/>
  <c r="E106" i="16" s="1"/>
  <c r="AI107" i="1"/>
  <c r="BB107" i="1" s="1"/>
  <c r="AJ107" i="1"/>
  <c r="AK107" i="1"/>
  <c r="K106" i="11" s="1"/>
  <c r="AL107" i="1"/>
  <c r="AO107" i="1"/>
  <c r="BE107" i="1" s="1"/>
  <c r="AP107" i="1"/>
  <c r="M106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N108" i="1" a="1"/>
  <c r="N108" i="1" s="1"/>
  <c r="L107" i="16" s="1"/>
  <c r="R108" i="1"/>
  <c r="S108" i="1" a="1"/>
  <c r="S108" i="1" s="1"/>
  <c r="D107" i="16" s="1"/>
  <c r="T108" i="1" a="1"/>
  <c r="T108" i="1" s="1"/>
  <c r="E107" i="16" s="1"/>
  <c r="AI108" i="1"/>
  <c r="BB108" i="1" s="1"/>
  <c r="AJ108" i="1"/>
  <c r="AK108" i="1"/>
  <c r="K107" i="11" s="1"/>
  <c r="AL108" i="1"/>
  <c r="AO108" i="1"/>
  <c r="BE108" i="1" s="1"/>
  <c r="AP108" i="1"/>
  <c r="M107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N109" i="1" a="1"/>
  <c r="N109" i="1" s="1"/>
  <c r="L108" i="16" s="1"/>
  <c r="R109" i="1"/>
  <c r="S109" i="1" a="1"/>
  <c r="S109" i="1" s="1"/>
  <c r="D108" i="16" s="1"/>
  <c r="T109" i="1" a="1"/>
  <c r="T109" i="1" s="1"/>
  <c r="E108" i="16" s="1"/>
  <c r="AI109" i="1"/>
  <c r="BB109" i="1" s="1"/>
  <c r="AJ109" i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N112" i="1" a="1"/>
  <c r="N112" i="1" s="1"/>
  <c r="L111" i="16" s="1"/>
  <c r="R112" i="1"/>
  <c r="S112" i="1" a="1"/>
  <c r="S112" i="1" s="1"/>
  <c r="D111" i="16" s="1"/>
  <c r="T112" i="1" a="1"/>
  <c r="T112" i="1" s="1"/>
  <c r="E111" i="16" s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N115" i="1" a="1"/>
  <c r="N115" i="1" s="1"/>
  <c r="L114" i="16" s="1"/>
  <c r="R115" i="1"/>
  <c r="S115" i="1" a="1"/>
  <c r="S115" i="1" s="1"/>
  <c r="D114" i="16" s="1"/>
  <c r="T115" i="1" a="1"/>
  <c r="T115" i="1" s="1"/>
  <c r="E114" i="16" s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N117" i="1" a="1"/>
  <c r="N117" i="1" s="1"/>
  <c r="L116" i="16" s="1"/>
  <c r="R117" i="1"/>
  <c r="S117" i="1" a="1"/>
  <c r="S117" i="1" s="1"/>
  <c r="D116" i="16" s="1"/>
  <c r="T117" i="1" a="1"/>
  <c r="T117" i="1" s="1"/>
  <c r="E116" i="16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N118" i="1" a="1"/>
  <c r="N118" i="1" s="1"/>
  <c r="L117" i="16" s="1"/>
  <c r="R118" i="1"/>
  <c r="S118" i="1" a="1"/>
  <c r="S118" i="1" s="1"/>
  <c r="D117" i="16" s="1"/>
  <c r="T118" i="1" a="1"/>
  <c r="T118" i="1" s="1"/>
  <c r="E117" i="16" s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N119" i="1" a="1"/>
  <c r="N119" i="1" s="1"/>
  <c r="L118" i="16" s="1"/>
  <c r="R119" i="1"/>
  <c r="S119" i="1" a="1"/>
  <c r="S119" i="1" s="1"/>
  <c r="D118" i="16" s="1"/>
  <c r="T119" i="1" a="1"/>
  <c r="T119" i="1" s="1"/>
  <c r="E118" i="16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N122" i="1" a="1"/>
  <c r="N122" i="1" s="1"/>
  <c r="L121" i="16" s="1"/>
  <c r="R122" i="1"/>
  <c r="S122" i="1" a="1"/>
  <c r="S122" i="1" s="1"/>
  <c r="D121" i="16" s="1"/>
  <c r="T122" i="1" a="1"/>
  <c r="T122" i="1" s="1"/>
  <c r="E121" i="16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J124" i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N126" i="1" a="1"/>
  <c r="N126" i="1" s="1"/>
  <c r="L125" i="16" s="1"/>
  <c r="R126" i="1"/>
  <c r="S126" i="1" a="1"/>
  <c r="S126" i="1" s="1"/>
  <c r="D125" i="16" s="1"/>
  <c r="T126" i="1" a="1"/>
  <c r="T126" i="1" s="1"/>
  <c r="E125" i="16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N127" i="1" a="1"/>
  <c r="N127" i="1" s="1"/>
  <c r="L126" i="16" s="1"/>
  <c r="R127" i="1"/>
  <c r="S127" i="1" a="1"/>
  <c r="S127" i="1" s="1"/>
  <c r="D126" i="16" s="1"/>
  <c r="T127" i="1" a="1"/>
  <c r="T127" i="1" s="1"/>
  <c r="E126" i="16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N128" i="1" a="1"/>
  <c r="N128" i="1" s="1"/>
  <c r="L127" i="16" s="1"/>
  <c r="R128" i="1"/>
  <c r="S128" i="1" a="1"/>
  <c r="S128" i="1" s="1"/>
  <c r="D127" i="16" s="1"/>
  <c r="T128" i="1" a="1"/>
  <c r="T128" i="1" s="1"/>
  <c r="E127" i="16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N129" i="1" a="1"/>
  <c r="N129" i="1" s="1"/>
  <c r="L128" i="16" s="1"/>
  <c r="R129" i="1"/>
  <c r="S129" i="1" a="1"/>
  <c r="S129" i="1" s="1"/>
  <c r="D128" i="16" s="1"/>
  <c r="T129" i="1" a="1"/>
  <c r="T129" i="1" s="1"/>
  <c r="E128" i="16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N130" i="1" a="1"/>
  <c r="N130" i="1" s="1"/>
  <c r="L129" i="16" s="1"/>
  <c r="R130" i="1"/>
  <c r="S130" i="1" a="1"/>
  <c r="S130" i="1" s="1"/>
  <c r="D129" i="16" s="1"/>
  <c r="T130" i="1" a="1"/>
  <c r="T130" i="1" s="1"/>
  <c r="E129" i="16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N131" i="1" a="1"/>
  <c r="N131" i="1" s="1"/>
  <c r="L130" i="16" s="1"/>
  <c r="R131" i="1"/>
  <c r="S131" i="1" a="1"/>
  <c r="S131" i="1" s="1"/>
  <c r="D130" i="16" s="1"/>
  <c r="T131" i="1" a="1"/>
  <c r="T131" i="1" s="1"/>
  <c r="E130" i="16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N132" i="1" a="1"/>
  <c r="N132" i="1" s="1"/>
  <c r="L131" i="16" s="1"/>
  <c r="R132" i="1"/>
  <c r="S132" i="1" a="1"/>
  <c r="S132" i="1" s="1"/>
  <c r="D131" i="16" s="1"/>
  <c r="T132" i="1" a="1"/>
  <c r="T132" i="1" s="1"/>
  <c r="E131" i="16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N133" i="1" a="1"/>
  <c r="N133" i="1" s="1"/>
  <c r="L132" i="16" s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N134" i="1" a="1"/>
  <c r="N134" i="1" s="1"/>
  <c r="L133" i="16" s="1"/>
  <c r="R134" i="1"/>
  <c r="S134" i="1" a="1"/>
  <c r="S134" i="1" s="1"/>
  <c r="D133" i="16" s="1"/>
  <c r="T134" i="1" a="1"/>
  <c r="T134" i="1" s="1"/>
  <c r="E133" i="16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N135" i="1" a="1"/>
  <c r="N135" i="1" s="1"/>
  <c r="L134" i="16" s="1"/>
  <c r="R135" i="1"/>
  <c r="S135" i="1" a="1"/>
  <c r="S135" i="1" s="1"/>
  <c r="D134" i="16" s="1"/>
  <c r="T135" i="1" a="1"/>
  <c r="T135" i="1" s="1"/>
  <c r="E134" i="16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N136" i="1" a="1"/>
  <c r="N136" i="1" s="1"/>
  <c r="L135" i="16" s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N137" i="1" a="1"/>
  <c r="N137" i="1" s="1"/>
  <c r="L136" i="16" s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N138" i="1" a="1"/>
  <c r="N138" i="1" s="1"/>
  <c r="L137" i="16" s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N139" i="1" a="1"/>
  <c r="N139" i="1" s="1"/>
  <c r="L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N140" i="1" a="1"/>
  <c r="N140" i="1" s="1"/>
  <c r="L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N141" i="1" a="1"/>
  <c r="N141" i="1" s="1"/>
  <c r="L140" i="16" s="1"/>
  <c r="R141" i="1"/>
  <c r="S141" i="1" a="1"/>
  <c r="S141" i="1" s="1"/>
  <c r="D140" i="16" s="1"/>
  <c r="T141" i="1" a="1"/>
  <c r="T141" i="1" s="1"/>
  <c r="E140" i="16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N150" i="1" a="1"/>
  <c r="N150" i="1" s="1"/>
  <c r="L149" i="16" s="1"/>
  <c r="R150" i="1"/>
  <c r="S150" i="1" a="1"/>
  <c r="S150" i="1" s="1"/>
  <c r="D149" i="16" s="1"/>
  <c r="T150" i="1" a="1"/>
  <c r="T150" i="1" s="1"/>
  <c r="E149" i="16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02" i="11" s="1"/>
  <c r="AL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77" i="16" s="1"/>
  <c r="N778" i="1" a="1"/>
  <c r="N778" i="1" s="1"/>
  <c r="L777" i="16" s="1"/>
  <c r="R778" i="1"/>
  <c r="S778" i="1" a="1"/>
  <c r="S778" i="1" s="1"/>
  <c r="D777" i="16" s="1"/>
  <c r="T778" i="1" a="1"/>
  <c r="T778" i="1" s="1"/>
  <c r="E777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78" i="16" s="1"/>
  <c r="N779" i="1" a="1"/>
  <c r="N779" i="1" s="1"/>
  <c r="L778" i="16" s="1"/>
  <c r="R779" i="1"/>
  <c r="S779" i="1" a="1"/>
  <c r="S779" i="1" s="1"/>
  <c r="D778" i="16" s="1"/>
  <c r="T779" i="1" a="1"/>
  <c r="T779" i="1" s="1"/>
  <c r="E778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79" i="16" s="1"/>
  <c r="N780" i="1" a="1"/>
  <c r="N780" i="1" s="1"/>
  <c r="L779" i="16" s="1"/>
  <c r="R780" i="1"/>
  <c r="S780" i="1" a="1"/>
  <c r="S780" i="1" s="1"/>
  <c r="D779" i="16" s="1"/>
  <c r="T780" i="1" a="1"/>
  <c r="T780" i="1" s="1"/>
  <c r="E779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0" i="16" s="1"/>
  <c r="N781" i="1" a="1"/>
  <c r="N781" i="1" s="1"/>
  <c r="L780" i="16" s="1"/>
  <c r="R781" i="1"/>
  <c r="S781" i="1" a="1"/>
  <c r="S781" i="1" s="1"/>
  <c r="D780" i="16" s="1"/>
  <c r="T781" i="1" a="1"/>
  <c r="T781" i="1" s="1"/>
  <c r="E780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1" i="16" s="1"/>
  <c r="N782" i="1" a="1"/>
  <c r="N782" i="1" s="1"/>
  <c r="L781" i="16" s="1"/>
  <c r="R782" i="1"/>
  <c r="S782" i="1" a="1"/>
  <c r="S782" i="1" s="1"/>
  <c r="D781" i="16" s="1"/>
  <c r="T782" i="1" a="1"/>
  <c r="T782" i="1" s="1"/>
  <c r="E781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2" i="16" s="1"/>
  <c r="N783" i="1" a="1"/>
  <c r="N783" i="1" s="1"/>
  <c r="L782" i="16" s="1"/>
  <c r="R783" i="1"/>
  <c r="S783" i="1" a="1"/>
  <c r="S783" i="1" s="1"/>
  <c r="D782" i="16" s="1"/>
  <c r="T783" i="1" a="1"/>
  <c r="T783" i="1" s="1"/>
  <c r="E782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3" i="16" s="1"/>
  <c r="N784" i="1" a="1"/>
  <c r="N784" i="1" s="1"/>
  <c r="L783" i="16" s="1"/>
  <c r="R784" i="1"/>
  <c r="S784" i="1" a="1"/>
  <c r="S784" i="1" s="1"/>
  <c r="D783" i="16" s="1"/>
  <c r="T784" i="1" a="1"/>
  <c r="T784" i="1" s="1"/>
  <c r="E783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4" i="16" s="1"/>
  <c r="N785" i="1" a="1"/>
  <c r="N785" i="1" s="1"/>
  <c r="L784" i="16" s="1"/>
  <c r="R785" i="1"/>
  <c r="S785" i="1" a="1"/>
  <c r="S785" i="1" s="1"/>
  <c r="D784" i="16" s="1"/>
  <c r="T785" i="1" a="1"/>
  <c r="T785" i="1" s="1"/>
  <c r="E784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85" i="16" s="1"/>
  <c r="N786" i="1" a="1"/>
  <c r="N786" i="1" s="1"/>
  <c r="L785" i="16" s="1"/>
  <c r="R786" i="1"/>
  <c r="S786" i="1" a="1"/>
  <c r="S786" i="1" s="1"/>
  <c r="D785" i="16" s="1"/>
  <c r="T786" i="1" a="1"/>
  <c r="T786" i="1" s="1"/>
  <c r="E785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86" i="16" s="1"/>
  <c r="N787" i="1" a="1"/>
  <c r="N787" i="1" s="1"/>
  <c r="L786" i="16" s="1"/>
  <c r="R787" i="1"/>
  <c r="S787" i="1" a="1"/>
  <c r="S787" i="1" s="1"/>
  <c r="D786" i="16" s="1"/>
  <c r="T787" i="1" a="1"/>
  <c r="T787" i="1" s="1"/>
  <c r="E786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87" i="16" s="1"/>
  <c r="N788" i="1" a="1"/>
  <c r="N788" i="1" s="1"/>
  <c r="L787" i="16" s="1"/>
  <c r="R788" i="1"/>
  <c r="S788" i="1" a="1"/>
  <c r="S788" i="1" s="1"/>
  <c r="D787" i="16" s="1"/>
  <c r="T788" i="1" a="1"/>
  <c r="T788" i="1" s="1"/>
  <c r="E787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88" i="16" s="1"/>
  <c r="N789" i="1" a="1"/>
  <c r="N789" i="1" s="1"/>
  <c r="L788" i="16" s="1"/>
  <c r="R789" i="1"/>
  <c r="S789" i="1" a="1"/>
  <c r="S789" i="1" s="1"/>
  <c r="D788" i="16" s="1"/>
  <c r="T789" i="1" a="1"/>
  <c r="T789" i="1" s="1"/>
  <c r="E788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89" i="16" s="1"/>
  <c r="N790" i="1" a="1"/>
  <c r="N790" i="1" s="1"/>
  <c r="L789" i="16" s="1"/>
  <c r="R790" i="1"/>
  <c r="S790" i="1" a="1"/>
  <c r="S790" i="1" s="1"/>
  <c r="D789" i="16" s="1"/>
  <c r="T790" i="1" a="1"/>
  <c r="T790" i="1" s="1"/>
  <c r="E789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0" i="16" s="1"/>
  <c r="N791" i="1" a="1"/>
  <c r="N791" i="1" s="1"/>
  <c r="L790" i="16" s="1"/>
  <c r="R791" i="1"/>
  <c r="S791" i="1" a="1"/>
  <c r="S791" i="1" s="1"/>
  <c r="D790" i="16" s="1"/>
  <c r="T791" i="1" a="1"/>
  <c r="T791" i="1" s="1"/>
  <c r="E790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1" i="16" s="1"/>
  <c r="N792" i="1" a="1"/>
  <c r="N792" i="1" s="1"/>
  <c r="L791" i="16" s="1"/>
  <c r="R792" i="1"/>
  <c r="S792" i="1" a="1"/>
  <c r="S792" i="1" s="1"/>
  <c r="D791" i="16" s="1"/>
  <c r="T792" i="1" a="1"/>
  <c r="T792" i="1" s="1"/>
  <c r="E791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2" i="16" s="1"/>
  <c r="N793" i="1" a="1"/>
  <c r="N793" i="1" s="1"/>
  <c r="L792" i="16" s="1"/>
  <c r="R793" i="1"/>
  <c r="S793" i="1" a="1"/>
  <c r="S793" i="1" s="1"/>
  <c r="D792" i="16" s="1"/>
  <c r="T793" i="1" a="1"/>
  <c r="T793" i="1" s="1"/>
  <c r="E792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3" i="16" s="1"/>
  <c r="N794" i="1" a="1"/>
  <c r="N794" i="1" s="1"/>
  <c r="L793" i="16" s="1"/>
  <c r="R794" i="1"/>
  <c r="S794" i="1" a="1"/>
  <c r="S794" i="1" s="1"/>
  <c r="D793" i="16" s="1"/>
  <c r="T794" i="1" a="1"/>
  <c r="T794" i="1" s="1"/>
  <c r="E793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4" i="16" s="1"/>
  <c r="N795" i="1" a="1"/>
  <c r="N795" i="1" s="1"/>
  <c r="L794" i="16" s="1"/>
  <c r="R795" i="1"/>
  <c r="S795" i="1" a="1"/>
  <c r="S795" i="1" s="1"/>
  <c r="D794" i="16" s="1"/>
  <c r="T795" i="1" a="1"/>
  <c r="T795" i="1" s="1"/>
  <c r="E794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K795" i="16" s="1"/>
  <c r="N796" i="1" a="1"/>
  <c r="N796" i="1" s="1"/>
  <c r="L795" i="16" s="1"/>
  <c r="R796" i="1"/>
  <c r="S796" i="1" a="1"/>
  <c r="S796" i="1" s="1"/>
  <c r="D795" i="16" s="1"/>
  <c r="T796" i="1" a="1"/>
  <c r="T796" i="1" s="1"/>
  <c r="E795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K796" i="16" s="1"/>
  <c r="N797" i="1" a="1"/>
  <c r="N797" i="1" s="1"/>
  <c r="L796" i="16" s="1"/>
  <c r="R797" i="1"/>
  <c r="S797" i="1" a="1"/>
  <c r="S797" i="1" s="1"/>
  <c r="D796" i="16" s="1"/>
  <c r="T797" i="1" a="1"/>
  <c r="T797" i="1" s="1"/>
  <c r="E796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K797" i="16" s="1"/>
  <c r="N798" i="1" a="1"/>
  <c r="N798" i="1" s="1"/>
  <c r="L797" i="16" s="1"/>
  <c r="R798" i="1"/>
  <c r="S798" i="1" a="1"/>
  <c r="S798" i="1" s="1"/>
  <c r="D797" i="16" s="1"/>
  <c r="T798" i="1" a="1"/>
  <c r="T798" i="1" s="1"/>
  <c r="E797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K798" i="16" s="1"/>
  <c r="N799" i="1" a="1"/>
  <c r="N799" i="1" s="1"/>
  <c r="L798" i="16" s="1"/>
  <c r="R799" i="1"/>
  <c r="S799" i="1" a="1"/>
  <c r="S799" i="1" s="1"/>
  <c r="D798" i="16" s="1"/>
  <c r="T799" i="1" a="1"/>
  <c r="T799" i="1" s="1"/>
  <c r="E798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K799" i="16" s="1"/>
  <c r="N800" i="1" a="1"/>
  <c r="N800" i="1" s="1"/>
  <c r="L799" i="16" s="1"/>
  <c r="R800" i="1"/>
  <c r="S800" i="1" a="1"/>
  <c r="S800" i="1" s="1"/>
  <c r="D799" i="16" s="1"/>
  <c r="T800" i="1" a="1"/>
  <c r="T800" i="1" s="1"/>
  <c r="E799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K800" i="16" s="1"/>
  <c r="N801" i="1" a="1"/>
  <c r="N801" i="1" s="1"/>
  <c r="L800" i="16" s="1"/>
  <c r="R801" i="1"/>
  <c r="S801" i="1" a="1"/>
  <c r="S801" i="1" s="1"/>
  <c r="D800" i="16" s="1"/>
  <c r="T801" i="1" a="1"/>
  <c r="T801" i="1" s="1"/>
  <c r="E800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K801" i="16" s="1"/>
  <c r="N802" i="1" a="1"/>
  <c r="N802" i="1" s="1"/>
  <c r="L801" i="16" s="1"/>
  <c r="R802" i="1"/>
  <c r="S802" i="1" a="1"/>
  <c r="S802" i="1" s="1"/>
  <c r="D801" i="16" s="1"/>
  <c r="T802" i="1" a="1"/>
  <c r="T802" i="1" s="1"/>
  <c r="E801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99" i="1" l="1"/>
  <c r="BQ95" i="1"/>
  <c r="AJ102" i="1"/>
  <c r="AJ92" i="1"/>
  <c r="AJ97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3" i="1"/>
  <c r="BD803" i="1" a="1"/>
  <c r="BD803" i="1" s="1"/>
  <c r="BQ75" i="1"/>
  <c r="L85" i="16"/>
  <c r="AN85" i="1"/>
  <c r="K81" i="16"/>
  <c r="AM81" i="1"/>
  <c r="K83" i="16"/>
  <c r="AM83" i="1"/>
  <c r="K82" i="16"/>
  <c r="AM82" i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6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4" i="1"/>
  <c r="BQ715" i="1"/>
  <c r="BQ697" i="1"/>
  <c r="BQ688" i="1"/>
  <c r="BQ643" i="1"/>
  <c r="BQ634" i="1"/>
  <c r="BQ613" i="1"/>
  <c r="BQ307" i="1"/>
  <c r="BQ304" i="1"/>
  <c r="BQ301" i="1"/>
  <c r="BQ298" i="1"/>
  <c r="BQ295" i="1"/>
  <c r="BQ292" i="1"/>
  <c r="BQ289" i="1"/>
  <c r="BQ286" i="1"/>
  <c r="BQ283" i="1"/>
  <c r="BQ280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7" i="1"/>
  <c r="K606" i="16"/>
  <c r="AM203" i="1"/>
  <c r="K202" i="16"/>
  <c r="AM160" i="1"/>
  <c r="K159" i="16"/>
  <c r="AM159" i="1"/>
  <c r="K158" i="16"/>
  <c r="AM158" i="1"/>
  <c r="K157" i="16"/>
  <c r="AM157" i="1"/>
  <c r="K156" i="16"/>
  <c r="AM156" i="1"/>
  <c r="K155" i="16"/>
  <c r="AM155" i="1"/>
  <c r="K154" i="16"/>
  <c r="AM154" i="1"/>
  <c r="K153" i="16"/>
  <c r="AM153" i="1"/>
  <c r="K152" i="16"/>
  <c r="AM152" i="1"/>
  <c r="K151" i="16"/>
  <c r="AM151" i="1"/>
  <c r="K150" i="16"/>
  <c r="AM150" i="1"/>
  <c r="K149" i="16"/>
  <c r="AM149" i="1"/>
  <c r="K148" i="16"/>
  <c r="AM148" i="1"/>
  <c r="K147" i="16"/>
  <c r="AM147" i="1"/>
  <c r="K146" i="16"/>
  <c r="AM146" i="1"/>
  <c r="K145" i="16"/>
  <c r="AM145" i="1"/>
  <c r="K144" i="16"/>
  <c r="AM144" i="1"/>
  <c r="K143" i="16"/>
  <c r="AM143" i="1"/>
  <c r="K142" i="16"/>
  <c r="AM142" i="1"/>
  <c r="K141" i="16"/>
  <c r="AM141" i="1"/>
  <c r="K140" i="16"/>
  <c r="AM140" i="1"/>
  <c r="K139" i="16"/>
  <c r="AM139" i="1"/>
  <c r="K138" i="16"/>
  <c r="AM138" i="1"/>
  <c r="K137" i="16"/>
  <c r="AM137" i="1"/>
  <c r="K136" i="16"/>
  <c r="AM136" i="1"/>
  <c r="K135" i="16"/>
  <c r="AM135" i="1"/>
  <c r="K134" i="16"/>
  <c r="AM134" i="1"/>
  <c r="K133" i="16"/>
  <c r="AM133" i="1"/>
  <c r="K132" i="16"/>
  <c r="AM132" i="1"/>
  <c r="K131" i="16"/>
  <c r="AM131" i="1"/>
  <c r="K130" i="16"/>
  <c r="AM130" i="1"/>
  <c r="K129" i="16"/>
  <c r="AM129" i="1"/>
  <c r="K128" i="16"/>
  <c r="AM128" i="1"/>
  <c r="K127" i="16"/>
  <c r="AM127" i="1"/>
  <c r="K126" i="16"/>
  <c r="AM126" i="1"/>
  <c r="K125" i="16"/>
  <c r="AM125" i="1"/>
  <c r="K124" i="16"/>
  <c r="AM124" i="1"/>
  <c r="K123" i="16"/>
  <c r="AM123" i="1"/>
  <c r="K122" i="16"/>
  <c r="AM122" i="1"/>
  <c r="K121" i="16"/>
  <c r="AM121" i="1"/>
  <c r="K120" i="16"/>
  <c r="AM120" i="1"/>
  <c r="K119" i="16"/>
  <c r="AM119" i="1"/>
  <c r="K118" i="16"/>
  <c r="AM118" i="1"/>
  <c r="K117" i="16"/>
  <c r="AM117" i="1"/>
  <c r="K116" i="16"/>
  <c r="AM116" i="1"/>
  <c r="K115" i="16"/>
  <c r="AM115" i="1"/>
  <c r="K114" i="16"/>
  <c r="AM114" i="1"/>
  <c r="K113" i="16"/>
  <c r="AM113" i="1"/>
  <c r="K112" i="16"/>
  <c r="AM112" i="1"/>
  <c r="K111" i="16"/>
  <c r="AM111" i="1"/>
  <c r="K110" i="16"/>
  <c r="AM110" i="1"/>
  <c r="K109" i="16"/>
  <c r="AM109" i="1"/>
  <c r="K108" i="16"/>
  <c r="AM108" i="1"/>
  <c r="K107" i="16"/>
  <c r="AM107" i="1"/>
  <c r="K106" i="16"/>
  <c r="AM106" i="1"/>
  <c r="K105" i="16"/>
  <c r="AM105" i="1"/>
  <c r="K104" i="16"/>
  <c r="AM104" i="1"/>
  <c r="K103" i="16"/>
  <c r="AM103" i="1"/>
  <c r="K102" i="16"/>
  <c r="AM102" i="1"/>
  <c r="K101" i="16"/>
  <c r="AM101" i="1"/>
  <c r="K100" i="16"/>
  <c r="AM100" i="1"/>
  <c r="K99" i="16"/>
  <c r="AM99" i="1"/>
  <c r="K98" i="16"/>
  <c r="AM98" i="1"/>
  <c r="K97" i="16"/>
  <c r="AM97" i="1"/>
  <c r="K96" i="16"/>
  <c r="AM96" i="1"/>
  <c r="K95" i="16"/>
  <c r="AM94" i="1"/>
  <c r="K94" i="16"/>
  <c r="AM93" i="1"/>
  <c r="K93" i="16"/>
  <c r="AM92" i="1"/>
  <c r="K92" i="16"/>
  <c r="AM91" i="1"/>
  <c r="K91" i="16"/>
  <c r="AM90" i="1"/>
  <c r="K90" i="16"/>
  <c r="AM89" i="1"/>
  <c r="K89" i="16"/>
  <c r="AM88" i="1"/>
  <c r="K88" i="16"/>
  <c r="AM87" i="1"/>
  <c r="K87" i="16"/>
  <c r="AM86" i="1"/>
  <c r="K86" i="16"/>
  <c r="AM85" i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Q277" i="1"/>
  <c r="BQ274" i="1"/>
  <c r="BQ271" i="1"/>
  <c r="M37" i="11"/>
  <c r="K37" i="11"/>
  <c r="M34" i="11"/>
  <c r="K34" i="11"/>
  <c r="M31" i="11"/>
  <c r="K31" i="11"/>
  <c r="M27" i="11"/>
  <c r="K27" i="11"/>
  <c r="BQ41" i="1"/>
  <c r="AN86" i="1"/>
  <c r="AN90" i="1"/>
  <c r="BD96" i="1" a="1"/>
  <c r="BD96" i="1" s="1"/>
  <c r="AN84" i="1"/>
  <c r="BD100" i="1" a="1"/>
  <c r="BD100" i="1" s="1"/>
  <c r="AN89" i="1"/>
  <c r="AN88" i="1"/>
  <c r="AN87" i="1"/>
  <c r="BD111" i="1" a="1"/>
  <c r="BD111" i="1" s="1"/>
  <c r="BD103" i="1" a="1"/>
  <c r="BD103" i="1" s="1"/>
  <c r="BQ263" i="1"/>
  <c r="BQ260" i="1"/>
  <c r="BB24" i="1"/>
  <c r="AJ24" i="1"/>
  <c r="BE24" i="1"/>
  <c r="BD24" i="1" a="1"/>
  <c r="BD24" i="1" s="1"/>
  <c r="BQ612" i="1"/>
  <c r="BQ327" i="1"/>
  <c r="BQ324" i="1"/>
  <c r="BQ321" i="1"/>
  <c r="BQ318" i="1"/>
  <c r="BQ315" i="1"/>
  <c r="BD190" i="1" a="1"/>
  <c r="BD190" i="1" s="1"/>
  <c r="BD203" i="1" a="1"/>
  <c r="BD203" i="1" s="1"/>
  <c r="AM40" i="1"/>
  <c r="AN40" i="1"/>
  <c r="BD114" i="1" a="1"/>
  <c r="BD114" i="1" s="1"/>
  <c r="BD97" i="1" a="1"/>
  <c r="BD97" i="1" s="1"/>
  <c r="AN97" i="1"/>
  <c r="AN94" i="1"/>
  <c r="BD117" i="1" a="1"/>
  <c r="BD117" i="1" s="1"/>
  <c r="BQ15" i="1"/>
  <c r="BQ14" i="1"/>
  <c r="BQ13" i="1"/>
  <c r="BQ12" i="1"/>
  <c r="BQ11" i="1"/>
  <c r="BQ10" i="1"/>
  <c r="BQ9" i="1"/>
  <c r="BQ8" i="1"/>
  <c r="BQ7" i="1"/>
  <c r="BD108" i="1" a="1"/>
  <c r="BD108" i="1" s="1"/>
  <c r="BQ16" i="1"/>
  <c r="BD105" i="1" a="1"/>
  <c r="BD105" i="1" s="1"/>
  <c r="BD120" i="1" a="1"/>
  <c r="BD120" i="1" s="1"/>
  <c r="BB40" i="1"/>
  <c r="AJ40" i="1"/>
  <c r="BE40" i="1"/>
  <c r="BD40" i="1" a="1"/>
  <c r="BD40" i="1" s="1"/>
  <c r="BD129" i="1" a="1"/>
  <c r="BD129" i="1" s="1"/>
  <c r="BD136" i="1" a="1"/>
  <c r="BD136" i="1" s="1"/>
  <c r="BD126" i="1" a="1"/>
  <c r="BD126" i="1" s="1"/>
  <c r="AN102" i="1"/>
  <c r="AN100" i="1"/>
  <c r="AN105" i="1"/>
  <c r="AN103" i="1"/>
  <c r="AN96" i="1"/>
  <c r="AN92" i="1"/>
  <c r="AN99" i="1"/>
  <c r="BD104" i="1" a="1"/>
  <c r="BD104" i="1" s="1"/>
  <c r="BD101" i="1" a="1"/>
  <c r="BD101" i="1" s="1"/>
  <c r="BD98" i="1" a="1"/>
  <c r="BD98" i="1" s="1"/>
  <c r="BD94" i="1" a="1"/>
  <c r="BD94" i="1" s="1"/>
  <c r="AN93" i="1"/>
  <c r="BD91" i="1" a="1"/>
  <c r="BD91" i="1" s="1"/>
  <c r="BD123" i="1" a="1"/>
  <c r="BD123" i="1" s="1"/>
  <c r="AN104" i="1"/>
  <c r="BD102" i="1" a="1"/>
  <c r="BD102" i="1" s="1"/>
  <c r="AN101" i="1"/>
  <c r="BD99" i="1" a="1"/>
  <c r="BD99" i="1" s="1"/>
  <c r="AN98" i="1"/>
  <c r="AN91" i="1"/>
  <c r="AN116" i="1"/>
  <c r="AN114" i="1"/>
  <c r="AN107" i="1"/>
  <c r="AN119" i="1"/>
  <c r="AN117" i="1"/>
  <c r="AN110" i="1"/>
  <c r="AN108" i="1"/>
  <c r="AN113" i="1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32" i="1" a="1"/>
  <c r="BD132" i="1" s="1"/>
  <c r="BD145" i="1" a="1"/>
  <c r="BD145" i="1" s="1"/>
  <c r="AN120" i="1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AN133" i="1"/>
  <c r="AN123" i="1"/>
  <c r="AN129" i="1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AN132" i="1"/>
  <c r="AN131" i="1"/>
  <c r="BD131" i="1" a="1"/>
  <c r="BD131" i="1" s="1"/>
  <c r="AN130" i="1"/>
  <c r="AN135" i="1"/>
  <c r="AN136" i="1"/>
  <c r="AN137" i="1"/>
  <c r="BD134" i="1" a="1"/>
  <c r="BD134" i="1" s="1"/>
  <c r="BD135" i="1" a="1"/>
  <c r="BD135" i="1" s="1"/>
  <c r="AN134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AN145" i="1"/>
  <c r="AN139" i="1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AN155" i="1"/>
  <c r="AN153" i="1"/>
  <c r="AN158" i="1"/>
  <c r="AN156" i="1"/>
  <c r="AN149" i="1"/>
  <c r="AN159" i="1"/>
  <c r="AN152" i="1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AN162" i="1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N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N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L159" i="11"/>
  <c r="N159" i="11"/>
  <c r="D159" i="11"/>
  <c r="C159" i="11"/>
  <c r="G159" i="11"/>
  <c r="F155" i="13"/>
  <c r="L158" i="11"/>
  <c r="N158" i="11"/>
  <c r="D158" i="11"/>
  <c r="C158" i="11"/>
  <c r="G158" i="11"/>
  <c r="F154" i="13"/>
  <c r="L157" i="11"/>
  <c r="N157" i="11"/>
  <c r="D157" i="11"/>
  <c r="C157" i="11"/>
  <c r="G157" i="11"/>
  <c r="F153" i="13"/>
  <c r="L156" i="11"/>
  <c r="N156" i="11"/>
  <c r="D156" i="11"/>
  <c r="C156" i="11"/>
  <c r="G156" i="11"/>
  <c r="F152" i="13"/>
  <c r="L155" i="11"/>
  <c r="N155" i="11"/>
  <c r="D155" i="11"/>
  <c r="C155" i="11"/>
  <c r="G155" i="11"/>
  <c r="F151" i="13"/>
  <c r="L154" i="11"/>
  <c r="N154" i="11"/>
  <c r="D154" i="11"/>
  <c r="C154" i="11"/>
  <c r="G154" i="11"/>
  <c r="F150" i="13"/>
  <c r="L153" i="11"/>
  <c r="N153" i="11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L150" i="11"/>
  <c r="N150" i="11"/>
  <c r="D150" i="11"/>
  <c r="C150" i="11"/>
  <c r="G150" i="11"/>
  <c r="F146" i="13"/>
  <c r="L149" i="11"/>
  <c r="N149" i="11"/>
  <c r="D149" i="11"/>
  <c r="C149" i="11"/>
  <c r="G149" i="11"/>
  <c r="F145" i="13"/>
  <c r="L148" i="11"/>
  <c r="N148" i="11"/>
  <c r="D148" i="11"/>
  <c r="C148" i="11"/>
  <c r="G148" i="11"/>
  <c r="F144" i="13"/>
  <c r="L147" i="11"/>
  <c r="N147" i="11"/>
  <c r="D147" i="11"/>
  <c r="C147" i="11"/>
  <c r="G147" i="11"/>
  <c r="F143" i="13"/>
  <c r="L146" i="11"/>
  <c r="N146" i="11"/>
  <c r="D146" i="11"/>
  <c r="C146" i="11"/>
  <c r="G146" i="11"/>
  <c r="F142" i="13"/>
  <c r="L145" i="11"/>
  <c r="N145" i="11"/>
  <c r="D145" i="11"/>
  <c r="C145" i="11"/>
  <c r="G145" i="11"/>
  <c r="F141" i="13"/>
  <c r="L144" i="11"/>
  <c r="N144" i="11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L141" i="11"/>
  <c r="N141" i="11"/>
  <c r="D141" i="11"/>
  <c r="C141" i="11"/>
  <c r="G141" i="11"/>
  <c r="F137" i="13"/>
  <c r="L140" i="11"/>
  <c r="N140" i="11"/>
  <c r="D140" i="11"/>
  <c r="C140" i="11"/>
  <c r="G140" i="11"/>
  <c r="F136" i="13"/>
  <c r="L139" i="11"/>
  <c r="N139" i="11"/>
  <c r="D139" i="11"/>
  <c r="C139" i="11"/>
  <c r="G139" i="11"/>
  <c r="F135" i="13"/>
  <c r="L138" i="11"/>
  <c r="N138" i="11"/>
  <c r="D138" i="11"/>
  <c r="C138" i="11"/>
  <c r="G138" i="11"/>
  <c r="F134" i="13"/>
  <c r="L137" i="11"/>
  <c r="N137" i="11"/>
  <c r="D137" i="11"/>
  <c r="C137" i="11"/>
  <c r="G137" i="11"/>
  <c r="F133" i="13"/>
  <c r="L136" i="11"/>
  <c r="N136" i="11"/>
  <c r="D136" i="11"/>
  <c r="C136" i="11"/>
  <c r="G136" i="11"/>
  <c r="F132" i="13"/>
  <c r="L135" i="11"/>
  <c r="N135" i="11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L132" i="11"/>
  <c r="N132" i="11"/>
  <c r="D132" i="11"/>
  <c r="C132" i="11"/>
  <c r="G132" i="11"/>
  <c r="F128" i="13"/>
  <c r="L131" i="11"/>
  <c r="N131" i="11"/>
  <c r="D131" i="11"/>
  <c r="C131" i="11"/>
  <c r="G131" i="11"/>
  <c r="F127" i="13"/>
  <c r="L130" i="11"/>
  <c r="N130" i="11"/>
  <c r="D130" i="11"/>
  <c r="C130" i="11"/>
  <c r="G130" i="11"/>
  <c r="F126" i="13"/>
  <c r="L129" i="11"/>
  <c r="N129" i="11"/>
  <c r="D129" i="11"/>
  <c r="C129" i="11"/>
  <c r="G129" i="11"/>
  <c r="F125" i="13"/>
  <c r="L128" i="11"/>
  <c r="N128" i="11"/>
  <c r="D128" i="11"/>
  <c r="C128" i="11"/>
  <c r="G128" i="11"/>
  <c r="F124" i="13"/>
  <c r="L127" i="11"/>
  <c r="N127" i="11"/>
  <c r="D127" i="11"/>
  <c r="C127" i="11"/>
  <c r="G127" i="11"/>
  <c r="F123" i="13"/>
  <c r="L126" i="11"/>
  <c r="N126" i="11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L123" i="11"/>
  <c r="N123" i="11"/>
  <c r="D123" i="11"/>
  <c r="C123" i="11"/>
  <c r="G123" i="11"/>
  <c r="F119" i="13"/>
  <c r="L122" i="11"/>
  <c r="N122" i="11"/>
  <c r="D122" i="11"/>
  <c r="C122" i="11"/>
  <c r="G122" i="11"/>
  <c r="F118" i="13"/>
  <c r="L121" i="11"/>
  <c r="N121" i="11"/>
  <c r="D121" i="11"/>
  <c r="C121" i="11"/>
  <c r="G121" i="11"/>
  <c r="F117" i="13"/>
  <c r="L120" i="11"/>
  <c r="N120" i="11"/>
  <c r="D120" i="11"/>
  <c r="C120" i="11"/>
  <c r="G120" i="11"/>
  <c r="F116" i="13"/>
  <c r="L119" i="11"/>
  <c r="N119" i="11"/>
  <c r="D119" i="11"/>
  <c r="C119" i="11"/>
  <c r="G119" i="11"/>
  <c r="F115" i="13"/>
  <c r="L118" i="11"/>
  <c r="N118" i="11"/>
  <c r="D118" i="11"/>
  <c r="C118" i="11"/>
  <c r="G118" i="11"/>
  <c r="F114" i="13"/>
  <c r="L117" i="11"/>
  <c r="N117" i="11"/>
  <c r="D117" i="11"/>
  <c r="C117" i="11"/>
  <c r="G117" i="11"/>
  <c r="F113" i="13"/>
  <c r="L116" i="11"/>
  <c r="N116" i="11"/>
  <c r="D116" i="11"/>
  <c r="C116" i="11"/>
  <c r="G116" i="11"/>
  <c r="F112" i="13"/>
  <c r="L115" i="11"/>
  <c r="N115" i="11"/>
  <c r="D115" i="11"/>
  <c r="C115" i="11"/>
  <c r="G115" i="11"/>
  <c r="F111" i="13"/>
  <c r="L114" i="11"/>
  <c r="N114" i="11"/>
  <c r="D114" i="11"/>
  <c r="C114" i="11"/>
  <c r="G114" i="11"/>
  <c r="F110" i="13"/>
  <c r="L113" i="11"/>
  <c r="N113" i="11"/>
  <c r="D113" i="11"/>
  <c r="C113" i="11"/>
  <c r="G113" i="11"/>
  <c r="F109" i="13"/>
  <c r="L112" i="11"/>
  <c r="N112" i="11"/>
  <c r="D112" i="11"/>
  <c r="C112" i="11"/>
  <c r="G112" i="11"/>
  <c r="F108" i="13"/>
  <c r="L111" i="11"/>
  <c r="N111" i="11"/>
  <c r="D111" i="11"/>
  <c r="C111" i="11"/>
  <c r="G111" i="11"/>
  <c r="F107" i="13"/>
  <c r="L110" i="11"/>
  <c r="N110" i="11"/>
  <c r="D110" i="11"/>
  <c r="C110" i="11"/>
  <c r="G110" i="11"/>
  <c r="F106" i="13"/>
  <c r="L109" i="11"/>
  <c r="N109" i="11"/>
  <c r="D109" i="11"/>
  <c r="C109" i="11"/>
  <c r="G109" i="11"/>
  <c r="F105" i="13"/>
  <c r="L108" i="11"/>
  <c r="N108" i="11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V4" i="16" l="1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<sst xmlns="http://schemas.openxmlformats.org/spreadsheetml/2006/main" count="4992" uniqueCount="1469">
  <si>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</si>
  <si>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</si>
  <si>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</si>
  <si>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</si>
  <si>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</si>
  <si>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</si>
  <si>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</si>
  <si>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</si>
  <si>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</si>
  <si>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</si>
  <si>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</si>
  <si>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</si>
  <si>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</si>
  <si>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</si>
  <si>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</si>
  <si>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</si>
  <si>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</si>
  <si>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</si>
  <si>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</si>
  <si>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</si>
  <si>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</si>
  <si>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</si>
  <si>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</si>
  <si>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</si>
  <si>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</si>
  <si>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</si>
  <si>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</si>
  <si>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</si>
  <si>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</si>
  <si>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</si>
  <si>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</si>
  <si>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</si>
  <si>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</si>
  <si>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</si>
  <si>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</si>
  <si>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</si>
  <si>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</si>
  <si>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</si>
  <si>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</si>
  <si>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</si>
  <si>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</si>
  <si>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</si>
  <si>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</si>
  <si>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</si>
  <si>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</si>
  <si>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</si>
  <si>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</si>
  <si>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</si>
  <si>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</si>
  <si>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</si>
  <si>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</si>
  <si>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</si>
  <si>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</si>
  <si>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</si>
  <si>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</si>
  <si>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</si>
  <si>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</si>
  <si>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</si>
  <si>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</si>
  <si>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</si>
  <si>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</si>
  <si>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</si>
  <si>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</si>
  <si>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</si>
  <si>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</si>
  <si>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</si>
  <si>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</si>
  <si>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</si>
  <si>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</si>
  <si>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</si>
  <si>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</si>
  <si>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</si>
  <si>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</si>
  <si>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</si>
  <si>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</si>
  <si>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</si>
  <si>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</si>
  <si>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</si>
  <si>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</si>
  <si>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</si>
  <si>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</si>
  <si>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</si>
  <si>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</si>
  <si>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</si>
  <si>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</si>
  <si>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</si>
  <si>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</si>
  <si>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</si>
  <si>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</si>
  <si>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</si>
  <si>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</si>
  <si>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</si>
  <si>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</si>
  <si>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</si>
  <si>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</si>
  <si>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</si>
  <si>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</si>
  <si>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</si>
  <si>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</si>
  <si>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</si>
  <si>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</si>
  <si>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</si>
  <si>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</si>
  <si>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</si>
  <si>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</si>
  <si>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</si>
  <si>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</si>
  <si>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</si>
  <si>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</si>
  <si>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</si>
  <si>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</si>
  <si>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</si>
  <si>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</si>
  <si>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</si>
  <si>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</si>
  <si>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</si>
  <si>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</si>
  <si>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</si>
  <si>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</si>
  <si>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</si>
  <si>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</si>
  <si>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</si>
  <si>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</si>
  <si>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</si>
  <si>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</si>
  <si>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</si>
  <si>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</si>
  <si>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</si>
  <si>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</si>
  <si>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</si>
  <si>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</si>
  <si>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</si>
  <si>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</si>
  <si>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</si>
  <si>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</si>
  <si>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</si>
  <si>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</si>
  <si>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</si>
  <si>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</si>
  <si>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</si>
  <si>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</si>
  <si>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</si>
  <si>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</si>
  <si>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</si>
  <si>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</si>
  <si>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</si>
  <si>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</si>
  <si>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</si>
  <si>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</si>
  <si>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</si>
  <si>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</si>
  <si>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</si>
  <si>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</si>
  <si>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</si>
  <si>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</si>
  <si>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</si>
  <si>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</si>
  <si>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</si>
  <si>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</si>
  <si>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</si>
  <si>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</si>
  <si>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</si>
  <si>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</si>
  <si>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</si>
  <si>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</si>
  <si>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</si>
  <si>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</si>
  <si>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</si>
  <si>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</si>
  <si>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</si>
  <si>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</si>
  <si>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</si>
  <si>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</si>
  <si>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</si>
  <si>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</si>
  <si>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</si>
  <si>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</si>
  <si>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</si>
  <si>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</si>
  <si>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</si>
  <si>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</si>
  <si>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</si>
  <si>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</si>
  <si>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</si>
  <si>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</si>
  <si>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</si>
  <si>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</si>
  <si>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</si>
  <si>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</si>
  <si>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</si>
  <si>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</si>
  <si>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</si>
  <si>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</si>
  <si>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</si>
  <si>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</si>
  <si>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</si>
  <si>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</si>
  <si>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</si>
  <si>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</si>
  <si>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</si>
  <si>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</si>
  <si>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</si>
  <si>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</si>
  <si>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</si>
  <si>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</si>
  <si>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</si>
  <si>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</si>
  <si>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</si>
  <si>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</si>
  <si>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</si>
  <si>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</si>
  <si>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</si>
  <si>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</si>
  <si>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</si>
  <si>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</si>
  <si>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</si>
  <si>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</si>
  <si>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</si>
  <si>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</si>
  <si>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</si>
  <si>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</si>
  <si>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</si>
  <si>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</si>
  <si>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</si>
  <si>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</si>
  <si>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</si>
  <si>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</si>
  <si>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</si>
  <si>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</si>
  <si>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</si>
  <si>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</si>
  <si>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</si>
  <si>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</si>
  <si>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</si>
  <si>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</si>
  <si>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</si>
  <si>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</si>
  <si>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</si>
  <si>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</si>
  <si>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</si>
  <si>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</si>
  <si>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</si>
  <si>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</si>
  <si>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</si>
  <si>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</si>
  <si>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</si>
  <si>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</si>
  <si>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</si>
  <si>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</si>
  <si>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</si>
  <si>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</si>
  <si>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</si>
  <si>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</si>
  <si>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</si>
  <si>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</si>
  <si>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</si>
  <si>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</si>
  <si>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</si>
  <si>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</si>
  <si>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</si>
  <si>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</si>
  <si>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</si>
  <si>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</si>
  <si>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</si>
  <si>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</si>
  <si>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</si>
  <si>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</si>
  <si>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</si>
  <si>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</si>
  <si>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</si>
  <si>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</si>
  <si>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</si>
  <si>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</si>
  <si>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</si>
  <si>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</si>
  <si>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</si>
  <si>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</si>
  <si>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</si>
  <si>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</si>
  <si>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</si>
  <si>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</si>
  <si>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</si>
  <si>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</si>
  <si>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</si>
  <si>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</si>
  <si>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</si>
  <si>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</si>
  <si>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</si>
  <si>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</si>
  <si>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</si>
  <si>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</si>
  <si>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</si>
  <si>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</si>
  <si>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</si>
  <si>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</si>
  <si>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</si>
  <si>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</si>
  <si>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</si>
  <si>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</si>
  <si>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</si>
  <si>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</si>
  <si>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</si>
  <si>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</si>
  <si>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</si>
  <si>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</si>
  <si>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</si>
  <si>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</si>
  <si>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</si>
  <si>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</si>
  <si>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</si>
  <si>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</si>
  <si>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</si>
  <si>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</si>
  <si>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</si>
  <si>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</si>
  <si>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</si>
  <si>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</si>
  <si>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</si>
  <si>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</si>
  <si>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</si>
  <si>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</si>
  <si>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</si>
  <si>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</si>
  <si>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</si>
  <si>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</si>
  <si>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</si>
  <si>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</si>
  <si>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</si>
  <si>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</si>
  <si>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</si>
  <si>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</si>
  <si>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</si>
  <si>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</si>
  <si>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</si>
  <si>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</si>
  <si>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</si>
  <si>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</si>
  <si>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</si>
  <si>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</si>
  <si>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</si>
  <si>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</si>
  <si>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</si>
  <si>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</si>
  <si>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</si>
  <si>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</si>
  <si>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</si>
  <si>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</si>
  <si>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</si>
  <si>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</si>
  <si>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</si>
  <si>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</si>
  <si>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</si>
  <si>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</si>
  <si>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</si>
  <si>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</si>
  <si>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</si>
  <si>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</si>
  <si>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</si>
  <si>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</si>
  <si>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</si>
  <si>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</si>
  <si>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</si>
  <si>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</si>
  <si>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</si>
  <si>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</si>
  <si>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</si>
  <si>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</si>
  <si>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</si>
  <si>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</si>
  <si>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</si>
  <si>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</si>
  <si>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</si>
  <si>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</si>
  <si>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</si>
  <si>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</si>
  <si>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</si>
  <si>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</si>
  <si>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</si>
  <si>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</si>
  <si>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</si>
  <si>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</si>
  <si>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</si>
  <si>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</si>
  <si>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</si>
  <si>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</si>
  <si>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</si>
  <si>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</si>
  <si>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</si>
  <si>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</si>
  <si>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</si>
  <si>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</si>
  <si>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</si>
  <si>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</si>
  <si>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</si>
  <si>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</si>
  <si>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</si>
  <si>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</si>
  <si>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</si>
  <si>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</si>
  <si>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</si>
  <si>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</si>
  <si>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</si>
  <si>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</si>
  <si>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</si>
  <si>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</si>
  <si>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</si>
  <si>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</si>
  <si>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</si>
  <si>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</si>
  <si>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</si>
  <si>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</si>
  <si>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</si>
  <si>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</si>
  <si>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</si>
  <si>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</si>
  <si>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</si>
  <si>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</si>
  <si>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</si>
  <si>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</si>
  <si>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</si>
  <si>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</si>
  <si>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</si>
  <si>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</si>
  <si>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</si>
  <si>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</si>
  <si>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</si>
  <si>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</si>
  <si>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</si>
  <si>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</si>
  <si>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</si>
  <si>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</si>
  <si>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</si>
  <si>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</si>
  <si>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</si>
  <si>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</si>
  <si>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</si>
  <si>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</si>
  <si>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</si>
  <si>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</si>
  <si>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</si>
  <si>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</si>
  <si>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</si>
  <si>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</si>
  <si>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</si>
  <si>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</si>
  <si>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</si>
  <si>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</si>
  <si>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</si>
  <si>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</si>
  <si>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</si>
  <si>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</si>
  <si>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</si>
  <si>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</si>
  <si>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</si>
  <si>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</si>
  <si>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</si>
  <si>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</si>
  <si>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</si>
  <si>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</si>
  <si>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</si>
  <si>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</si>
  <si>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</si>
  <si>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</si>
  <si>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</si>
  <si>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</si>
  <si>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</si>
  <si>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</si>
  <si>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</si>
  <si>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</si>
  <si>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</si>
  <si>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</si>
  <si>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</si>
  <si>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</si>
  <si>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</si>
  <si>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</si>
  <si>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</si>
  <si>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</si>
  <si>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</si>
  <si>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</si>
  <si>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</si>
  <si>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</si>
  <si>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</si>
  <si>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</si>
  <si>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</si>
  <si>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</si>
  <si>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</si>
  <si>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</si>
  <si>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</si>
  <si>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</si>
  <si>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</si>
  <si>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</si>
  <si>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</si>
  <si>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</si>
  <si>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</si>
  <si>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</si>
  <si>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</si>
  <si>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</si>
  <si>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</si>
  <si>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</si>
  <si>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</si>
  <si>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</si>
  <si>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</si>
  <si>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</si>
  <si>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</si>
  <si>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</si>
  <si>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</si>
  <si>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</si>
  <si>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</si>
  <si>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</si>
  <si>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</si>
  <si>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</si>
  <si>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</si>
  <si>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</si>
  <si>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</si>
  <si>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</si>
  <si>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</si>
  <si>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</si>
  <si>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</si>
  <si>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</si>
  <si>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</si>
  <si>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</si>
  <si>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</si>
  <si>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</si>
  <si>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</si>
  <si>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</si>
  <si>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</si>
  <si>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</si>
  <si>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</si>
  <si>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</si>
  <si>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</si>
  <si>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</si>
  <si>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</si>
  <si>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</si>
  <si>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</si>
  <si>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</si>
  <si>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</si>
  <si>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</si>
  <si>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</si>
  <si>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</si>
  <si>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</si>
  <si>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</si>
  <si>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</si>
  <si>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</si>
  <si>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</si>
  <si>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</si>
  <si>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</si>
  <si>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</si>
  <si>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</si>
  <si>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</si>
  <si>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</si>
  <si>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</si>
  <si>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</si>
  <si>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</si>
  <si>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</si>
  <si>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</si>
  <si>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</si>
  <si>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</si>
  <si>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</si>
  <si>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</si>
  <si>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</si>
  <si>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</si>
  <si>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</si>
  <si>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</si>
  <si>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</si>
  <si>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</si>
  <si>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</si>
  <si>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</si>
  <si>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</si>
  <si>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</si>
  <si>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</si>
  <si>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</si>
  <si>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</si>
  <si>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</si>
  <si>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</si>
  <si>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</si>
  <si>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</si>
  <si>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</si>
  <si>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</si>
  <si>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</si>
  <si>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</si>
  <si>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</si>
  <si>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</si>
  <si>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</si>
  <si>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</si>
  <si>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</si>
  <si>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</si>
  <si>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</si>
  <si>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</si>
  <si>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</si>
  <si>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</si>
  <si>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</si>
  <si>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</si>
  <si>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</si>
  <si>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</si>
  <si>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</si>
  <si>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</si>
  <si>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</si>
  <si>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</si>
  <si>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</si>
  <si>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</si>
  <si>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</si>
  <si>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</si>
  <si>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</si>
  <si>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</si>
  <si>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</si>
  <si>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</si>
  <si>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</si>
  <si>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</si>
  <si>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</si>
  <si>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</si>
  <si>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</si>
  <si>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</si>
  <si>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</si>
  <si>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</si>
  <si>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</si>
  <si>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</si>
  <si>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</si>
  <si>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</si>
  <si>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</si>
  <si>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</si>
  <si>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</si>
  <si>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</si>
  <si>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</si>
  <si>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</si>
  <si>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</si>
  <si>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</si>
  <si>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</si>
  <si>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</si>
  <si>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</si>
  <si>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</si>
  <si>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</si>
  <si>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</si>
  <si>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</si>
  <si>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</si>
  <si>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</si>
  <si>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</si>
  <si>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</si>
  <si>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</si>
  <si>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</si>
  <si>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</si>
  <si>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</si>
  <si>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</si>
  <si>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</si>
  <si>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</si>
  <si>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</si>
  <si>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</si>
  <si>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</si>
  <si>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</si>
  <si>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</si>
  <si>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</si>
  <si>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</si>
  <si>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</si>
  <si>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</si>
  <si>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</si>
  <si>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</si>
  <si>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</si>
  <si>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</si>
  <si>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</si>
  <si>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</si>
  <si>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</si>
  <si>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</si>
  <si>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</si>
  <si>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</si>
  <si>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</si>
  <si>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</si>
  <si>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</si>
  <si>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</si>
  <si>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</si>
  <si>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</si>
  <si>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</si>
  <si>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</si>
  <si>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</si>
  <si>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</si>
  <si>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</si>
  <si>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</si>
  <si>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</si>
  <si>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</si>
  <si>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</si>
  <si>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</si>
  <si>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</si>
  <si>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</si>
  <si>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</si>
  <si>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</si>
  <si>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</si>
  <si>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</si>
  <si>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</si>
  <si>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</si>
  <si>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</si>
  <si>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</si>
  <si>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</si>
  <si>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</si>
  <si>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</si>
  <si>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</si>
  <si>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</si>
  <si>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</si>
  <si>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</si>
  <si>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</si>
  <si>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</si>
  <si>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</si>
  <si>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</si>
  <si>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</si>
  <si>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</si>
  <si>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</si>
  <si>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</si>
  <si>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</si>
  <si>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</si>
  <si>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</si>
  <si>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</si>
  <si>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</si>
  <si>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</si>
  <si>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</si>
  <si>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</si>
  <si>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</si>
  <si>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</si>
  <si>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</si>
  <si>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</si>
  <si>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</si>
  <si>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</si>
  <si>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</si>
  <si>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</si>
  <si>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</si>
  <si>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</si>
  <si>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</si>
  <si>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</si>
  <si>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</si>
  <si>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</si>
  <si>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</si>
  <si>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</si>
  <si>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</si>
  <si>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</si>
  <si>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</si>
  <si>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</si>
  <si>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</si>
  <si>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</si>
  <si>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</si>
  <si>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</si>
  <si>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</si>
  <si>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</si>
  <si>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</si>
  <si>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</si>
  <si>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</si>
  <si>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</si>
  <si>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</si>
  <si>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</si>
  <si>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</si>
  <si>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</si>
  <si>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</si>
  <si>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</si>
  <si>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</si>
  <si>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</si>
  <si>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</si>
  <si>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</si>
  <si>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</si>
  <si>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</si>
  <si>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</si>
  <si>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</si>
  <si>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</si>
  <si>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</si>
  <si>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</si>
  <si>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</si>
  <si>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</si>
  <si>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</si>
  <si>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</si>
  <si>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</si>
  <si>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</si>
  <si>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</si>
  <si>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</si>
  <si>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</si>
  <si>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</si>
  <si>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</si>
  <si>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</si>
  <si>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</si>
  <si>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</si>
  <si>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</si>
  <si>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</si>
  <si>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</si>
  <si>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</si>
  <si>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</si>
  <si>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</si>
  <si>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</si>
  <si>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</si>
  <si>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</si>
  <si>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</si>
  <si>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</si>
  <si>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</si>
  <si>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</si>
  <si>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</si>
  <si>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</si>
  <si>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</si>
  <si>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</si>
  <si>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</si>
  <si>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</si>
  <si>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</si>
  <si>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</si>
  <si>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</si>
  <si>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</si>
  <si>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</si>
  <si>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</si>
  <si>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</si>
  <si>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</si>
  <si>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</si>
  <si>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</si>
  <si>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</si>
  <si>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</si>
  <si>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</si>
  <si>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</si>
  <si>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</si>
  <si>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</si>
  <si>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</si>
  <si>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</si>
  <si>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</si>
  <si>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</si>
  <si>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</si>
  <si>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</si>
  <si>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</si>
  <si>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</si>
  <si>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</si>
  <si>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</si>
  <si>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</si>
  <si>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</si>
  <si>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</si>
  <si>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</si>
  <si>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</si>
  <si>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</si>
  <si>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</si>
  <si>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</si>
  <si>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</si>
  <si>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</si>
  <si>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</si>
  <si>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</si>
  <si>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</si>
  <si>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</si>
  <si>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</si>
  <si>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</si>
  <si>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</si>
  <si>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</si>
  <si>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</si>
  <si>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</si>
  <si>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</si>
  <si>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</si>
  <si>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</si>
  <si>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</si>
  <si>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</si>
  <si>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</si>
  <si>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</si>
  <si>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</si>
  <si>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</si>
  <si>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</si>
  <si>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</si>
  <si>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</si>
  <si>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</si>
  <si>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</si>
  <si>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</si>
  <si>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</si>
  <si>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</si>
  <si>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</si>
  <si>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</si>
  <si>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</si>
  <si>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</si>
  <si>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</si>
  <si>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</si>
  <si>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</si>
  <si>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</si>
  <si>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</si>
  <si>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</si>
  <si>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</si>
  <si>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</si>
  <si>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</si>
  <si>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</si>
  <si>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</si>
  <si>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</si>
  <si>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</si>
  <si>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</si>
  <si>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</si>
  <si>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</si>
  <si>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</si>
  <si>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</si>
  <si>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</si>
  <si>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</si>
  <si>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</si>
  <si>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</si>
  <si>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</si>
  <si>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</si>
  <si>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</si>
  <si>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</si>
  <si>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</si>
  <si>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</si>
  <si>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</si>
  <si>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</si>
  <si>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</si>
  <si>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</si>
  <si>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</si>
  <si>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</si>
  <si>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</si>
  <si>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</si>
  <si>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</si>
  <si>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</si>
  <si>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</si>
  <si>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</si>
  <si>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</si>
  <si>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</si>
  <si>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</si>
  <si>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</si>
  <si>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</si>
  <si>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</si>
  <si>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</si>
  <si>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</si>
  <si>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</si>
  <si>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</si>
  <si>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</si>
  <si>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</si>
  <si>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</si>
  <si>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</si>
  <si>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</si>
  <si>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</si>
  <si>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</si>
  <si>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</si>
  <si>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</si>
  <si>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</si>
  <si>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</si>
  <si>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</si>
  <si>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</si>
  <si>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</si>
  <si>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</si>
  <si>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</si>
  <si>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</si>
  <si>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</si>
  <si>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</si>
  <si>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</si>
  <si>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</si>
  <si>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</si>
  <si>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</si>
  <si>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</si>
  <si>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</si>
  <si>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</si>
  <si>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</si>
  <si>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</si>
  <si>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</si>
  <si>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</si>
  <si>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</si>
  <si>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</si>
  <si>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</si>
  <si>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</si>
  <si>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</si>
  <si>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</si>
  <si>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</si>
  <si>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</si>
  <si>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</si>
  <si>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</si>
  <si>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</si>
  <si>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</si>
  <si>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</si>
  <si>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</si>
  <si>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</si>
  <si>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</si>
  <si>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</si>
  <si>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</si>
  <si>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</si>
  <si>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</si>
  <si>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</si>
  <si>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</si>
  <si>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</si>
  <si>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</si>
  <si>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</si>
  <si>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</si>
  <si>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</si>
  <si>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</si>
  <si>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</si>
  <si>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</si>
  <si>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</si>
  <si>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</si>
  <si>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</si>
  <si>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</si>
  <si>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</si>
  <si>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</si>
  <si>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</si>
  <si>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</si>
  <si>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</si>
  <si>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</si>
  <si>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</si>
  <si>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</si>
  <si>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</si>
  <si>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</si>
  <si>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</si>
  <si>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</si>
  <si>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</si>
  <si>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</si>
  <si>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</si>
  <si>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</si>
  <si>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</si>
  <si>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</si>
  <si>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</si>
  <si>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</si>
  <si>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</si>
  <si>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</si>
  <si>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</si>
  <si>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</si>
  <si>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</si>
  <si>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</si>
  <si>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</si>
  <si>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</si>
  <si>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</si>
  <si>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</si>
  <si>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</si>
  <si>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</si>
  <si>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</si>
  <si>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</si>
  <si>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</si>
  <si>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</si>
  <si>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</si>
  <si>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</si>
  <si>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</si>
  <si>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</si>
  <si>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</si>
  <si>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</si>
  <si>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</si>
  <si>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</si>
  <si>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</si>
  <si>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</si>
  <si>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</si>
  <si>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</si>
  <si>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</si>
  <si>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</si>
  <si>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</si>
  <si>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</si>
  <si>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</si>
  <si>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</si>
  <si>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</si>
  <si>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</si>
  <si>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</si>
  <si>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</si>
  <si>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</si>
  <si>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</si>
  <si>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</si>
  <si>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</si>
  <si>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</si>
  <si>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</si>
  <si>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</si>
  <si>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</si>
  <si>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</si>
  <si>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</si>
  <si>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</si>
  <si>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</si>
  <si>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</si>
  <si>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</si>
  <si>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</si>
  <si>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</si>
  <si>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</si>
  <si>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</si>
  <si>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</si>
  <si>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</si>
  <si>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</si>
  <si>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</si>
  <si>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</si>
  <si>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</si>
  <si>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</si>
  <si>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</si>
  <si>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</si>
  <si>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</si>
  <si>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</si>
  <si>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</si>
  <si>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</si>
  <si>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</si>
  <si>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</si>
  <si>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</si>
  <si>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</si>
  <si>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</si>
  <si>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</si>
  <si>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</si>
  <si>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</si>
  <si>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</si>
  <si>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</si>
  <si>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</si>
  <si>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</si>
  <si>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</si>
  <si>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</si>
  <si>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</si>
  <si>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</si>
  <si>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</si>
  <si>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</si>
  <si>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</si>
  <si>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</si>
  <si>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</si>
  <si>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</si>
  <si>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</si>
  <si>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</si>
  <si>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</si>
  <si>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</si>
  <si>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</si>
  <si>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</si>
  <si>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</si>
  <si>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</si>
  <si>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</si>
  <si>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</si>
  <si>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</si>
  <si>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</si>
  <si>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</si>
  <si>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</si>
  <si>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</si>
  <si>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</si>
  <si>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</si>
  <si>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</si>
  <si>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</si>
  <si>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</si>
  <si>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</si>
  <si>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</si>
  <si>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</si>
  <si>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</si>
  <si>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</si>
  <si>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</si>
  <si>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</si>
  <si>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</si>
  <si>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</si>
  <si>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</si>
  <si>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</si>
  <si>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</si>
  <si>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</si>
  <si>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</si>
  <si>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</si>
  <si>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</si>
  <si>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</si>
  <si>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</si>
  <si>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</si>
  <si>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</si>
  <si>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</si>
  <si>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</si>
  <si>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</si>
  <si>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</si>
  <si>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</si>
  <si>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</si>
  <si>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</si>
  <si>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</si>
  <si>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</si>
  <si>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</si>
  <si>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</si>
  <si>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</si>
  <si>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</si>
  <si>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</si>
  <si>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</si>
  <si>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</si>
  <si>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</si>
  <si>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</si>
  <si>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</si>
  <si>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</si>
  <si>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</si>
  <si>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</si>
  <si>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</si>
  <si>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</si>
  <si>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</si>
  <si>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</si>
  <si>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</si>
  <si>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</si>
  <si>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</si>
  <si>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</si>
  <si>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</si>
  <si>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</si>
  <si>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</si>
  <si>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</si>
  <si>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</si>
  <si>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</si>
  <si>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</si>
  <si>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</si>
  <si>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</si>
  <si>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</si>
  <si>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</si>
  <si>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</si>
  <si>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</si>
  <si>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</si>
  <si>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</si>
  <si>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</si>
  <si>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</si>
  <si>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</si>
  <si>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</si>
  <si>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</si>
  <si>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</si>
  <si>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</si>
  <si>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</si>
  <si>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</si>
  <si>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</si>
  <si>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</si>
  <si>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</si>
  <si>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</si>
  <si>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</si>
  <si>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</si>
  <si>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</si>
  <si>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</si>
  <si>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</si>
  <si>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</si>
  <si>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</si>
  <si>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</si>
  <si>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</si>
  <si>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</si>
  <si>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</si>
  <si>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</si>
  <si>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</si>
  <si>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</si>
  <si>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</si>
  <si>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</si>
  <si>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</si>
  <si>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</si>
  <si>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</si>
  <si>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</si>
  <si>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</si>
  <si>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</si>
  <si>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</si>
  <si>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</si>
  <si>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</si>
  <si>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</si>
  <si>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</si>
  <si>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</si>
  <si>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</si>
  <si>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</si>
  <si>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</si>
  <si>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</si>
  <si>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</si>
  <si>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</si>
  <si>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</si>
  <si>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</si>
  <si>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</si>
  <si>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</si>
  <si>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</si>
  <si>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</si>
  <si>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</si>
  <si>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</si>
  <si>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</si>
  <si>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</si>
  <si>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</si>
  <si>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</si>
  <si>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</si>
  <si>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</si>
  <si>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</si>
  <si>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</si>
  <si>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</si>
  <si>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</si>
  <si>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</si>
  <si>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</si>
  <si>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</si>
  <si>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</si>
  <si>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</si>
  <si>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</si>
  <si>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</si>
  <si>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</si>
  <si>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</si>
  <si>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</si>
  <si>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</si>
  <si>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</si>
  <si>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</si>
  <si>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</si>
  <si>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</si>
  <si>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</si>
  <si>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</si>
  <si>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</si>
  <si>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</si>
  <si>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</si>
  <si>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</si>
  <si>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</si>
  <si>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</si>
  <si>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</si>
  <si>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</si>
  <si>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</si>
  <si>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</si>
  <si>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</si>
  <si>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</si>
  <si>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</si>
  <si>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</si>
  <si>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</si>
  <si>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</si>
  <si>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</si>
  <si>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</si>
  <si>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</si>
  <si>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</si>
  <si>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</si>
  <si>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</si>
  <si>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</si>
  <si>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</si>
  <si>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</si>
  <si>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</si>
  <si>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</si>
  <si>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</si>
  <si>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</si>
  <si>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</si>
  <si>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</si>
  <si>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</si>
  <si>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</si>
  <si>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</si>
  <si>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</si>
  <si>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</si>
  <si>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</si>
  <si>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</si>
  <si>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</si>
  <si>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</si>
  <si>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</si>
  <si>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</si>
  <si>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</si>
  <si>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</si>
  <si>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</si>
  <si>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</si>
  <si>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</si>
  <si>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</si>
  <si>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</si>
  <si>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</si>
  <si>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</si>
  <si>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</si>
  <si>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</si>
  <si>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</si>
  <si>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</si>
  <si>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</si>
  <si>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</si>
  <si>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</si>
  <si>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</si>
  <si>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</si>
  <si>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</si>
  <si>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</si>
  <si>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</si>
  <si>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</si>
  <si>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</si>
  <si>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</si>
  <si>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</si>
  <si>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</si>
  <si>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</si>
  <si>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</si>
  <si>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</si>
  <si>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</si>
  <si>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</si>
  <si>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</si>
  <si>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</si>
  <si>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</si>
  <si>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</si>
  <si>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</si>
  <si>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</si>
  <si>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</si>
  <si>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</si>
  <si>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</si>
  <si>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</si>
  <si>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</si>
  <si>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</si>
  <si>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</si>
  <si>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</si>
  <si>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</si>
  <si>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</si>
  <si>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</si>
  <si>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</si>
  <si>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</si>
  <si>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</si>
  <si>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</si>
  <si>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</si>
  <si>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</si>
  <si>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</si>
  <si>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</si>
  <si>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</si>
  <si>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</si>
  <si>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</si>
  <si>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</si>
  <si>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</si>
  <si>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</si>
  <si>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</si>
  <si>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</si>
  <si>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</si>
  <si>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</si>
  <si>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</si>
  <si>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</si>
  <si>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</si>
  <si>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</si>
  <si>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</si>
  <si>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</si>
  <si>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</si>
  <si>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</si>
  <si>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</si>
  <si>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</si>
  <si>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</si>
  <si>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</si>
  <si>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</si>
  <si>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</si>
  <si>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</si>
  <si>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</si>
  <si>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</si>
  <si>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</si>
  <si>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</si>
  <si>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</si>
  <si>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</si>
  <si>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</si>
  <si>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</si>
  <si>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</si>
  <si>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</si>
  <si>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</si>
  <si>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</si>
  <si>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</si>
  <si>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</si>
  <si>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</si>
  <si>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</si>
  <si>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</si>
  <si>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</si>
  <si>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</si>
  <si>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</si>
  <si>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</si>
  <si>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</si>
  <si>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</si>
  <si>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</si>
  <si>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</si>
  <si>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Sem visão de faixa</t>
  </si>
  <si>
    <t>MC1 as 06:30h - Aguardando oportunidade faixas fracionadas</t>
  </si>
  <si>
    <t>TIQNORTE</t>
  </si>
  <si>
    <t>Substituição de jacaré</t>
  </si>
  <si>
    <t>Sem previsão de faixa</t>
  </si>
  <si>
    <t>Descarga de pedra  74/440076-440367cv	2vg
74/440367-440836tg	3vg
74/440836-441440cv	4vg
74/441440-442063tg	4vg
74/442063-442680cv	4vg
74/442680-442884tg	1vg</t>
  </si>
  <si>
    <t>Troca de meia chave</t>
  </si>
  <si>
    <t>Equipe pronta 08:31</t>
  </si>
  <si>
    <t>Acompanha o mesmo intervalo da meia chave</t>
  </si>
  <si>
    <t>Previsão de faixa após N01</t>
  </si>
  <si>
    <t>Previsão de MC1 as 10h</t>
  </si>
  <si>
    <t>Previsão de MC1 as 09h</t>
  </si>
  <si>
    <t>TINPAT2</t>
  </si>
  <si>
    <t>Herbert</t>
  </si>
  <si>
    <t>Descarga de 3 barras km 109</t>
  </si>
  <si>
    <t>Previsão de MC1 as 12h</t>
  </si>
  <si>
    <t>FErnanda</t>
  </si>
  <si>
    <t>Inspeção RIV - vma 45 km/h - inspeção nos pátios a 30 km/h</t>
  </si>
  <si>
    <t xml:space="preserve">MC1 as 08:10, CCO verificando faixa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</si>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</sst>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filters>
        <dateGroupItem year="2026" month="3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364</v>
      </c>
      <c r="B1" s="169" t="s">
        <v>365</v>
      </c>
      <c r="C1" s="170" t="s">
        <v>366</v>
      </c>
      <c r="D1" s="170" t="s">
        <v>367</v>
      </c>
      <c r="E1" s="169" t="s">
        <v>368</v>
      </c>
      <c r="F1" s="169" t="s">
        <v>369</v>
      </c>
      <c r="G1" s="169" t="s">
        <v>370</v>
      </c>
      <c r="H1" s="171" t="s">
        <v>371</v>
      </c>
    </row>
    <row r="2" spans="1:8" hidden="1">
      <c r="A2" s="166" t="s">
        <v>372</v>
      </c>
      <c r="B2" s="166">
        <v>74</v>
      </c>
      <c r="C2" s="167">
        <v>73</v>
      </c>
      <c r="D2" s="167">
        <v>84.073999999999998</v>
      </c>
      <c r="E2" s="166" t="s">
        <v>373</v>
      </c>
      <c r="F2" s="166" t="s">
        <v>374</v>
      </c>
      <c r="G2" s="166" t="s">
        <v>375</v>
      </c>
      <c r="H2" s="168" t="s">
        <v>376</v>
      </c>
    </row>
    <row r="3" spans="1:8" hidden="1">
      <c r="A3" s="140" t="s">
        <v>372</v>
      </c>
      <c r="B3" s="140">
        <v>74</v>
      </c>
      <c r="C3" s="141">
        <v>118</v>
      </c>
      <c r="D3" s="141">
        <v>124.181</v>
      </c>
      <c r="E3" s="140" t="s">
        <v>377</v>
      </c>
      <c r="F3" s="140" t="s">
        <v>378</v>
      </c>
      <c r="G3" s="140" t="s">
        <v>375</v>
      </c>
      <c r="H3" s="140" t="s">
        <v>376</v>
      </c>
    </row>
    <row r="4" spans="1:8" hidden="1">
      <c r="A4" s="140" t="s">
        <v>372</v>
      </c>
      <c r="B4" s="140">
        <v>74</v>
      </c>
      <c r="C4" s="141">
        <v>155</v>
      </c>
      <c r="D4" s="141">
        <v>164.11600000000001</v>
      </c>
      <c r="E4" s="140" t="s">
        <v>379</v>
      </c>
      <c r="F4" s="140" t="s">
        <v>380</v>
      </c>
      <c r="G4" s="140" t="s">
        <v>375</v>
      </c>
      <c r="H4" s="140" t="s">
        <v>376</v>
      </c>
    </row>
    <row r="5" spans="1:8" hidden="1">
      <c r="A5" s="140" t="s">
        <v>372</v>
      </c>
      <c r="B5" s="140">
        <v>74</v>
      </c>
      <c r="C5" s="141">
        <v>201</v>
      </c>
      <c r="D5" s="141">
        <v>213</v>
      </c>
      <c r="E5" s="140" t="s">
        <v>381</v>
      </c>
      <c r="F5" s="140">
        <v>201213</v>
      </c>
      <c r="G5" s="140" t="s">
        <v>375</v>
      </c>
      <c r="H5" s="140" t="s">
        <v>376</v>
      </c>
    </row>
    <row r="6" spans="1:8" hidden="1">
      <c r="A6" s="140" t="s">
        <v>372</v>
      </c>
      <c r="B6" s="140">
        <v>74</v>
      </c>
      <c r="C6" s="141">
        <v>213</v>
      </c>
      <c r="D6" s="141">
        <v>225.24700000000001</v>
      </c>
      <c r="E6" s="140" t="s">
        <v>381</v>
      </c>
      <c r="F6" s="140" t="s">
        <v>382</v>
      </c>
      <c r="G6" s="140" t="s">
        <v>375</v>
      </c>
      <c r="H6" s="140" t="s">
        <v>376</v>
      </c>
    </row>
    <row r="7" spans="1:8" hidden="1">
      <c r="A7" s="140" t="s">
        <v>372</v>
      </c>
      <c r="B7" s="140">
        <v>74</v>
      </c>
      <c r="C7" s="141">
        <v>326</v>
      </c>
      <c r="D7" s="141">
        <v>335.31</v>
      </c>
      <c r="E7" s="140" t="s">
        <v>383</v>
      </c>
      <c r="F7" s="140" t="s">
        <v>384</v>
      </c>
      <c r="G7" s="140" t="s">
        <v>375</v>
      </c>
      <c r="H7" s="140" t="s">
        <v>385</v>
      </c>
    </row>
    <row r="8" spans="1:8" hidden="1">
      <c r="A8" s="140" t="s">
        <v>372</v>
      </c>
      <c r="B8" s="140">
        <v>74</v>
      </c>
      <c r="C8" s="141">
        <v>0</v>
      </c>
      <c r="D8" s="141">
        <v>5.77</v>
      </c>
      <c r="E8" s="140" t="s">
        <v>386</v>
      </c>
      <c r="F8" s="140" t="s">
        <v>387</v>
      </c>
      <c r="G8" s="140" t="s">
        <v>375</v>
      </c>
      <c r="H8" s="140" t="s">
        <v>376</v>
      </c>
    </row>
    <row r="9" spans="1:8" hidden="1">
      <c r="A9" s="140" t="s">
        <v>372</v>
      </c>
      <c r="B9" s="140">
        <v>74</v>
      </c>
      <c r="C9" s="141">
        <v>5.77</v>
      </c>
      <c r="D9" s="141">
        <v>8.4480000000000004</v>
      </c>
      <c r="E9" s="140" t="s">
        <v>388</v>
      </c>
      <c r="F9" s="140" t="s">
        <v>389</v>
      </c>
      <c r="G9" s="140" t="s">
        <v>375</v>
      </c>
      <c r="H9" s="140" t="s">
        <v>376</v>
      </c>
    </row>
    <row r="10" spans="1:8" hidden="1">
      <c r="A10" s="140" t="s">
        <v>372</v>
      </c>
      <c r="B10" s="140">
        <v>74</v>
      </c>
      <c r="C10" s="141">
        <v>5.77</v>
      </c>
      <c r="D10" s="141">
        <v>8.4480000000000004</v>
      </c>
      <c r="E10" s="140" t="s">
        <v>388</v>
      </c>
      <c r="F10" s="140" t="s">
        <v>390</v>
      </c>
      <c r="G10" s="140" t="s">
        <v>375</v>
      </c>
      <c r="H10" s="140" t="s">
        <v>376</v>
      </c>
    </row>
    <row r="11" spans="1:8" hidden="1">
      <c r="A11" s="140" t="s">
        <v>372</v>
      </c>
      <c r="B11" s="140">
        <v>74</v>
      </c>
      <c r="C11" s="141">
        <v>8.4480000000000004</v>
      </c>
      <c r="D11" s="141">
        <v>11.754</v>
      </c>
      <c r="E11" s="140" t="s">
        <v>391</v>
      </c>
      <c r="F11" s="140" t="s">
        <v>392</v>
      </c>
      <c r="G11" s="140" t="s">
        <v>375</v>
      </c>
      <c r="H11" s="140" t="s">
        <v>376</v>
      </c>
    </row>
    <row r="12" spans="1:8" hidden="1">
      <c r="A12" s="140" t="s">
        <v>372</v>
      </c>
      <c r="B12" s="140">
        <v>74</v>
      </c>
      <c r="C12" s="141">
        <v>11.754</v>
      </c>
      <c r="D12" s="141">
        <v>13.234999999999999</v>
      </c>
      <c r="E12" s="140" t="s">
        <v>391</v>
      </c>
      <c r="F12" s="140" t="s">
        <v>393</v>
      </c>
      <c r="G12" s="140" t="s">
        <v>375</v>
      </c>
      <c r="H12" s="140" t="s">
        <v>376</v>
      </c>
    </row>
    <row r="13" spans="1:8" hidden="1">
      <c r="A13" s="140" t="s">
        <v>372</v>
      </c>
      <c r="B13" s="140">
        <v>74</v>
      </c>
      <c r="C13" s="141">
        <v>11.754</v>
      </c>
      <c r="D13" s="141">
        <v>13.694000000000001</v>
      </c>
      <c r="E13" s="140" t="s">
        <v>391</v>
      </c>
      <c r="F13" s="140" t="s">
        <v>394</v>
      </c>
      <c r="G13" s="140" t="s">
        <v>375</v>
      </c>
      <c r="H13" s="140" t="s">
        <v>376</v>
      </c>
    </row>
    <row r="14" spans="1:8" hidden="1">
      <c r="A14" s="140" t="s">
        <v>372</v>
      </c>
      <c r="B14" s="140">
        <v>74</v>
      </c>
      <c r="C14" s="141">
        <v>13.234999999999999</v>
      </c>
      <c r="D14" s="141">
        <v>23.231999999999999</v>
      </c>
      <c r="E14" s="140" t="s">
        <v>391</v>
      </c>
      <c r="F14" s="140" t="s">
        <v>395</v>
      </c>
      <c r="G14" s="140" t="s">
        <v>375</v>
      </c>
      <c r="H14" s="140" t="s">
        <v>376</v>
      </c>
    </row>
    <row r="15" spans="1:8" hidden="1">
      <c r="A15" s="140" t="s">
        <v>372</v>
      </c>
      <c r="B15" s="140">
        <v>74</v>
      </c>
      <c r="C15" s="141">
        <v>23.231999999999999</v>
      </c>
      <c r="D15" s="141">
        <v>26.449000000000002</v>
      </c>
      <c r="E15" s="140" t="s">
        <v>396</v>
      </c>
      <c r="F15" s="140" t="s">
        <v>397</v>
      </c>
      <c r="G15" s="140" t="s">
        <v>375</v>
      </c>
      <c r="H15" s="140" t="s">
        <v>376</v>
      </c>
    </row>
    <row r="16" spans="1:8" hidden="1">
      <c r="A16" s="140" t="s">
        <v>372</v>
      </c>
      <c r="B16" s="140">
        <v>74</v>
      </c>
      <c r="C16" s="141">
        <v>23.231999999999999</v>
      </c>
      <c r="D16" s="141">
        <v>26.449000000000002</v>
      </c>
      <c r="E16" s="140" t="s">
        <v>396</v>
      </c>
      <c r="F16" s="140" t="s">
        <v>398</v>
      </c>
      <c r="G16" s="140" t="s">
        <v>375</v>
      </c>
      <c r="H16" s="140" t="s">
        <v>376</v>
      </c>
    </row>
    <row r="17" spans="1:8" hidden="1">
      <c r="A17" s="140" t="s">
        <v>372</v>
      </c>
      <c r="B17" s="140">
        <v>74</v>
      </c>
      <c r="C17" s="141">
        <v>26.449000000000002</v>
      </c>
      <c r="D17" s="141">
        <v>35</v>
      </c>
      <c r="E17" s="140" t="s">
        <v>399</v>
      </c>
      <c r="F17" s="140" t="s">
        <v>400</v>
      </c>
      <c r="G17" s="140" t="s">
        <v>375</v>
      </c>
      <c r="H17" s="140" t="s">
        <v>376</v>
      </c>
    </row>
    <row r="18" spans="1:8" hidden="1">
      <c r="A18" s="140" t="s">
        <v>372</v>
      </c>
      <c r="B18" s="140">
        <v>74</v>
      </c>
      <c r="C18" s="141">
        <v>35</v>
      </c>
      <c r="D18" s="141">
        <v>41.445999999999998</v>
      </c>
      <c r="E18" s="140" t="s">
        <v>399</v>
      </c>
      <c r="F18" s="140" t="s">
        <v>401</v>
      </c>
      <c r="G18" s="140" t="s">
        <v>375</v>
      </c>
      <c r="H18" s="140" t="s">
        <v>376</v>
      </c>
    </row>
    <row r="19" spans="1:8" hidden="1">
      <c r="A19" s="140" t="s">
        <v>372</v>
      </c>
      <c r="B19" s="140">
        <v>74</v>
      </c>
      <c r="C19" s="141">
        <v>41.445999999999998</v>
      </c>
      <c r="D19" s="141">
        <v>44.125999999999998</v>
      </c>
      <c r="E19" s="140" t="s">
        <v>402</v>
      </c>
      <c r="F19" s="140" t="s">
        <v>403</v>
      </c>
      <c r="G19" s="140" t="s">
        <v>375</v>
      </c>
      <c r="H19" s="140" t="s">
        <v>376</v>
      </c>
    </row>
    <row r="20" spans="1:8" hidden="1">
      <c r="A20" s="140" t="s">
        <v>372</v>
      </c>
      <c r="B20" s="140">
        <v>74</v>
      </c>
      <c r="C20" s="141">
        <v>41.445999999999998</v>
      </c>
      <c r="D20" s="141">
        <v>44.125999999999998</v>
      </c>
      <c r="E20" s="140" t="s">
        <v>402</v>
      </c>
      <c r="F20" s="140" t="s">
        <v>404</v>
      </c>
      <c r="G20" s="140" t="s">
        <v>375</v>
      </c>
      <c r="H20" s="140" t="s">
        <v>376</v>
      </c>
    </row>
    <row r="21" spans="1:8" hidden="1">
      <c r="A21" s="140" t="s">
        <v>372</v>
      </c>
      <c r="B21" s="140">
        <v>74</v>
      </c>
      <c r="C21" s="141">
        <v>44.125999999999998</v>
      </c>
      <c r="D21" s="141">
        <v>52</v>
      </c>
      <c r="E21" s="140" t="s">
        <v>405</v>
      </c>
      <c r="F21" s="140" t="s">
        <v>406</v>
      </c>
      <c r="G21" s="140" t="s">
        <v>375</v>
      </c>
      <c r="H21" s="140" t="s">
        <v>376</v>
      </c>
    </row>
    <row r="22" spans="1:8" hidden="1">
      <c r="A22" s="140" t="s">
        <v>372</v>
      </c>
      <c r="B22" s="140">
        <v>74</v>
      </c>
      <c r="C22" s="141">
        <v>52</v>
      </c>
      <c r="D22" s="141">
        <v>59.295000000000002</v>
      </c>
      <c r="E22" s="140" t="s">
        <v>405</v>
      </c>
      <c r="F22" s="140" t="s">
        <v>407</v>
      </c>
      <c r="G22" s="140" t="s">
        <v>375</v>
      </c>
      <c r="H22" s="140" t="s">
        <v>376</v>
      </c>
    </row>
    <row r="23" spans="1:8" hidden="1">
      <c r="A23" s="140" t="s">
        <v>372</v>
      </c>
      <c r="B23" s="140">
        <v>74</v>
      </c>
      <c r="C23" s="141">
        <v>59.295000000000002</v>
      </c>
      <c r="D23" s="141">
        <v>62.311</v>
      </c>
      <c r="E23" s="140" t="s">
        <v>408</v>
      </c>
      <c r="F23" s="140" t="s">
        <v>409</v>
      </c>
      <c r="G23" s="140" t="s">
        <v>375</v>
      </c>
      <c r="H23" s="140" t="s">
        <v>376</v>
      </c>
    </row>
    <row r="24" spans="1:8" hidden="1">
      <c r="A24" s="140" t="s">
        <v>372</v>
      </c>
      <c r="B24" s="140">
        <v>74</v>
      </c>
      <c r="C24" s="141">
        <v>59.295000000000002</v>
      </c>
      <c r="D24" s="141">
        <v>62.311</v>
      </c>
      <c r="E24" s="140" t="s">
        <v>408</v>
      </c>
      <c r="F24" s="140" t="s">
        <v>410</v>
      </c>
      <c r="G24" s="140" t="s">
        <v>375</v>
      </c>
      <c r="H24" s="140" t="s">
        <v>376</v>
      </c>
    </row>
    <row r="25" spans="1:8" hidden="1">
      <c r="A25" s="140" t="s">
        <v>372</v>
      </c>
      <c r="B25" s="140">
        <v>74</v>
      </c>
      <c r="C25" s="141">
        <v>62.311</v>
      </c>
      <c r="D25" s="141">
        <v>73</v>
      </c>
      <c r="E25" s="140" t="s">
        <v>373</v>
      </c>
      <c r="F25" s="140" t="s">
        <v>411</v>
      </c>
      <c r="G25" s="140" t="s">
        <v>375</v>
      </c>
      <c r="H25" s="140" t="s">
        <v>376</v>
      </c>
    </row>
    <row r="26" spans="1:8" hidden="1">
      <c r="A26" s="140" t="s">
        <v>372</v>
      </c>
      <c r="B26" s="140">
        <v>74</v>
      </c>
      <c r="C26" s="141">
        <v>84.073999999999998</v>
      </c>
      <c r="D26" s="141">
        <v>87.271000000000001</v>
      </c>
      <c r="E26" s="140" t="s">
        <v>412</v>
      </c>
      <c r="F26" s="140" t="s">
        <v>413</v>
      </c>
      <c r="G26" s="140" t="s">
        <v>375</v>
      </c>
      <c r="H26" s="140" t="s">
        <v>376</v>
      </c>
    </row>
    <row r="27" spans="1:8" hidden="1">
      <c r="A27" s="140" t="s">
        <v>372</v>
      </c>
      <c r="B27" s="140">
        <v>74</v>
      </c>
      <c r="C27" s="141">
        <v>84.073999999999998</v>
      </c>
      <c r="D27" s="141">
        <v>87.271000000000001</v>
      </c>
      <c r="E27" s="140" t="s">
        <v>412</v>
      </c>
      <c r="F27" s="140" t="s">
        <v>414</v>
      </c>
      <c r="G27" s="140" t="s">
        <v>375</v>
      </c>
      <c r="H27" s="140" t="s">
        <v>376</v>
      </c>
    </row>
    <row r="28" spans="1:8" hidden="1">
      <c r="A28" s="140" t="s">
        <v>372</v>
      </c>
      <c r="B28" s="140">
        <v>74</v>
      </c>
      <c r="C28" s="141">
        <v>87.271000000000001</v>
      </c>
      <c r="D28" s="141">
        <v>97</v>
      </c>
      <c r="E28" s="140" t="s">
        <v>415</v>
      </c>
      <c r="F28" s="140" t="s">
        <v>416</v>
      </c>
      <c r="G28" s="140" t="s">
        <v>375</v>
      </c>
      <c r="H28" s="140" t="s">
        <v>376</v>
      </c>
    </row>
    <row r="29" spans="1:8" hidden="1">
      <c r="A29" s="140" t="s">
        <v>372</v>
      </c>
      <c r="B29" s="140">
        <v>74</v>
      </c>
      <c r="C29" s="141">
        <v>97</v>
      </c>
      <c r="D29" s="141">
        <v>107.709</v>
      </c>
      <c r="E29" s="140" t="s">
        <v>415</v>
      </c>
      <c r="F29" s="140" t="s">
        <v>417</v>
      </c>
      <c r="G29" s="140" t="s">
        <v>375</v>
      </c>
      <c r="H29" s="140" t="s">
        <v>376</v>
      </c>
    </row>
    <row r="30" spans="1:8" hidden="1">
      <c r="A30" s="140" t="s">
        <v>372</v>
      </c>
      <c r="B30" s="140">
        <v>74</v>
      </c>
      <c r="C30" s="141">
        <v>107.709</v>
      </c>
      <c r="D30" s="141">
        <v>111.369</v>
      </c>
      <c r="E30" s="140" t="s">
        <v>418</v>
      </c>
      <c r="F30" s="140" t="s">
        <v>419</v>
      </c>
      <c r="G30" s="140" t="s">
        <v>375</v>
      </c>
      <c r="H30" s="140" t="s">
        <v>376</v>
      </c>
    </row>
    <row r="31" spans="1:8" hidden="1">
      <c r="A31" s="140" t="s">
        <v>372</v>
      </c>
      <c r="B31" s="140">
        <v>74</v>
      </c>
      <c r="C31" s="141">
        <v>107.709</v>
      </c>
      <c r="D31" s="141">
        <v>111.369</v>
      </c>
      <c r="E31" s="140" t="s">
        <v>418</v>
      </c>
      <c r="F31" s="140" t="s">
        <v>420</v>
      </c>
      <c r="G31" s="140" t="s">
        <v>375</v>
      </c>
      <c r="H31" s="140" t="s">
        <v>376</v>
      </c>
    </row>
    <row r="32" spans="1:8" hidden="1">
      <c r="A32" s="140" t="s">
        <v>372</v>
      </c>
      <c r="B32" s="140">
        <v>74</v>
      </c>
      <c r="C32" s="141">
        <v>111.369</v>
      </c>
      <c r="D32" s="141">
        <v>112.855</v>
      </c>
      <c r="E32" s="140" t="s">
        <v>377</v>
      </c>
      <c r="F32" s="140" t="s">
        <v>421</v>
      </c>
      <c r="G32" s="140" t="s">
        <v>375</v>
      </c>
      <c r="H32" s="140" t="s">
        <v>376</v>
      </c>
    </row>
    <row r="33" spans="1:8" hidden="1">
      <c r="A33" s="140" t="s">
        <v>372</v>
      </c>
      <c r="B33" s="140">
        <v>74</v>
      </c>
      <c r="C33" s="141">
        <v>112.855</v>
      </c>
      <c r="D33" s="141">
        <v>118</v>
      </c>
      <c r="E33" s="140" t="s">
        <v>377</v>
      </c>
      <c r="F33" s="140">
        <v>113118</v>
      </c>
      <c r="G33" s="140" t="s">
        <v>375</v>
      </c>
      <c r="H33" s="140" t="s">
        <v>376</v>
      </c>
    </row>
    <row r="34" spans="1:8" hidden="1">
      <c r="A34" s="140" t="s">
        <v>372</v>
      </c>
      <c r="B34" s="140">
        <v>74</v>
      </c>
      <c r="C34" s="141">
        <v>124.181</v>
      </c>
      <c r="D34" s="141">
        <v>126.899</v>
      </c>
      <c r="E34" s="140" t="s">
        <v>422</v>
      </c>
      <c r="F34" s="140" t="s">
        <v>423</v>
      </c>
      <c r="G34" s="140" t="s">
        <v>375</v>
      </c>
      <c r="H34" s="140" t="s">
        <v>376</v>
      </c>
    </row>
    <row r="35" spans="1:8" hidden="1">
      <c r="A35" s="140" t="s">
        <v>372</v>
      </c>
      <c r="B35" s="140">
        <v>74</v>
      </c>
      <c r="C35" s="141">
        <v>124.181</v>
      </c>
      <c r="D35" s="141">
        <v>126.899</v>
      </c>
      <c r="E35" s="140" t="s">
        <v>422</v>
      </c>
      <c r="F35" s="140" t="s">
        <v>424</v>
      </c>
      <c r="G35" s="140" t="s">
        <v>375</v>
      </c>
      <c r="H35" s="140" t="s">
        <v>376</v>
      </c>
    </row>
    <row r="36" spans="1:8" hidden="1">
      <c r="A36" s="140" t="s">
        <v>372</v>
      </c>
      <c r="B36" s="140">
        <v>74</v>
      </c>
      <c r="C36" s="141">
        <v>126.899</v>
      </c>
      <c r="D36" s="141">
        <v>135</v>
      </c>
      <c r="E36" s="140" t="s">
        <v>425</v>
      </c>
      <c r="F36" s="140" t="s">
        <v>426</v>
      </c>
      <c r="G36" s="140" t="s">
        <v>375</v>
      </c>
      <c r="H36" s="140" t="s">
        <v>376</v>
      </c>
    </row>
    <row r="37" spans="1:8" hidden="1">
      <c r="A37" s="140" t="s">
        <v>372</v>
      </c>
      <c r="B37" s="140">
        <v>74</v>
      </c>
      <c r="C37" s="141">
        <v>135</v>
      </c>
      <c r="D37" s="141">
        <v>143.268</v>
      </c>
      <c r="E37" s="140" t="s">
        <v>425</v>
      </c>
      <c r="F37" s="140" t="s">
        <v>427</v>
      </c>
      <c r="G37" s="140" t="s">
        <v>375</v>
      </c>
      <c r="H37" s="140" t="s">
        <v>376</v>
      </c>
    </row>
    <row r="38" spans="1:8" hidden="1">
      <c r="A38" s="140" t="s">
        <v>372</v>
      </c>
      <c r="B38" s="140">
        <v>74</v>
      </c>
      <c r="C38" s="141">
        <v>143.268</v>
      </c>
      <c r="D38" s="141">
        <v>146.21899999999999</v>
      </c>
      <c r="E38" s="140" t="s">
        <v>428</v>
      </c>
      <c r="F38" s="140" t="s">
        <v>429</v>
      </c>
      <c r="G38" s="140" t="s">
        <v>375</v>
      </c>
      <c r="H38" s="140" t="s">
        <v>376</v>
      </c>
    </row>
    <row r="39" spans="1:8" hidden="1">
      <c r="A39" s="140" t="s">
        <v>372</v>
      </c>
      <c r="B39" s="140">
        <v>74</v>
      </c>
      <c r="C39" s="141">
        <v>143.268</v>
      </c>
      <c r="D39" s="141">
        <v>146.21899999999999</v>
      </c>
      <c r="E39" s="140" t="s">
        <v>428</v>
      </c>
      <c r="F39" s="140" t="s">
        <v>430</v>
      </c>
      <c r="G39" s="140" t="s">
        <v>375</v>
      </c>
      <c r="H39" s="140" t="s">
        <v>376</v>
      </c>
    </row>
    <row r="40" spans="1:8" hidden="1">
      <c r="A40" s="140" t="s">
        <v>372</v>
      </c>
      <c r="B40" s="140">
        <v>74</v>
      </c>
      <c r="C40" s="141">
        <v>146.21899999999999</v>
      </c>
      <c r="D40" s="141">
        <v>155</v>
      </c>
      <c r="E40" s="140" t="s">
        <v>379</v>
      </c>
      <c r="F40" s="140" t="s">
        <v>431</v>
      </c>
      <c r="G40" s="140" t="s">
        <v>375</v>
      </c>
      <c r="H40" s="140" t="s">
        <v>376</v>
      </c>
    </row>
    <row r="41" spans="1:8" hidden="1">
      <c r="A41" s="140" t="s">
        <v>372</v>
      </c>
      <c r="B41" s="140">
        <v>74</v>
      </c>
      <c r="C41" s="141">
        <v>164.11600000000001</v>
      </c>
      <c r="D41" s="141">
        <v>167.09700000000001</v>
      </c>
      <c r="E41" s="140" t="s">
        <v>432</v>
      </c>
      <c r="F41" s="140" t="s">
        <v>433</v>
      </c>
      <c r="G41" s="140" t="s">
        <v>375</v>
      </c>
      <c r="H41" s="140" t="s">
        <v>376</v>
      </c>
    </row>
    <row r="42" spans="1:8" hidden="1">
      <c r="A42" s="140" t="s">
        <v>372</v>
      </c>
      <c r="B42" s="140">
        <v>74</v>
      </c>
      <c r="C42" s="141">
        <v>164.11600000000001</v>
      </c>
      <c r="D42" s="141">
        <v>167.09700000000001</v>
      </c>
      <c r="E42" s="140" t="s">
        <v>432</v>
      </c>
      <c r="F42" s="140" t="s">
        <v>434</v>
      </c>
      <c r="G42" s="140" t="s">
        <v>375</v>
      </c>
      <c r="H42" s="140" t="s">
        <v>376</v>
      </c>
    </row>
    <row r="43" spans="1:8" hidden="1">
      <c r="A43" s="140" t="s">
        <v>372</v>
      </c>
      <c r="B43" s="140">
        <v>74</v>
      </c>
      <c r="C43" s="141">
        <v>167.09700000000001</v>
      </c>
      <c r="D43" s="141">
        <v>177</v>
      </c>
      <c r="E43" s="140" t="s">
        <v>435</v>
      </c>
      <c r="F43" s="140" t="s">
        <v>436</v>
      </c>
      <c r="G43" s="140" t="s">
        <v>375</v>
      </c>
      <c r="H43" s="140" t="s">
        <v>376</v>
      </c>
    </row>
    <row r="44" spans="1:8" hidden="1">
      <c r="A44" s="140" t="s">
        <v>372</v>
      </c>
      <c r="B44" s="140">
        <v>74</v>
      </c>
      <c r="C44" s="141">
        <v>177</v>
      </c>
      <c r="D44" s="141">
        <v>186.874</v>
      </c>
      <c r="E44" s="140" t="s">
        <v>435</v>
      </c>
      <c r="F44" s="140" t="s">
        <v>437</v>
      </c>
      <c r="G44" s="140" t="s">
        <v>375</v>
      </c>
      <c r="H44" s="140" t="s">
        <v>376</v>
      </c>
    </row>
    <row r="45" spans="1:8" hidden="1">
      <c r="A45" s="140" t="s">
        <v>372</v>
      </c>
      <c r="B45" s="140">
        <v>74</v>
      </c>
      <c r="C45" s="141">
        <v>186.874</v>
      </c>
      <c r="D45" s="141">
        <v>189.96600000000001</v>
      </c>
      <c r="E45" s="140" t="s">
        <v>438</v>
      </c>
      <c r="F45" s="140" t="s">
        <v>439</v>
      </c>
      <c r="G45" s="140" t="s">
        <v>375</v>
      </c>
      <c r="H45" s="140" t="s">
        <v>376</v>
      </c>
    </row>
    <row r="46" spans="1:8" hidden="1">
      <c r="A46" s="140" t="s">
        <v>372</v>
      </c>
      <c r="B46" s="140">
        <v>74</v>
      </c>
      <c r="C46" s="141">
        <v>186.874</v>
      </c>
      <c r="D46" s="141">
        <v>189.96600000000001</v>
      </c>
      <c r="E46" s="140" t="s">
        <v>438</v>
      </c>
      <c r="F46" s="140" t="s">
        <v>440</v>
      </c>
      <c r="G46" s="140" t="s">
        <v>375</v>
      </c>
      <c r="H46" s="140" t="s">
        <v>376</v>
      </c>
    </row>
    <row r="47" spans="1:8" hidden="1">
      <c r="A47" s="140" t="s">
        <v>372</v>
      </c>
      <c r="B47" s="140">
        <v>74</v>
      </c>
      <c r="C47" s="141">
        <v>189.96600000000001</v>
      </c>
      <c r="D47" s="141">
        <v>201</v>
      </c>
      <c r="E47" s="140" t="s">
        <v>381</v>
      </c>
      <c r="F47" s="140" t="s">
        <v>441</v>
      </c>
      <c r="G47" s="140" t="s">
        <v>375</v>
      </c>
      <c r="H47" s="140" t="s">
        <v>376</v>
      </c>
    </row>
    <row r="48" spans="1:8" hidden="1">
      <c r="A48" s="140" t="s">
        <v>372</v>
      </c>
      <c r="B48" s="140">
        <v>74</v>
      </c>
      <c r="C48" s="141">
        <v>225.24700000000001</v>
      </c>
      <c r="D48" s="141">
        <v>227.952</v>
      </c>
      <c r="E48" s="140" t="s">
        <v>442</v>
      </c>
      <c r="F48" s="140" t="s">
        <v>443</v>
      </c>
      <c r="G48" s="140" t="s">
        <v>375</v>
      </c>
      <c r="H48" s="140" t="s">
        <v>376</v>
      </c>
    </row>
    <row r="49" spans="1:8" hidden="1">
      <c r="A49" s="140" t="s">
        <v>372</v>
      </c>
      <c r="B49" s="140">
        <v>74</v>
      </c>
      <c r="C49" s="141">
        <v>225.24700000000001</v>
      </c>
      <c r="D49" s="141">
        <v>227.952</v>
      </c>
      <c r="E49" s="140" t="s">
        <v>442</v>
      </c>
      <c r="F49" s="140" t="s">
        <v>444</v>
      </c>
      <c r="G49" s="140" t="s">
        <v>375</v>
      </c>
      <c r="H49" s="140" t="s">
        <v>376</v>
      </c>
    </row>
    <row r="50" spans="1:8" hidden="1">
      <c r="A50" s="140" t="s">
        <v>372</v>
      </c>
      <c r="B50" s="140">
        <v>74</v>
      </c>
      <c r="C50" s="141">
        <v>227.952</v>
      </c>
      <c r="D50" s="141">
        <v>239</v>
      </c>
      <c r="E50" s="140" t="s">
        <v>445</v>
      </c>
      <c r="F50" s="140" t="s">
        <v>446</v>
      </c>
      <c r="G50" s="140" t="s">
        <v>375</v>
      </c>
      <c r="H50" s="140" t="s">
        <v>376</v>
      </c>
    </row>
    <row r="51" spans="1:8" hidden="1">
      <c r="A51" s="140" t="s">
        <v>372</v>
      </c>
      <c r="B51" s="140">
        <v>74</v>
      </c>
      <c r="C51" s="141">
        <v>239</v>
      </c>
      <c r="D51" s="141">
        <v>251</v>
      </c>
      <c r="E51" s="140" t="s">
        <v>445</v>
      </c>
      <c r="F51" s="140">
        <v>239251</v>
      </c>
      <c r="G51" s="140" t="s">
        <v>375</v>
      </c>
      <c r="H51" s="140" t="s">
        <v>376</v>
      </c>
    </row>
    <row r="52" spans="1:8" hidden="1">
      <c r="A52" s="140" t="s">
        <v>372</v>
      </c>
      <c r="B52" s="140">
        <v>74</v>
      </c>
      <c r="C52" s="141">
        <v>251</v>
      </c>
      <c r="D52" s="141">
        <v>262.67399999999998</v>
      </c>
      <c r="E52" s="140" t="s">
        <v>445</v>
      </c>
      <c r="F52" s="140" t="s">
        <v>447</v>
      </c>
      <c r="G52" s="140" t="s">
        <v>375</v>
      </c>
      <c r="H52" s="140" t="s">
        <v>376</v>
      </c>
    </row>
    <row r="53" spans="1:8" hidden="1">
      <c r="A53" s="140" t="s">
        <v>372</v>
      </c>
      <c r="B53" s="140">
        <v>74</v>
      </c>
      <c r="C53" s="141">
        <v>262.67399999999998</v>
      </c>
      <c r="D53" s="141">
        <v>265.63200000000001</v>
      </c>
      <c r="E53" s="140" t="s">
        <v>448</v>
      </c>
      <c r="F53" s="140" t="s">
        <v>449</v>
      </c>
      <c r="G53" s="140" t="s">
        <v>375</v>
      </c>
      <c r="H53" s="140" t="s">
        <v>376</v>
      </c>
    </row>
    <row r="54" spans="1:8" hidden="1">
      <c r="A54" s="140" t="s">
        <v>372</v>
      </c>
      <c r="B54" s="140">
        <v>74</v>
      </c>
      <c r="C54" s="141">
        <v>262.67399999999998</v>
      </c>
      <c r="D54" s="141">
        <v>265.63200000000001</v>
      </c>
      <c r="E54" s="140" t="s">
        <v>448</v>
      </c>
      <c r="F54" s="140" t="s">
        <v>450</v>
      </c>
      <c r="G54" s="140" t="s">
        <v>375</v>
      </c>
      <c r="H54" s="140" t="s">
        <v>376</v>
      </c>
    </row>
    <row r="55" spans="1:8" hidden="1">
      <c r="A55" s="140" t="s">
        <v>372</v>
      </c>
      <c r="B55" s="140">
        <v>74</v>
      </c>
      <c r="C55" s="141">
        <v>265.63200000000001</v>
      </c>
      <c r="D55" s="141">
        <v>277</v>
      </c>
      <c r="E55" s="140" t="s">
        <v>451</v>
      </c>
      <c r="F55" s="140" t="s">
        <v>452</v>
      </c>
      <c r="G55" s="140" t="s">
        <v>375</v>
      </c>
      <c r="H55" s="140" t="s">
        <v>376</v>
      </c>
    </row>
    <row r="56" spans="1:8" hidden="1">
      <c r="A56" s="140" t="s">
        <v>372</v>
      </c>
      <c r="B56" s="140">
        <v>74</v>
      </c>
      <c r="C56" s="141">
        <v>277</v>
      </c>
      <c r="D56" s="141">
        <v>287.983</v>
      </c>
      <c r="E56" s="140" t="s">
        <v>451</v>
      </c>
      <c r="F56" s="140" t="s">
        <v>453</v>
      </c>
      <c r="G56" s="140" t="s">
        <v>375</v>
      </c>
      <c r="H56" s="140" t="s">
        <v>376</v>
      </c>
    </row>
    <row r="57" spans="1:8" hidden="1">
      <c r="A57" s="140" t="s">
        <v>372</v>
      </c>
      <c r="B57" s="140">
        <v>74</v>
      </c>
      <c r="C57" s="141">
        <v>287.983</v>
      </c>
      <c r="D57" s="141">
        <v>290.75099999999998</v>
      </c>
      <c r="E57" s="140" t="s">
        <v>454</v>
      </c>
      <c r="F57" s="140" t="s">
        <v>455</v>
      </c>
      <c r="G57" s="140" t="s">
        <v>375</v>
      </c>
      <c r="H57" s="140" t="s">
        <v>376</v>
      </c>
    </row>
    <row r="58" spans="1:8" hidden="1">
      <c r="A58" s="140" t="s">
        <v>372</v>
      </c>
      <c r="B58" s="140">
        <v>74</v>
      </c>
      <c r="C58" s="141">
        <v>287.983</v>
      </c>
      <c r="D58" s="141">
        <v>290.75099999999998</v>
      </c>
      <c r="E58" s="140" t="s">
        <v>454</v>
      </c>
      <c r="F58" s="140" t="s">
        <v>456</v>
      </c>
      <c r="G58" s="140" t="s">
        <v>375</v>
      </c>
      <c r="H58" s="140" t="s">
        <v>376</v>
      </c>
    </row>
    <row r="59" spans="1:8" hidden="1">
      <c r="A59" s="140" t="s">
        <v>372</v>
      </c>
      <c r="B59" s="140">
        <v>74</v>
      </c>
      <c r="C59" s="141">
        <v>290.75099999999998</v>
      </c>
      <c r="D59" s="141">
        <v>290.78699999999998</v>
      </c>
      <c r="E59" s="140" t="s">
        <v>457</v>
      </c>
      <c r="F59" s="140" t="s">
        <v>458</v>
      </c>
      <c r="G59" s="140" t="s">
        <v>375</v>
      </c>
      <c r="H59" s="140" t="s">
        <v>385</v>
      </c>
    </row>
    <row r="60" spans="1:8" hidden="1">
      <c r="A60" s="140" t="s">
        <v>372</v>
      </c>
      <c r="B60" s="140">
        <v>74</v>
      </c>
      <c r="C60" s="141">
        <v>290.78699999999998</v>
      </c>
      <c r="D60" s="141">
        <v>291.36900000000003</v>
      </c>
      <c r="E60" s="140" t="s">
        <v>459</v>
      </c>
      <c r="F60" s="140" t="s">
        <v>460</v>
      </c>
      <c r="G60" s="140" t="s">
        <v>375</v>
      </c>
      <c r="H60" s="140" t="s">
        <v>385</v>
      </c>
    </row>
    <row r="61" spans="1:8" hidden="1">
      <c r="A61" s="140" t="s">
        <v>372</v>
      </c>
      <c r="B61" s="140">
        <v>74</v>
      </c>
      <c r="C61" s="141">
        <v>290.78699999999998</v>
      </c>
      <c r="D61" s="141">
        <v>291.36900000000003</v>
      </c>
      <c r="E61" s="140" t="s">
        <v>459</v>
      </c>
      <c r="F61" s="140" t="s">
        <v>461</v>
      </c>
      <c r="G61" s="140" t="s">
        <v>375</v>
      </c>
      <c r="H61" s="140" t="s">
        <v>385</v>
      </c>
    </row>
    <row r="62" spans="1:8" hidden="1">
      <c r="A62" s="140" t="s">
        <v>372</v>
      </c>
      <c r="B62" s="140">
        <v>74</v>
      </c>
      <c r="C62" s="141">
        <v>291.36900000000003</v>
      </c>
      <c r="D62" s="141">
        <v>293.26100000000002</v>
      </c>
      <c r="E62" s="140" t="s">
        <v>459</v>
      </c>
      <c r="F62" s="140" t="s">
        <v>462</v>
      </c>
      <c r="G62" s="140" t="s">
        <v>375</v>
      </c>
      <c r="H62" s="140" t="s">
        <v>385</v>
      </c>
    </row>
    <row r="63" spans="1:8" hidden="1">
      <c r="A63" s="140" t="s">
        <v>372</v>
      </c>
      <c r="B63" s="140">
        <v>74</v>
      </c>
      <c r="C63" s="141">
        <v>291.36900000000003</v>
      </c>
      <c r="D63" s="141">
        <v>293.26</v>
      </c>
      <c r="E63" s="140" t="s">
        <v>459</v>
      </c>
      <c r="F63" s="140" t="s">
        <v>463</v>
      </c>
      <c r="G63" s="140" t="s">
        <v>375</v>
      </c>
      <c r="H63" s="140" t="s">
        <v>385</v>
      </c>
    </row>
    <row r="64" spans="1:8" hidden="1">
      <c r="A64" s="140" t="s">
        <v>372</v>
      </c>
      <c r="B64" s="140">
        <v>74</v>
      </c>
      <c r="C64" s="141">
        <v>293.26</v>
      </c>
      <c r="D64" s="141">
        <v>293.96499999999997</v>
      </c>
      <c r="E64" s="140" t="s">
        <v>464</v>
      </c>
      <c r="F64" s="140" t="s">
        <v>465</v>
      </c>
      <c r="G64" s="140" t="s">
        <v>375</v>
      </c>
      <c r="H64" s="140" t="s">
        <v>385</v>
      </c>
    </row>
    <row r="65" spans="1:8" hidden="1">
      <c r="A65" s="140" t="s">
        <v>372</v>
      </c>
      <c r="B65" s="140">
        <v>74</v>
      </c>
      <c r="C65" s="141">
        <v>293.26100000000002</v>
      </c>
      <c r="D65" s="141">
        <v>293.96499999999997</v>
      </c>
      <c r="E65" s="140" t="s">
        <v>464</v>
      </c>
      <c r="F65" s="140" t="s">
        <v>466</v>
      </c>
      <c r="G65" s="140" t="s">
        <v>375</v>
      </c>
      <c r="H65" s="140" t="s">
        <v>385</v>
      </c>
    </row>
    <row r="66" spans="1:8" hidden="1">
      <c r="A66" s="140" t="s">
        <v>372</v>
      </c>
      <c r="B66" s="140">
        <v>74</v>
      </c>
      <c r="C66" s="141">
        <v>293.96499999999997</v>
      </c>
      <c r="D66" s="141">
        <v>300.97899999999998</v>
      </c>
      <c r="E66" s="140" t="s">
        <v>464</v>
      </c>
      <c r="F66" s="140" t="s">
        <v>467</v>
      </c>
      <c r="G66" s="140" t="s">
        <v>375</v>
      </c>
      <c r="H66" s="140" t="s">
        <v>385</v>
      </c>
    </row>
    <row r="67" spans="1:8" hidden="1">
      <c r="A67" s="140" t="s">
        <v>372</v>
      </c>
      <c r="B67" s="140">
        <v>74</v>
      </c>
      <c r="C67" s="141">
        <v>300.97899999999998</v>
      </c>
      <c r="D67" s="141">
        <v>304.07799999999997</v>
      </c>
      <c r="E67" s="140" t="s">
        <v>468</v>
      </c>
      <c r="F67" s="140" t="s">
        <v>469</v>
      </c>
      <c r="G67" s="140" t="s">
        <v>375</v>
      </c>
      <c r="H67" s="140" t="s">
        <v>385</v>
      </c>
    </row>
    <row r="68" spans="1:8" hidden="1">
      <c r="A68" s="140" t="s">
        <v>372</v>
      </c>
      <c r="B68" s="140">
        <v>74</v>
      </c>
      <c r="C68" s="141">
        <v>300.97899999999998</v>
      </c>
      <c r="D68" s="141">
        <v>304.07799999999997</v>
      </c>
      <c r="E68" s="140" t="s">
        <v>468</v>
      </c>
      <c r="F68" s="140" t="s">
        <v>470</v>
      </c>
      <c r="G68" s="140" t="s">
        <v>375</v>
      </c>
      <c r="H68" s="140" t="s">
        <v>385</v>
      </c>
    </row>
    <row r="69" spans="1:8" hidden="1">
      <c r="A69" s="140" t="s">
        <v>372</v>
      </c>
      <c r="B69" s="140">
        <v>74</v>
      </c>
      <c r="C69" s="141">
        <v>304.07799999999997</v>
      </c>
      <c r="D69" s="141">
        <v>309</v>
      </c>
      <c r="E69" s="140" t="s">
        <v>471</v>
      </c>
      <c r="F69" s="140" t="s">
        <v>472</v>
      </c>
      <c r="G69" s="140" t="s">
        <v>375</v>
      </c>
      <c r="H69" s="140" t="s">
        <v>385</v>
      </c>
    </row>
    <row r="70" spans="1:8" hidden="1">
      <c r="A70" s="140" t="s">
        <v>372</v>
      </c>
      <c r="B70" s="140">
        <v>74</v>
      </c>
      <c r="C70" s="141">
        <v>309</v>
      </c>
      <c r="D70" s="141">
        <v>314.54000000000002</v>
      </c>
      <c r="E70" s="140" t="s">
        <v>471</v>
      </c>
      <c r="F70" s="140" t="s">
        <v>473</v>
      </c>
      <c r="G70" s="140" t="s">
        <v>375</v>
      </c>
      <c r="H70" s="140" t="s">
        <v>385</v>
      </c>
    </row>
    <row r="71" spans="1:8" hidden="1">
      <c r="A71" s="140" t="s">
        <v>372</v>
      </c>
      <c r="B71" s="140">
        <v>74</v>
      </c>
      <c r="C71" s="141">
        <v>314.54000000000002</v>
      </c>
      <c r="D71" s="141">
        <v>317.25200000000001</v>
      </c>
      <c r="E71" s="140" t="s">
        <v>474</v>
      </c>
      <c r="F71" s="140" t="s">
        <v>475</v>
      </c>
      <c r="G71" s="140" t="s">
        <v>375</v>
      </c>
      <c r="H71" s="140" t="s">
        <v>385</v>
      </c>
    </row>
    <row r="72" spans="1:8" hidden="1">
      <c r="A72" s="140" t="s">
        <v>372</v>
      </c>
      <c r="B72" s="140">
        <v>74</v>
      </c>
      <c r="C72" s="141">
        <v>314.54000000000002</v>
      </c>
      <c r="D72" s="141">
        <v>317.25200000000001</v>
      </c>
      <c r="E72" s="140" t="s">
        <v>474</v>
      </c>
      <c r="F72" s="140" t="s">
        <v>476</v>
      </c>
      <c r="G72" s="140" t="s">
        <v>375</v>
      </c>
      <c r="H72" s="140" t="s">
        <v>385</v>
      </c>
    </row>
    <row r="73" spans="1:8" hidden="1">
      <c r="A73" s="140" t="s">
        <v>372</v>
      </c>
      <c r="B73" s="140">
        <v>74</v>
      </c>
      <c r="C73" s="141">
        <v>317.25200000000001</v>
      </c>
      <c r="D73" s="141">
        <v>326</v>
      </c>
      <c r="E73" s="140" t="s">
        <v>383</v>
      </c>
      <c r="F73" s="140" t="s">
        <v>477</v>
      </c>
      <c r="G73" s="140" t="s">
        <v>375</v>
      </c>
      <c r="H73" s="140" t="s">
        <v>385</v>
      </c>
    </row>
    <row r="74" spans="1:8" hidden="1">
      <c r="A74" s="140" t="s">
        <v>372</v>
      </c>
      <c r="B74" s="140">
        <v>74</v>
      </c>
      <c r="C74" s="141">
        <v>335.31</v>
      </c>
      <c r="D74" s="141">
        <v>338.31</v>
      </c>
      <c r="E74" s="140" t="s">
        <v>478</v>
      </c>
      <c r="F74" s="140" t="s">
        <v>479</v>
      </c>
      <c r="G74" s="140" t="s">
        <v>375</v>
      </c>
      <c r="H74" s="140" t="s">
        <v>385</v>
      </c>
    </row>
    <row r="75" spans="1:8" hidden="1">
      <c r="A75" s="140" t="s">
        <v>372</v>
      </c>
      <c r="B75" s="140">
        <v>74</v>
      </c>
      <c r="C75" s="141">
        <v>335.31</v>
      </c>
      <c r="D75" s="141">
        <v>338.31</v>
      </c>
      <c r="E75" s="140" t="s">
        <v>478</v>
      </c>
      <c r="F75" s="140" t="s">
        <v>480</v>
      </c>
      <c r="G75" s="140" t="s">
        <v>375</v>
      </c>
      <c r="H75" s="140" t="s">
        <v>385</v>
      </c>
    </row>
    <row r="76" spans="1:8" hidden="1">
      <c r="A76" s="140" t="s">
        <v>372</v>
      </c>
      <c r="B76" s="140">
        <v>74</v>
      </c>
      <c r="C76" s="141">
        <v>338.31</v>
      </c>
      <c r="D76" s="141">
        <v>350</v>
      </c>
      <c r="E76" s="140" t="s">
        <v>481</v>
      </c>
      <c r="F76" s="140" t="s">
        <v>482</v>
      </c>
      <c r="G76" s="140" t="s">
        <v>375</v>
      </c>
      <c r="H76" s="140" t="s">
        <v>385</v>
      </c>
    </row>
    <row r="77" spans="1:8" hidden="1">
      <c r="A77" s="140" t="s">
        <v>372</v>
      </c>
      <c r="B77" s="140">
        <v>74</v>
      </c>
      <c r="C77" s="141">
        <v>350</v>
      </c>
      <c r="D77" s="141">
        <v>362.04399999999998</v>
      </c>
      <c r="E77" s="140" t="s">
        <v>481</v>
      </c>
      <c r="F77" s="140" t="s">
        <v>483</v>
      </c>
      <c r="G77" s="140" t="s">
        <v>375</v>
      </c>
      <c r="H77" s="140" t="s">
        <v>385</v>
      </c>
    </row>
    <row r="78" spans="1:8" hidden="1">
      <c r="A78" s="140" t="s">
        <v>372</v>
      </c>
      <c r="B78" s="140">
        <v>74</v>
      </c>
      <c r="C78" s="141">
        <v>362.04399999999998</v>
      </c>
      <c r="D78" s="141">
        <v>364.67099999999999</v>
      </c>
      <c r="E78" s="140" t="s">
        <v>484</v>
      </c>
      <c r="F78" s="140" t="s">
        <v>485</v>
      </c>
      <c r="G78" s="140" t="s">
        <v>375</v>
      </c>
      <c r="H78" s="140" t="s">
        <v>385</v>
      </c>
    </row>
    <row r="79" spans="1:8" hidden="1">
      <c r="A79" s="140" t="s">
        <v>372</v>
      </c>
      <c r="B79" s="140">
        <v>74</v>
      </c>
      <c r="C79" s="141">
        <v>362.04399999999998</v>
      </c>
      <c r="D79" s="141">
        <v>364.67099999999999</v>
      </c>
      <c r="E79" s="140" t="s">
        <v>484</v>
      </c>
      <c r="F79" s="140" t="s">
        <v>486</v>
      </c>
      <c r="G79" s="140" t="s">
        <v>375</v>
      </c>
      <c r="H79" s="140" t="s">
        <v>385</v>
      </c>
    </row>
    <row r="80" spans="1:8" hidden="1">
      <c r="A80" s="140" t="s">
        <v>372</v>
      </c>
      <c r="B80" s="140">
        <v>74</v>
      </c>
      <c r="C80" s="141">
        <v>364.67099999999999</v>
      </c>
      <c r="D80" s="141">
        <v>370</v>
      </c>
      <c r="E80" s="140" t="s">
        <v>487</v>
      </c>
      <c r="F80" s="140" t="s">
        <v>488</v>
      </c>
      <c r="G80" s="140" t="s">
        <v>375</v>
      </c>
      <c r="H80" s="140" t="s">
        <v>385</v>
      </c>
    </row>
    <row r="81" spans="1:8" hidden="1">
      <c r="A81" s="140" t="s">
        <v>372</v>
      </c>
      <c r="B81" s="140">
        <v>74</v>
      </c>
      <c r="C81" s="141">
        <v>370</v>
      </c>
      <c r="D81" s="141">
        <v>375.471</v>
      </c>
      <c r="E81" s="140" t="s">
        <v>487</v>
      </c>
      <c r="F81" s="140" t="s">
        <v>489</v>
      </c>
      <c r="G81" s="140" t="s">
        <v>375</v>
      </c>
      <c r="H81" s="140" t="s">
        <v>385</v>
      </c>
    </row>
    <row r="82" spans="1:8" hidden="1">
      <c r="A82" s="140" t="s">
        <v>372</v>
      </c>
      <c r="B82" s="140">
        <v>74</v>
      </c>
      <c r="C82" s="141">
        <v>375.471</v>
      </c>
      <c r="D82" s="141">
        <v>378.45800000000003</v>
      </c>
      <c r="E82" s="140" t="s">
        <v>490</v>
      </c>
      <c r="F82" s="140" t="s">
        <v>491</v>
      </c>
      <c r="G82" s="140" t="s">
        <v>375</v>
      </c>
      <c r="H82" s="140" t="s">
        <v>385</v>
      </c>
    </row>
    <row r="83" spans="1:8" hidden="1">
      <c r="A83" s="140" t="s">
        <v>372</v>
      </c>
      <c r="B83" s="140">
        <v>74</v>
      </c>
      <c r="C83" s="141">
        <v>375.471</v>
      </c>
      <c r="D83" s="141">
        <v>378.45800000000003</v>
      </c>
      <c r="E83" s="140" t="s">
        <v>490</v>
      </c>
      <c r="F83" s="140" t="s">
        <v>492</v>
      </c>
      <c r="G83" s="140" t="s">
        <v>375</v>
      </c>
      <c r="H83" s="140" t="s">
        <v>385</v>
      </c>
    </row>
    <row r="84" spans="1:8" hidden="1">
      <c r="A84" s="140" t="s">
        <v>372</v>
      </c>
      <c r="B84" s="140">
        <v>74</v>
      </c>
      <c r="C84" s="141">
        <v>378.45800000000003</v>
      </c>
      <c r="D84" s="141">
        <v>389</v>
      </c>
      <c r="E84" s="140" t="s">
        <v>493</v>
      </c>
      <c r="F84" s="140" t="s">
        <v>494</v>
      </c>
      <c r="G84" s="140" t="s">
        <v>375</v>
      </c>
      <c r="H84" s="140" t="s">
        <v>385</v>
      </c>
    </row>
    <row r="85" spans="1:8" hidden="1">
      <c r="A85" s="140" t="s">
        <v>372</v>
      </c>
      <c r="B85" s="140">
        <v>74</v>
      </c>
      <c r="C85" s="141">
        <v>389</v>
      </c>
      <c r="D85" s="141">
        <v>399.34100000000001</v>
      </c>
      <c r="E85" s="140" t="s">
        <v>493</v>
      </c>
      <c r="F85" s="140" t="s">
        <v>495</v>
      </c>
      <c r="G85" s="140" t="s">
        <v>375</v>
      </c>
      <c r="H85" s="140" t="s">
        <v>385</v>
      </c>
    </row>
    <row r="86" spans="1:8" hidden="1">
      <c r="A86" s="140" t="s">
        <v>372</v>
      </c>
      <c r="B86" s="140">
        <v>74</v>
      </c>
      <c r="C86" s="141">
        <v>399.34100000000001</v>
      </c>
      <c r="D86" s="141">
        <v>400.94099999999997</v>
      </c>
      <c r="E86" s="140" t="s">
        <v>496</v>
      </c>
      <c r="F86" s="140" t="s">
        <v>497</v>
      </c>
      <c r="G86" s="140" t="s">
        <v>375</v>
      </c>
      <c r="H86" s="140" t="s">
        <v>385</v>
      </c>
    </row>
    <row r="87" spans="1:8" hidden="1">
      <c r="A87" s="140" t="s">
        <v>372</v>
      </c>
      <c r="B87" s="140">
        <v>74</v>
      </c>
      <c r="C87" s="141">
        <v>400.94099999999997</v>
      </c>
      <c r="D87" s="141">
        <v>403.13299999999998</v>
      </c>
      <c r="E87" s="140" t="s">
        <v>498</v>
      </c>
      <c r="F87" s="140" t="s">
        <v>499</v>
      </c>
      <c r="G87" s="140" t="s">
        <v>375</v>
      </c>
      <c r="H87" s="140" t="s">
        <v>385</v>
      </c>
    </row>
    <row r="88" spans="1:8" hidden="1">
      <c r="A88" s="140" t="s">
        <v>372</v>
      </c>
      <c r="B88" s="140">
        <v>74</v>
      </c>
      <c r="C88" s="141">
        <v>400.94099999999997</v>
      </c>
      <c r="D88" s="141">
        <v>403.13299999999998</v>
      </c>
      <c r="E88" s="140" t="s">
        <v>498</v>
      </c>
      <c r="F88" s="140" t="s">
        <v>500</v>
      </c>
      <c r="G88" s="140" t="s">
        <v>375</v>
      </c>
      <c r="H88" s="140" t="s">
        <v>385</v>
      </c>
    </row>
    <row r="89" spans="1:8" hidden="1">
      <c r="A89" s="140" t="s">
        <v>372</v>
      </c>
      <c r="B89" s="140">
        <v>74</v>
      </c>
      <c r="C89" s="141">
        <v>403.13299999999998</v>
      </c>
      <c r="D89" s="141">
        <v>403.25799999999998</v>
      </c>
      <c r="E89" s="140" t="s">
        <v>501</v>
      </c>
      <c r="F89" s="140" t="s">
        <v>502</v>
      </c>
      <c r="G89" s="140" t="s">
        <v>375</v>
      </c>
      <c r="H89" s="140" t="s">
        <v>385</v>
      </c>
    </row>
    <row r="90" spans="1:8" hidden="1">
      <c r="A90" s="140" t="s">
        <v>372</v>
      </c>
      <c r="B90" s="140">
        <v>74</v>
      </c>
      <c r="C90" s="141">
        <v>403.25799999999998</v>
      </c>
      <c r="D90" s="141">
        <v>406.37099999999998</v>
      </c>
      <c r="E90" s="140" t="s">
        <v>503</v>
      </c>
      <c r="F90" s="140" t="s">
        <v>504</v>
      </c>
      <c r="G90" s="140" t="s">
        <v>375</v>
      </c>
      <c r="H90" s="140" t="s">
        <v>385</v>
      </c>
    </row>
    <row r="91" spans="1:8" hidden="1">
      <c r="A91" s="140" t="s">
        <v>372</v>
      </c>
      <c r="B91" s="140">
        <v>74</v>
      </c>
      <c r="C91" s="141">
        <v>403.25799999999998</v>
      </c>
      <c r="D91" s="141">
        <v>406.37099999999998</v>
      </c>
      <c r="E91" s="140" t="s">
        <v>503</v>
      </c>
      <c r="F91" s="140" t="s">
        <v>505</v>
      </c>
      <c r="G91" s="140" t="s">
        <v>375</v>
      </c>
      <c r="H91" s="140" t="s">
        <v>385</v>
      </c>
    </row>
    <row r="92" spans="1:8" hidden="1">
      <c r="A92" s="140" t="s">
        <v>372</v>
      </c>
      <c r="B92" s="140">
        <v>74</v>
      </c>
      <c r="C92" s="141">
        <v>406.37099999999998</v>
      </c>
      <c r="D92" s="141">
        <v>416</v>
      </c>
      <c r="E92" s="140" t="s">
        <v>506</v>
      </c>
      <c r="F92" s="140" t="s">
        <v>507</v>
      </c>
      <c r="G92" s="140" t="s">
        <v>375</v>
      </c>
      <c r="H92" s="140" t="s">
        <v>385</v>
      </c>
    </row>
    <row r="93" spans="1:8" hidden="1">
      <c r="A93" s="140" t="s">
        <v>372</v>
      </c>
      <c r="B93" s="140">
        <v>74</v>
      </c>
      <c r="C93" s="141">
        <v>416</v>
      </c>
      <c r="D93" s="141">
        <v>426.60399999999998</v>
      </c>
      <c r="E93" s="140" t="s">
        <v>506</v>
      </c>
      <c r="F93" s="140" t="s">
        <v>508</v>
      </c>
      <c r="G93" s="140" t="s">
        <v>375</v>
      </c>
      <c r="H93" s="140" t="s">
        <v>385</v>
      </c>
    </row>
    <row r="94" spans="1:8" hidden="1">
      <c r="A94" s="140" t="s">
        <v>372</v>
      </c>
      <c r="B94" s="140">
        <v>74</v>
      </c>
      <c r="C94" s="141">
        <v>426.60399999999998</v>
      </c>
      <c r="D94" s="141">
        <v>429.572</v>
      </c>
      <c r="E94" s="140" t="s">
        <v>509</v>
      </c>
      <c r="F94" s="140" t="s">
        <v>510</v>
      </c>
      <c r="G94" s="140" t="s">
        <v>375</v>
      </c>
      <c r="H94" s="140" t="s">
        <v>385</v>
      </c>
    </row>
    <row r="95" spans="1:8" hidden="1">
      <c r="A95" s="140" t="s">
        <v>372</v>
      </c>
      <c r="B95" s="140">
        <v>74</v>
      </c>
      <c r="C95" s="141">
        <v>426.60399999999998</v>
      </c>
      <c r="D95" s="141">
        <v>429.572</v>
      </c>
      <c r="E95" s="140" t="s">
        <v>509</v>
      </c>
      <c r="F95" s="140" t="s">
        <v>511</v>
      </c>
      <c r="G95" s="140" t="s">
        <v>375</v>
      </c>
      <c r="H95" s="140" t="s">
        <v>385</v>
      </c>
    </row>
    <row r="96" spans="1:8" hidden="1">
      <c r="A96" s="140" t="s">
        <v>372</v>
      </c>
      <c r="B96" s="140">
        <v>74</v>
      </c>
      <c r="C96" s="141">
        <v>429.572</v>
      </c>
      <c r="D96" s="141">
        <v>440</v>
      </c>
      <c r="E96" s="140" t="s">
        <v>512</v>
      </c>
      <c r="F96" s="140" t="s">
        <v>513</v>
      </c>
      <c r="G96" s="140" t="s">
        <v>375</v>
      </c>
      <c r="H96" s="140" t="s">
        <v>385</v>
      </c>
    </row>
    <row r="97" spans="1:8">
      <c r="A97" s="140" t="s">
        <v>372</v>
      </c>
      <c r="B97" s="140">
        <v>74</v>
      </c>
      <c r="C97" s="141">
        <v>440</v>
      </c>
      <c r="D97" s="141">
        <v>450.62299999999999</v>
      </c>
      <c r="E97" s="140" t="s">
        <v>512</v>
      </c>
      <c r="F97" s="140" t="s">
        <v>514</v>
      </c>
      <c r="G97" s="140" t="s">
        <v>375</v>
      </c>
      <c r="H97" s="140" t="s">
        <v>385</v>
      </c>
    </row>
    <row r="98" spans="1:8" hidden="1">
      <c r="A98" s="140" t="s">
        <v>372</v>
      </c>
      <c r="B98" s="140">
        <v>74</v>
      </c>
      <c r="C98" s="141">
        <v>450.62299999999999</v>
      </c>
      <c r="D98" s="141">
        <v>453.32100000000003</v>
      </c>
      <c r="E98" s="140" t="s">
        <v>515</v>
      </c>
      <c r="F98" s="140" t="s">
        <v>516</v>
      </c>
      <c r="G98" s="140" t="s">
        <v>375</v>
      </c>
      <c r="H98" s="140" t="s">
        <v>385</v>
      </c>
    </row>
    <row r="99" spans="1:8" hidden="1">
      <c r="A99" s="140" t="s">
        <v>372</v>
      </c>
      <c r="B99" s="140">
        <v>74</v>
      </c>
      <c r="C99" s="141">
        <v>450.62299999999999</v>
      </c>
      <c r="D99" s="141">
        <v>453.32100000000003</v>
      </c>
      <c r="E99" s="140" t="s">
        <v>515</v>
      </c>
      <c r="F99" s="140" t="s">
        <v>517</v>
      </c>
      <c r="G99" s="140" t="s">
        <v>375</v>
      </c>
      <c r="H99" s="140" t="s">
        <v>385</v>
      </c>
    </row>
    <row r="100" spans="1:8" hidden="1">
      <c r="A100" s="140" t="s">
        <v>372</v>
      </c>
      <c r="B100" s="140">
        <v>74</v>
      </c>
      <c r="C100" s="141">
        <v>453.32100000000003</v>
      </c>
      <c r="D100" s="141">
        <v>464</v>
      </c>
      <c r="E100" s="140" t="s">
        <v>518</v>
      </c>
      <c r="F100" s="140" t="s">
        <v>519</v>
      </c>
      <c r="G100" s="140" t="s">
        <v>375</v>
      </c>
      <c r="H100" s="140" t="s">
        <v>385</v>
      </c>
    </row>
    <row r="101" spans="1:8" hidden="1">
      <c r="A101" s="140" t="s">
        <v>372</v>
      </c>
      <c r="B101" s="140">
        <v>74</v>
      </c>
      <c r="C101" s="141">
        <v>464</v>
      </c>
      <c r="D101" s="141">
        <v>474.98899999999998</v>
      </c>
      <c r="E101" s="140" t="s">
        <v>518</v>
      </c>
      <c r="F101" s="140" t="s">
        <v>520</v>
      </c>
      <c r="G101" s="140" t="s">
        <v>375</v>
      </c>
      <c r="H101" s="140" t="s">
        <v>385</v>
      </c>
    </row>
    <row r="102" spans="1:8" hidden="1">
      <c r="A102" s="140" t="s">
        <v>372</v>
      </c>
      <c r="B102" s="140">
        <v>74</v>
      </c>
      <c r="C102" s="141">
        <v>474.98899999999998</v>
      </c>
      <c r="D102" s="141">
        <v>477.84699999999998</v>
      </c>
      <c r="E102" s="140" t="s">
        <v>521</v>
      </c>
      <c r="F102" s="140" t="s">
        <v>522</v>
      </c>
      <c r="G102" s="140" t="s">
        <v>375</v>
      </c>
      <c r="H102" s="140" t="s">
        <v>385</v>
      </c>
    </row>
    <row r="103" spans="1:8" hidden="1">
      <c r="A103" s="140" t="s">
        <v>372</v>
      </c>
      <c r="B103" s="140">
        <v>74</v>
      </c>
      <c r="C103" s="141">
        <v>474.98899999999998</v>
      </c>
      <c r="D103" s="141">
        <v>477.84699999999998</v>
      </c>
      <c r="E103" s="140" t="s">
        <v>521</v>
      </c>
      <c r="F103" s="140" t="s">
        <v>523</v>
      </c>
      <c r="G103" s="140" t="s">
        <v>375</v>
      </c>
      <c r="H103" s="140" t="s">
        <v>385</v>
      </c>
    </row>
    <row r="104" spans="1:8" hidden="1">
      <c r="A104" s="140" t="s">
        <v>372</v>
      </c>
      <c r="B104" s="140">
        <v>74</v>
      </c>
      <c r="C104" s="141">
        <v>477.84699999999998</v>
      </c>
      <c r="D104" s="141">
        <v>487</v>
      </c>
      <c r="E104" s="140" t="s">
        <v>524</v>
      </c>
      <c r="F104" s="140" t="s">
        <v>525</v>
      </c>
      <c r="G104" s="140" t="s">
        <v>375</v>
      </c>
      <c r="H104" s="140" t="s">
        <v>385</v>
      </c>
    </row>
    <row r="105" spans="1:8" hidden="1">
      <c r="A105" s="140" t="s">
        <v>372</v>
      </c>
      <c r="B105" s="140">
        <v>74</v>
      </c>
      <c r="C105" s="141">
        <v>487</v>
      </c>
      <c r="D105" s="141">
        <v>492</v>
      </c>
      <c r="E105" s="140" t="s">
        <v>524</v>
      </c>
      <c r="F105" s="140">
        <v>487492</v>
      </c>
      <c r="G105" s="140" t="s">
        <v>375</v>
      </c>
      <c r="H105" s="140" t="s">
        <v>385</v>
      </c>
    </row>
    <row r="106" spans="1:8" hidden="1">
      <c r="A106" s="140" t="s">
        <v>372</v>
      </c>
      <c r="B106" s="140">
        <v>74</v>
      </c>
      <c r="C106" s="141">
        <v>492</v>
      </c>
      <c r="D106" s="141">
        <v>498.77</v>
      </c>
      <c r="E106" s="140" t="s">
        <v>524</v>
      </c>
      <c r="F106" s="140">
        <v>492499</v>
      </c>
      <c r="G106" s="140" t="s">
        <v>375</v>
      </c>
      <c r="H106" s="140" t="s">
        <v>385</v>
      </c>
    </row>
    <row r="107" spans="1:8" hidden="1">
      <c r="A107" s="140" t="s">
        <v>372</v>
      </c>
      <c r="B107" s="140">
        <v>74</v>
      </c>
      <c r="C107" s="141">
        <v>498.77</v>
      </c>
      <c r="D107" s="141">
        <v>499.37099999999998</v>
      </c>
      <c r="E107" s="140" t="s">
        <v>524</v>
      </c>
      <c r="F107" s="140" t="s">
        <v>526</v>
      </c>
      <c r="G107" s="140" t="s">
        <v>375</v>
      </c>
      <c r="H107" s="140" t="s">
        <v>385</v>
      </c>
    </row>
    <row r="108" spans="1:8" hidden="1">
      <c r="A108" s="140" t="s">
        <v>372</v>
      </c>
      <c r="B108" s="140">
        <v>74</v>
      </c>
      <c r="C108" s="141">
        <v>498.77</v>
      </c>
      <c r="D108" s="141">
        <v>499.38799999999998</v>
      </c>
      <c r="E108" s="140" t="s">
        <v>524</v>
      </c>
      <c r="F108" s="140" t="s">
        <v>527</v>
      </c>
      <c r="G108" s="140" t="s">
        <v>375</v>
      </c>
      <c r="H108" s="140" t="s">
        <v>385</v>
      </c>
    </row>
    <row r="109" spans="1:8" hidden="1">
      <c r="A109" s="140" t="s">
        <v>372</v>
      </c>
      <c r="B109" s="140">
        <v>74</v>
      </c>
      <c r="C109" s="141">
        <v>499.37099999999998</v>
      </c>
      <c r="D109" s="141">
        <v>501.30900000000003</v>
      </c>
      <c r="E109" s="140" t="s">
        <v>528</v>
      </c>
      <c r="F109" s="140" t="s">
        <v>529</v>
      </c>
      <c r="G109" s="140" t="s">
        <v>375</v>
      </c>
      <c r="H109" s="140" t="s">
        <v>385</v>
      </c>
    </row>
    <row r="110" spans="1:8" hidden="1">
      <c r="A110" s="140" t="s">
        <v>372</v>
      </c>
      <c r="B110" s="140">
        <v>74</v>
      </c>
      <c r="C110" s="141">
        <v>499.38799999999998</v>
      </c>
      <c r="D110" s="141">
        <v>501.30900000000003</v>
      </c>
      <c r="E110" s="140" t="s">
        <v>528</v>
      </c>
      <c r="F110" s="140" t="s">
        <v>530</v>
      </c>
      <c r="G110" s="140" t="s">
        <v>375</v>
      </c>
      <c r="H110" s="140" t="s">
        <v>385</v>
      </c>
    </row>
    <row r="111" spans="1:8" hidden="1">
      <c r="A111" s="140" t="s">
        <v>372</v>
      </c>
      <c r="B111" s="140">
        <v>98</v>
      </c>
      <c r="C111" s="141">
        <v>501.30900000000003</v>
      </c>
      <c r="D111" s="141">
        <v>512</v>
      </c>
      <c r="E111" s="140" t="s">
        <v>531</v>
      </c>
      <c r="F111" s="140" t="s">
        <v>532</v>
      </c>
      <c r="G111" s="140" t="s">
        <v>533</v>
      </c>
      <c r="H111" s="140" t="s">
        <v>534</v>
      </c>
    </row>
    <row r="112" spans="1:8" hidden="1">
      <c r="A112" s="140" t="s">
        <v>372</v>
      </c>
      <c r="B112" s="140">
        <v>98</v>
      </c>
      <c r="C112" s="141">
        <v>512</v>
      </c>
      <c r="D112" s="141">
        <v>521</v>
      </c>
      <c r="E112" s="140" t="s">
        <v>531</v>
      </c>
      <c r="F112" s="140">
        <v>512521</v>
      </c>
      <c r="G112" s="140" t="s">
        <v>533</v>
      </c>
      <c r="H112" s="140" t="s">
        <v>534</v>
      </c>
    </row>
    <row r="113" spans="1:8" hidden="1">
      <c r="A113" s="140" t="s">
        <v>372</v>
      </c>
      <c r="B113" s="140">
        <v>98</v>
      </c>
      <c r="C113" s="141">
        <v>521</v>
      </c>
      <c r="D113" s="141">
        <v>529.20000000000005</v>
      </c>
      <c r="E113" s="140" t="s">
        <v>531</v>
      </c>
      <c r="F113" s="140" t="s">
        <v>535</v>
      </c>
      <c r="G113" s="140" t="s">
        <v>533</v>
      </c>
      <c r="H113" s="140" t="s">
        <v>534</v>
      </c>
    </row>
    <row r="114" spans="1:8" hidden="1">
      <c r="A114" s="140" t="s">
        <v>372</v>
      </c>
      <c r="B114" s="140">
        <v>98</v>
      </c>
      <c r="C114" s="141">
        <v>529.20000000000005</v>
      </c>
      <c r="D114" s="141">
        <v>531.91399999999999</v>
      </c>
      <c r="E114" s="140" t="s">
        <v>536</v>
      </c>
      <c r="F114" s="140" t="s">
        <v>537</v>
      </c>
      <c r="G114" s="140" t="s">
        <v>533</v>
      </c>
      <c r="H114" s="140" t="s">
        <v>534</v>
      </c>
    </row>
    <row r="115" spans="1:8" hidden="1">
      <c r="A115" s="140" t="s">
        <v>372</v>
      </c>
      <c r="B115" s="140">
        <v>98</v>
      </c>
      <c r="C115" s="141">
        <v>529.20000000000005</v>
      </c>
      <c r="D115" s="141">
        <v>531.91399999999999</v>
      </c>
      <c r="E115" s="140" t="s">
        <v>536</v>
      </c>
      <c r="F115" s="140" t="s">
        <v>538</v>
      </c>
      <c r="G115" s="140" t="s">
        <v>533</v>
      </c>
      <c r="H115" s="140" t="s">
        <v>534</v>
      </c>
    </row>
    <row r="116" spans="1:8" hidden="1">
      <c r="A116" s="140" t="s">
        <v>372</v>
      </c>
      <c r="B116" s="140">
        <v>98</v>
      </c>
      <c r="C116" s="141">
        <v>531.91399999999999</v>
      </c>
      <c r="D116" s="141">
        <v>539</v>
      </c>
      <c r="E116" s="140" t="s">
        <v>539</v>
      </c>
      <c r="F116" s="140" t="s">
        <v>540</v>
      </c>
      <c r="G116" s="140" t="s">
        <v>533</v>
      </c>
      <c r="H116" s="140" t="s">
        <v>534</v>
      </c>
    </row>
    <row r="117" spans="1:8" hidden="1">
      <c r="A117" s="140" t="s">
        <v>372</v>
      </c>
      <c r="B117" s="140">
        <v>98</v>
      </c>
      <c r="C117" s="141">
        <v>539</v>
      </c>
      <c r="D117" s="141">
        <v>548.154</v>
      </c>
      <c r="E117" s="140" t="s">
        <v>539</v>
      </c>
      <c r="F117" s="140" t="s">
        <v>541</v>
      </c>
      <c r="G117" s="140" t="s">
        <v>533</v>
      </c>
      <c r="H117" s="140" t="s">
        <v>534</v>
      </c>
    </row>
    <row r="118" spans="1:8" hidden="1">
      <c r="A118" s="140" t="s">
        <v>372</v>
      </c>
      <c r="B118" s="140">
        <v>98</v>
      </c>
      <c r="C118" s="141">
        <v>548.154</v>
      </c>
      <c r="D118" s="141">
        <v>550.87599999999998</v>
      </c>
      <c r="E118" s="140" t="s">
        <v>542</v>
      </c>
      <c r="F118" s="140" t="s">
        <v>543</v>
      </c>
      <c r="G118" s="140" t="s">
        <v>533</v>
      </c>
      <c r="H118" s="140" t="s">
        <v>534</v>
      </c>
    </row>
    <row r="119" spans="1:8" hidden="1">
      <c r="A119" s="140" t="s">
        <v>372</v>
      </c>
      <c r="B119" s="140">
        <v>98</v>
      </c>
      <c r="C119" s="141">
        <v>548.154</v>
      </c>
      <c r="D119" s="141">
        <v>550.87599999999998</v>
      </c>
      <c r="E119" s="140" t="s">
        <v>542</v>
      </c>
      <c r="F119" s="140" t="s">
        <v>544</v>
      </c>
      <c r="G119" s="140" t="s">
        <v>533</v>
      </c>
      <c r="H119" s="140" t="s">
        <v>534</v>
      </c>
    </row>
    <row r="120" spans="1:8" hidden="1">
      <c r="A120" s="140" t="s">
        <v>372</v>
      </c>
      <c r="B120" s="140">
        <v>98</v>
      </c>
      <c r="C120" s="141">
        <v>550.87599999999998</v>
      </c>
      <c r="D120" s="141">
        <v>556</v>
      </c>
      <c r="E120" s="140" t="s">
        <v>545</v>
      </c>
      <c r="F120" s="140" t="s">
        <v>546</v>
      </c>
      <c r="G120" s="140" t="s">
        <v>533</v>
      </c>
      <c r="H120" s="140" t="s">
        <v>534</v>
      </c>
    </row>
    <row r="121" spans="1:8" hidden="1">
      <c r="A121" s="140" t="s">
        <v>372</v>
      </c>
      <c r="B121" s="140">
        <v>98</v>
      </c>
      <c r="C121" s="141">
        <v>556</v>
      </c>
      <c r="D121" s="141">
        <v>562.79200000000003</v>
      </c>
      <c r="E121" s="140" t="s">
        <v>545</v>
      </c>
      <c r="F121" s="140" t="s">
        <v>547</v>
      </c>
      <c r="G121" s="140" t="s">
        <v>533</v>
      </c>
      <c r="H121" s="140" t="s">
        <v>534</v>
      </c>
    </row>
    <row r="122" spans="1:8" hidden="1">
      <c r="A122" s="140" t="s">
        <v>372</v>
      </c>
      <c r="B122" s="140">
        <v>98</v>
      </c>
      <c r="C122" s="141">
        <v>562.79200000000003</v>
      </c>
      <c r="D122" s="141">
        <v>565.49900000000002</v>
      </c>
      <c r="E122" s="140" t="s">
        <v>548</v>
      </c>
      <c r="F122" s="140" t="s">
        <v>549</v>
      </c>
      <c r="G122" s="140" t="s">
        <v>533</v>
      </c>
      <c r="H122" s="140" t="s">
        <v>534</v>
      </c>
    </row>
    <row r="123" spans="1:8" hidden="1">
      <c r="A123" s="140" t="s">
        <v>372</v>
      </c>
      <c r="B123" s="140">
        <v>98</v>
      </c>
      <c r="C123" s="141">
        <v>562.79200000000003</v>
      </c>
      <c r="D123" s="141">
        <v>565.49900000000002</v>
      </c>
      <c r="E123" s="140" t="s">
        <v>548</v>
      </c>
      <c r="F123" s="140" t="s">
        <v>550</v>
      </c>
      <c r="G123" s="140" t="s">
        <v>533</v>
      </c>
      <c r="H123" s="140" t="s">
        <v>534</v>
      </c>
    </row>
    <row r="124" spans="1:8" hidden="1">
      <c r="A124" s="140" t="s">
        <v>372</v>
      </c>
      <c r="B124" s="140">
        <v>98</v>
      </c>
      <c r="C124" s="141">
        <v>565.49900000000002</v>
      </c>
      <c r="D124" s="141">
        <v>575</v>
      </c>
      <c r="E124" s="140" t="s">
        <v>551</v>
      </c>
      <c r="F124" s="140" t="s">
        <v>552</v>
      </c>
      <c r="G124" s="140" t="s">
        <v>533</v>
      </c>
      <c r="H124" s="140" t="s">
        <v>534</v>
      </c>
    </row>
    <row r="125" spans="1:8" hidden="1">
      <c r="A125" s="140" t="s">
        <v>372</v>
      </c>
      <c r="B125" s="140">
        <v>98</v>
      </c>
      <c r="C125" s="141">
        <v>575</v>
      </c>
      <c r="D125" s="141">
        <v>585</v>
      </c>
      <c r="E125" s="140" t="s">
        <v>551</v>
      </c>
      <c r="F125" s="140">
        <v>575585</v>
      </c>
      <c r="G125" s="140" t="s">
        <v>533</v>
      </c>
      <c r="H125" s="140" t="s">
        <v>534</v>
      </c>
    </row>
    <row r="126" spans="1:8" hidden="1">
      <c r="A126" s="140" t="s">
        <v>372</v>
      </c>
      <c r="B126" s="140">
        <v>98</v>
      </c>
      <c r="C126" s="141">
        <v>585</v>
      </c>
      <c r="D126" s="141">
        <v>596.16099999999994</v>
      </c>
      <c r="E126" s="140" t="s">
        <v>551</v>
      </c>
      <c r="F126" s="140" t="s">
        <v>553</v>
      </c>
      <c r="G126" s="140" t="s">
        <v>533</v>
      </c>
      <c r="H126" s="140" t="s">
        <v>534</v>
      </c>
    </row>
    <row r="127" spans="1:8" hidden="1">
      <c r="A127" s="140" t="s">
        <v>372</v>
      </c>
      <c r="B127" s="140">
        <v>98</v>
      </c>
      <c r="C127" s="141">
        <v>596.16099999999994</v>
      </c>
      <c r="D127" s="141">
        <v>599.19899999999996</v>
      </c>
      <c r="E127" s="140" t="s">
        <v>554</v>
      </c>
      <c r="F127" s="140" t="s">
        <v>555</v>
      </c>
      <c r="G127" s="140" t="s">
        <v>533</v>
      </c>
      <c r="H127" s="140" t="s">
        <v>534</v>
      </c>
    </row>
    <row r="128" spans="1:8" hidden="1">
      <c r="A128" s="140" t="s">
        <v>372</v>
      </c>
      <c r="B128" s="140">
        <v>98</v>
      </c>
      <c r="C128" s="141">
        <v>596.16099999999994</v>
      </c>
      <c r="D128" s="141">
        <v>599.19899999999996</v>
      </c>
      <c r="E128" s="140" t="s">
        <v>554</v>
      </c>
      <c r="F128" s="140" t="s">
        <v>556</v>
      </c>
      <c r="G128" s="140" t="s">
        <v>533</v>
      </c>
      <c r="H128" s="140" t="s">
        <v>534</v>
      </c>
    </row>
    <row r="129" spans="1:8" hidden="1">
      <c r="A129" s="140" t="s">
        <v>372</v>
      </c>
      <c r="B129" s="140">
        <v>98</v>
      </c>
      <c r="C129" s="141">
        <v>599.19899999999996</v>
      </c>
      <c r="D129" s="141">
        <v>612.44899999999996</v>
      </c>
      <c r="E129" s="140" t="s">
        <v>557</v>
      </c>
      <c r="F129" s="140" t="s">
        <v>558</v>
      </c>
      <c r="G129" s="140" t="s">
        <v>533</v>
      </c>
      <c r="H129" s="140" t="s">
        <v>534</v>
      </c>
    </row>
    <row r="130" spans="1:8" hidden="1">
      <c r="A130" s="140" t="s">
        <v>372</v>
      </c>
      <c r="B130" s="140">
        <v>98</v>
      </c>
      <c r="C130" s="141">
        <v>612.44899999999996</v>
      </c>
      <c r="D130" s="141">
        <v>614.60799999999995</v>
      </c>
      <c r="E130" s="140" t="s">
        <v>559</v>
      </c>
      <c r="F130" s="140" t="s">
        <v>560</v>
      </c>
      <c r="G130" s="140" t="s">
        <v>533</v>
      </c>
      <c r="H130" s="140" t="s">
        <v>534</v>
      </c>
    </row>
    <row r="131" spans="1:8" hidden="1">
      <c r="A131" s="140" t="s">
        <v>372</v>
      </c>
      <c r="B131" s="140">
        <v>98</v>
      </c>
      <c r="C131" s="141">
        <v>612.44899999999996</v>
      </c>
      <c r="D131" s="141">
        <v>614.60799999999995</v>
      </c>
      <c r="E131" s="140" t="s">
        <v>559</v>
      </c>
      <c r="F131" s="140" t="s">
        <v>561</v>
      </c>
      <c r="G131" s="140" t="s">
        <v>533</v>
      </c>
      <c r="H131" s="140" t="s">
        <v>534</v>
      </c>
    </row>
    <row r="132" spans="1:8" hidden="1">
      <c r="A132" s="140" t="s">
        <v>372</v>
      </c>
      <c r="B132" s="140">
        <v>98</v>
      </c>
      <c r="C132" s="141">
        <v>614.60799999999995</v>
      </c>
      <c r="D132" s="141">
        <v>615.40800000000002</v>
      </c>
      <c r="E132" s="140" t="s">
        <v>562</v>
      </c>
      <c r="F132" s="140" t="s">
        <v>563</v>
      </c>
      <c r="G132" s="140" t="s">
        <v>533</v>
      </c>
      <c r="H132" s="140" t="s">
        <v>534</v>
      </c>
    </row>
    <row r="133" spans="1:8" hidden="1">
      <c r="A133" s="140" t="s">
        <v>372</v>
      </c>
      <c r="B133" s="140">
        <v>98</v>
      </c>
      <c r="C133" s="141">
        <v>614.60799999999995</v>
      </c>
      <c r="D133" s="141">
        <v>615.40800000000002</v>
      </c>
      <c r="E133" s="140" t="s">
        <v>562</v>
      </c>
      <c r="F133" s="140" t="s">
        <v>564</v>
      </c>
      <c r="G133" s="140" t="s">
        <v>533</v>
      </c>
      <c r="H133" s="140" t="s">
        <v>534</v>
      </c>
    </row>
    <row r="134" spans="1:8" hidden="1">
      <c r="A134" s="140" t="s">
        <v>372</v>
      </c>
      <c r="B134" s="140">
        <v>98</v>
      </c>
      <c r="C134" s="141">
        <v>615.40800000000002</v>
      </c>
      <c r="D134" s="141">
        <v>617.928</v>
      </c>
      <c r="E134" s="140" t="s">
        <v>565</v>
      </c>
      <c r="F134" s="140" t="s">
        <v>566</v>
      </c>
      <c r="G134" s="140" t="s">
        <v>533</v>
      </c>
      <c r="H134" s="140" t="s">
        <v>534</v>
      </c>
    </row>
    <row r="135" spans="1:8" hidden="1">
      <c r="A135" s="140" t="s">
        <v>372</v>
      </c>
      <c r="B135" s="140">
        <v>98</v>
      </c>
      <c r="C135" s="141">
        <v>615.40800000000002</v>
      </c>
      <c r="D135" s="141">
        <v>617.928</v>
      </c>
      <c r="E135" s="140" t="s">
        <v>565</v>
      </c>
      <c r="F135" s="140" t="s">
        <v>567</v>
      </c>
      <c r="G135" s="140" t="s">
        <v>533</v>
      </c>
      <c r="H135" s="140" t="s">
        <v>534</v>
      </c>
    </row>
    <row r="136" spans="1:8" hidden="1">
      <c r="A136" s="140" t="s">
        <v>372</v>
      </c>
      <c r="B136" s="140">
        <v>98</v>
      </c>
      <c r="C136" s="141">
        <v>617.928</v>
      </c>
      <c r="D136" s="141">
        <v>630.08600000000001</v>
      </c>
      <c r="E136" s="140" t="s">
        <v>568</v>
      </c>
      <c r="F136" s="140" t="s">
        <v>569</v>
      </c>
      <c r="G136" s="140" t="s">
        <v>533</v>
      </c>
      <c r="H136" s="140" t="s">
        <v>534</v>
      </c>
    </row>
    <row r="137" spans="1:8" hidden="1">
      <c r="A137" s="140" t="s">
        <v>372</v>
      </c>
      <c r="B137" s="140">
        <v>98</v>
      </c>
      <c r="C137" s="141">
        <v>630.08600000000001</v>
      </c>
      <c r="D137" s="141">
        <v>633.15800000000002</v>
      </c>
      <c r="E137" s="140" t="s">
        <v>570</v>
      </c>
      <c r="F137" s="140" t="s">
        <v>571</v>
      </c>
      <c r="G137" s="140" t="s">
        <v>533</v>
      </c>
      <c r="H137" s="140" t="s">
        <v>534</v>
      </c>
    </row>
    <row r="138" spans="1:8" hidden="1">
      <c r="A138" s="140" t="s">
        <v>372</v>
      </c>
      <c r="B138" s="140">
        <v>98</v>
      </c>
      <c r="C138" s="141">
        <v>630.08600000000001</v>
      </c>
      <c r="D138" s="141">
        <v>633.15800000000002</v>
      </c>
      <c r="E138" s="140" t="s">
        <v>570</v>
      </c>
      <c r="F138" s="140" t="s">
        <v>572</v>
      </c>
      <c r="G138" s="140" t="s">
        <v>533</v>
      </c>
      <c r="H138" s="140" t="s">
        <v>534</v>
      </c>
    </row>
    <row r="139" spans="1:8" hidden="1">
      <c r="A139" s="140" t="s">
        <v>372</v>
      </c>
      <c r="B139" s="140">
        <v>98</v>
      </c>
      <c r="C139" s="141">
        <v>633.15800000000002</v>
      </c>
      <c r="D139" s="141">
        <v>643</v>
      </c>
      <c r="E139" s="140" t="s">
        <v>573</v>
      </c>
      <c r="F139" s="140" t="s">
        <v>574</v>
      </c>
      <c r="G139" s="140" t="s">
        <v>533</v>
      </c>
      <c r="H139" s="140" t="s">
        <v>534</v>
      </c>
    </row>
    <row r="140" spans="1:8" hidden="1">
      <c r="A140" s="140" t="s">
        <v>372</v>
      </c>
      <c r="B140" s="140">
        <v>98</v>
      </c>
      <c r="C140" s="141">
        <v>643</v>
      </c>
      <c r="D140" s="141">
        <v>651</v>
      </c>
      <c r="E140" s="140" t="s">
        <v>573</v>
      </c>
      <c r="F140" s="140">
        <v>643651</v>
      </c>
      <c r="G140" s="140" t="s">
        <v>533</v>
      </c>
      <c r="H140" s="140" t="s">
        <v>534</v>
      </c>
    </row>
    <row r="141" spans="1:8" hidden="1">
      <c r="A141" s="140" t="s">
        <v>372</v>
      </c>
      <c r="B141" s="140">
        <v>98</v>
      </c>
      <c r="C141" s="141">
        <v>651</v>
      </c>
      <c r="D141" s="141">
        <v>659.65</v>
      </c>
      <c r="E141" s="140" t="s">
        <v>573</v>
      </c>
      <c r="F141" s="140" t="s">
        <v>575</v>
      </c>
      <c r="G141" s="140" t="s">
        <v>533</v>
      </c>
      <c r="H141" s="140" t="s">
        <v>534</v>
      </c>
    </row>
    <row r="142" spans="1:8" hidden="1">
      <c r="A142" s="140" t="s">
        <v>372</v>
      </c>
      <c r="B142" s="140">
        <v>98</v>
      </c>
      <c r="C142" s="141">
        <v>659.65</v>
      </c>
      <c r="D142" s="141">
        <v>662.37</v>
      </c>
      <c r="E142" s="140" t="s">
        <v>576</v>
      </c>
      <c r="F142" s="140" t="s">
        <v>577</v>
      </c>
      <c r="G142" s="140" t="s">
        <v>533</v>
      </c>
      <c r="H142" s="140" t="s">
        <v>534</v>
      </c>
    </row>
    <row r="143" spans="1:8" hidden="1">
      <c r="A143" s="140" t="s">
        <v>372</v>
      </c>
      <c r="B143" s="140">
        <v>98</v>
      </c>
      <c r="C143" s="141">
        <v>659.65</v>
      </c>
      <c r="D143" s="141">
        <v>662.37</v>
      </c>
      <c r="E143" s="140" t="s">
        <v>576</v>
      </c>
      <c r="F143" s="140" t="s">
        <v>578</v>
      </c>
      <c r="G143" s="140" t="s">
        <v>533</v>
      </c>
      <c r="H143" s="140" t="s">
        <v>534</v>
      </c>
    </row>
    <row r="144" spans="1:8" hidden="1">
      <c r="A144" s="140" t="s">
        <v>372</v>
      </c>
      <c r="B144" s="140">
        <v>98</v>
      </c>
      <c r="C144" s="141">
        <v>662.37</v>
      </c>
      <c r="D144" s="141">
        <v>671</v>
      </c>
      <c r="E144" s="140" t="s">
        <v>579</v>
      </c>
      <c r="F144" s="140" t="s">
        <v>580</v>
      </c>
      <c r="G144" s="140" t="s">
        <v>533</v>
      </c>
      <c r="H144" s="140" t="s">
        <v>534</v>
      </c>
    </row>
    <row r="145" spans="1:8" hidden="1">
      <c r="A145" s="140" t="s">
        <v>372</v>
      </c>
      <c r="B145" s="140">
        <v>98</v>
      </c>
      <c r="C145" s="141">
        <v>671</v>
      </c>
      <c r="D145" s="141">
        <v>677</v>
      </c>
      <c r="E145" s="140" t="s">
        <v>579</v>
      </c>
      <c r="F145" s="140">
        <v>671677</v>
      </c>
      <c r="G145" s="140" t="s">
        <v>533</v>
      </c>
      <c r="H145" s="140" t="s">
        <v>534</v>
      </c>
    </row>
    <row r="146" spans="1:8" hidden="1">
      <c r="A146" s="140" t="s">
        <v>372</v>
      </c>
      <c r="B146" s="140">
        <v>98</v>
      </c>
      <c r="C146" s="141">
        <v>677</v>
      </c>
      <c r="D146" s="141">
        <v>688.38199999999995</v>
      </c>
      <c r="E146" s="140" t="s">
        <v>579</v>
      </c>
      <c r="F146" s="140" t="s">
        <v>581</v>
      </c>
      <c r="G146" s="140" t="s">
        <v>533</v>
      </c>
      <c r="H146" s="140" t="s">
        <v>534</v>
      </c>
    </row>
    <row r="147" spans="1:8" hidden="1">
      <c r="A147" s="140" t="s">
        <v>372</v>
      </c>
      <c r="B147" s="140">
        <v>98</v>
      </c>
      <c r="C147" s="141">
        <v>688.38199999999995</v>
      </c>
      <c r="D147" s="141">
        <v>691.12900000000002</v>
      </c>
      <c r="E147" s="140" t="s">
        <v>582</v>
      </c>
      <c r="F147" s="140" t="s">
        <v>583</v>
      </c>
      <c r="G147" s="140" t="s">
        <v>533</v>
      </c>
      <c r="H147" s="140" t="s">
        <v>534</v>
      </c>
    </row>
    <row r="148" spans="1:8" hidden="1">
      <c r="A148" s="140" t="s">
        <v>372</v>
      </c>
      <c r="B148" s="140">
        <v>98</v>
      </c>
      <c r="C148" s="141">
        <v>688.38199999999995</v>
      </c>
      <c r="D148" s="141">
        <v>691.12900000000002</v>
      </c>
      <c r="E148" s="140" t="s">
        <v>582</v>
      </c>
      <c r="F148" s="140" t="s">
        <v>584</v>
      </c>
      <c r="G148" s="140" t="s">
        <v>533</v>
      </c>
      <c r="H148" s="140" t="s">
        <v>534</v>
      </c>
    </row>
    <row r="149" spans="1:8" hidden="1">
      <c r="A149" s="140" t="s">
        <v>372</v>
      </c>
      <c r="B149" s="140">
        <v>98</v>
      </c>
      <c r="C149" s="141">
        <v>691.12900000000002</v>
      </c>
      <c r="D149" s="141">
        <v>699</v>
      </c>
      <c r="E149" s="140" t="s">
        <v>585</v>
      </c>
      <c r="F149" s="140" t="s">
        <v>586</v>
      </c>
      <c r="G149" s="140" t="s">
        <v>533</v>
      </c>
      <c r="H149" s="140" t="s">
        <v>534</v>
      </c>
    </row>
    <row r="150" spans="1:8" hidden="1">
      <c r="A150" s="140" t="s">
        <v>372</v>
      </c>
      <c r="B150" s="140">
        <v>98</v>
      </c>
      <c r="C150" s="141">
        <v>699</v>
      </c>
      <c r="D150" s="141">
        <v>710</v>
      </c>
      <c r="E150" s="140" t="s">
        <v>585</v>
      </c>
      <c r="F150" s="140">
        <v>699710</v>
      </c>
      <c r="G150" s="140" t="s">
        <v>533</v>
      </c>
      <c r="H150" s="140" t="s">
        <v>534</v>
      </c>
    </row>
    <row r="151" spans="1:8" hidden="1">
      <c r="A151" s="140" t="s">
        <v>372</v>
      </c>
      <c r="B151" s="140">
        <v>98</v>
      </c>
      <c r="C151" s="141">
        <v>710</v>
      </c>
      <c r="D151" s="141">
        <v>719.14099999999996</v>
      </c>
      <c r="E151" s="140" t="s">
        <v>585</v>
      </c>
      <c r="F151" s="140" t="s">
        <v>587</v>
      </c>
      <c r="G151" s="140" t="s">
        <v>533</v>
      </c>
      <c r="H151" s="140" t="s">
        <v>534</v>
      </c>
    </row>
    <row r="152" spans="1:8" hidden="1">
      <c r="A152" s="140" t="s">
        <v>372</v>
      </c>
      <c r="B152" s="140">
        <v>98</v>
      </c>
      <c r="C152" s="141">
        <v>719.14099999999996</v>
      </c>
      <c r="D152" s="141">
        <v>721.86699999999996</v>
      </c>
      <c r="E152" s="140" t="s">
        <v>588</v>
      </c>
      <c r="F152" s="140" t="s">
        <v>589</v>
      </c>
      <c r="G152" s="140" t="s">
        <v>533</v>
      </c>
      <c r="H152" s="140" t="s">
        <v>534</v>
      </c>
    </row>
    <row r="153" spans="1:8" hidden="1">
      <c r="A153" s="140" t="s">
        <v>372</v>
      </c>
      <c r="B153" s="140">
        <v>98</v>
      </c>
      <c r="C153" s="141">
        <v>719.14099999999996</v>
      </c>
      <c r="D153" s="141">
        <v>721.86699999999996</v>
      </c>
      <c r="E153" s="140" t="s">
        <v>588</v>
      </c>
      <c r="F153" s="140" t="s">
        <v>590</v>
      </c>
      <c r="G153" s="140" t="s">
        <v>533</v>
      </c>
      <c r="H153" s="140" t="s">
        <v>534</v>
      </c>
    </row>
    <row r="154" spans="1:8" hidden="1">
      <c r="A154" s="140" t="s">
        <v>372</v>
      </c>
      <c r="B154" s="140">
        <v>98</v>
      </c>
      <c r="C154" s="141">
        <v>721.86699999999996</v>
      </c>
      <c r="D154" s="141">
        <v>732</v>
      </c>
      <c r="E154" s="140" t="s">
        <v>591</v>
      </c>
      <c r="F154" s="140" t="s">
        <v>592</v>
      </c>
      <c r="G154" s="140" t="s">
        <v>533</v>
      </c>
      <c r="H154" s="140" t="s">
        <v>534</v>
      </c>
    </row>
    <row r="155" spans="1:8" hidden="1">
      <c r="A155" s="140" t="s">
        <v>372</v>
      </c>
      <c r="B155" s="140">
        <v>98</v>
      </c>
      <c r="C155" s="141">
        <v>732</v>
      </c>
      <c r="D155" s="141">
        <v>744</v>
      </c>
      <c r="E155" s="140" t="s">
        <v>591</v>
      </c>
      <c r="F155" s="140">
        <v>732744</v>
      </c>
      <c r="G155" s="140" t="s">
        <v>533</v>
      </c>
      <c r="H155" s="140" t="s">
        <v>534</v>
      </c>
    </row>
    <row r="156" spans="1:8" hidden="1">
      <c r="A156" s="140" t="s">
        <v>372</v>
      </c>
      <c r="B156" s="140">
        <v>98</v>
      </c>
      <c r="C156" s="141">
        <v>744</v>
      </c>
      <c r="D156" s="141">
        <v>751.5</v>
      </c>
      <c r="E156" s="140" t="s">
        <v>591</v>
      </c>
      <c r="F156" s="140" t="s">
        <v>593</v>
      </c>
      <c r="G156" s="140" t="s">
        <v>533</v>
      </c>
      <c r="H156" s="140" t="s">
        <v>534</v>
      </c>
    </row>
    <row r="157" spans="1:8" hidden="1">
      <c r="A157" s="140" t="s">
        <v>372</v>
      </c>
      <c r="B157" s="140">
        <v>98</v>
      </c>
      <c r="C157" s="141">
        <v>751.5</v>
      </c>
      <c r="D157" s="141">
        <v>754.15599999999995</v>
      </c>
      <c r="E157" s="140" t="s">
        <v>591</v>
      </c>
      <c r="F157" s="140" t="s">
        <v>594</v>
      </c>
      <c r="G157" s="140" t="s">
        <v>533</v>
      </c>
      <c r="H157" s="140" t="s">
        <v>534</v>
      </c>
    </row>
    <row r="158" spans="1:8" hidden="1">
      <c r="A158" s="140" t="s">
        <v>372</v>
      </c>
      <c r="B158" s="140">
        <v>98</v>
      </c>
      <c r="C158" s="141">
        <v>751.56500000000005</v>
      </c>
      <c r="D158" s="141">
        <v>754.15599999999995</v>
      </c>
      <c r="E158" s="140" t="s">
        <v>591</v>
      </c>
      <c r="F158" s="140" t="s">
        <v>595</v>
      </c>
      <c r="G158" s="140" t="s">
        <v>533</v>
      </c>
      <c r="H158" s="140" t="s">
        <v>534</v>
      </c>
    </row>
    <row r="159" spans="1:8" hidden="1">
      <c r="A159" s="140" t="s">
        <v>372</v>
      </c>
      <c r="B159" s="140">
        <v>98</v>
      </c>
      <c r="C159" s="141">
        <v>754.15599999999995</v>
      </c>
      <c r="D159" s="141">
        <v>759.3</v>
      </c>
      <c r="E159" s="140" t="s">
        <v>596</v>
      </c>
      <c r="F159" s="140" t="s">
        <v>597</v>
      </c>
      <c r="G159" s="140" t="s">
        <v>533</v>
      </c>
      <c r="H159" s="140" t="s">
        <v>534</v>
      </c>
    </row>
    <row r="160" spans="1:8" hidden="1">
      <c r="A160" s="140" t="s">
        <v>372</v>
      </c>
      <c r="B160" s="140">
        <v>98</v>
      </c>
      <c r="C160" s="141">
        <v>754.15599999999995</v>
      </c>
      <c r="D160" s="141">
        <v>757.66499999999996</v>
      </c>
      <c r="E160" s="140" t="s">
        <v>596</v>
      </c>
      <c r="F160" s="140" t="s">
        <v>598</v>
      </c>
      <c r="G160" s="140" t="s">
        <v>533</v>
      </c>
      <c r="H160" s="140" t="s">
        <v>534</v>
      </c>
    </row>
    <row r="161" spans="1:8" hidden="1">
      <c r="A161" s="140" t="s">
        <v>599</v>
      </c>
      <c r="B161" s="140">
        <v>72</v>
      </c>
      <c r="C161" s="141">
        <v>255.5</v>
      </c>
      <c r="D161" s="141">
        <v>261.05399999999997</v>
      </c>
      <c r="E161" s="140" t="s">
        <v>600</v>
      </c>
      <c r="F161" s="140" t="s">
        <v>601</v>
      </c>
      <c r="G161" s="140" t="s">
        <v>602</v>
      </c>
      <c r="H161" s="140" t="s">
        <v>603</v>
      </c>
    </row>
    <row r="162" spans="1:8" hidden="1">
      <c r="A162" s="140" t="s">
        <v>599</v>
      </c>
      <c r="B162" s="140">
        <v>72</v>
      </c>
      <c r="C162" s="141">
        <v>261.05399999999997</v>
      </c>
      <c r="D162" s="141">
        <v>264.98099999999999</v>
      </c>
      <c r="E162" s="140" t="s">
        <v>600</v>
      </c>
      <c r="F162" s="140" t="s">
        <v>604</v>
      </c>
      <c r="G162" s="140" t="s">
        <v>602</v>
      </c>
      <c r="H162" s="140" t="s">
        <v>603</v>
      </c>
    </row>
    <row r="163" spans="1:8" hidden="1">
      <c r="A163" s="140" t="s">
        <v>599</v>
      </c>
      <c r="B163" s="140">
        <v>72</v>
      </c>
      <c r="C163" s="141">
        <v>264.98099999999999</v>
      </c>
      <c r="D163" s="141">
        <v>265.84500000000003</v>
      </c>
      <c r="E163" s="140" t="s">
        <v>605</v>
      </c>
      <c r="F163" s="140" t="s">
        <v>606</v>
      </c>
      <c r="G163" s="140" t="s">
        <v>602</v>
      </c>
      <c r="H163" s="140" t="s">
        <v>603</v>
      </c>
    </row>
    <row r="164" spans="1:8" hidden="1">
      <c r="A164" s="140" t="s">
        <v>599</v>
      </c>
      <c r="B164" s="140">
        <v>72</v>
      </c>
      <c r="C164" s="141">
        <v>265.84500000000003</v>
      </c>
      <c r="D164" s="141">
        <v>285.25</v>
      </c>
      <c r="E164" s="140" t="s">
        <v>607</v>
      </c>
      <c r="F164" s="140" t="s">
        <v>608</v>
      </c>
      <c r="G164" s="140" t="s">
        <v>602</v>
      </c>
      <c r="H164" s="140" t="s">
        <v>603</v>
      </c>
    </row>
    <row r="165" spans="1:8" hidden="1">
      <c r="A165" s="140" t="s">
        <v>599</v>
      </c>
      <c r="B165" s="140">
        <v>72</v>
      </c>
      <c r="C165" s="141">
        <v>285.25</v>
      </c>
      <c r="D165" s="141">
        <v>286.14800000000002</v>
      </c>
      <c r="E165" s="140" t="s">
        <v>609</v>
      </c>
      <c r="F165" s="140" t="s">
        <v>610</v>
      </c>
      <c r="G165" s="140" t="s">
        <v>602</v>
      </c>
      <c r="H165" s="140" t="s">
        <v>603</v>
      </c>
    </row>
    <row r="166" spans="1:8" hidden="1">
      <c r="A166" s="140" t="s">
        <v>599</v>
      </c>
      <c r="B166" s="140">
        <v>72</v>
      </c>
      <c r="C166" s="141">
        <v>286</v>
      </c>
      <c r="D166" s="141">
        <v>286.14800000000002</v>
      </c>
      <c r="E166" s="140" t="s">
        <v>609</v>
      </c>
      <c r="F166" s="140" t="s">
        <v>611</v>
      </c>
      <c r="G166" s="140" t="s">
        <v>602</v>
      </c>
      <c r="H166" s="140" t="s">
        <v>603</v>
      </c>
    </row>
    <row r="167" spans="1:8" hidden="1">
      <c r="A167" s="140" t="s">
        <v>599</v>
      </c>
      <c r="B167" s="140">
        <v>72</v>
      </c>
      <c r="C167" s="141">
        <v>286.14800000000002</v>
      </c>
      <c r="D167" s="141">
        <v>296.589</v>
      </c>
      <c r="E167" s="140" t="s">
        <v>612</v>
      </c>
      <c r="F167" s="140" t="s">
        <v>613</v>
      </c>
      <c r="G167" s="140" t="s">
        <v>602</v>
      </c>
      <c r="H167" s="140" t="s">
        <v>603</v>
      </c>
    </row>
    <row r="168" spans="1:8" hidden="1">
      <c r="A168" s="140" t="s">
        <v>599</v>
      </c>
      <c r="B168" s="140">
        <v>72</v>
      </c>
      <c r="C168" s="141">
        <v>296.589</v>
      </c>
      <c r="D168" s="141">
        <v>297.62</v>
      </c>
      <c r="E168" s="140" t="s">
        <v>614</v>
      </c>
      <c r="F168" s="140" t="s">
        <v>615</v>
      </c>
      <c r="G168" s="140" t="s">
        <v>602</v>
      </c>
      <c r="H168" s="140" t="s">
        <v>603</v>
      </c>
    </row>
    <row r="169" spans="1:8" hidden="1">
      <c r="A169" s="140" t="s">
        <v>599</v>
      </c>
      <c r="B169" s="140">
        <v>72</v>
      </c>
      <c r="C169" s="141">
        <v>297.62</v>
      </c>
      <c r="D169" s="141">
        <v>320.57</v>
      </c>
      <c r="E169" s="140" t="s">
        <v>616</v>
      </c>
      <c r="F169" s="140" t="s">
        <v>617</v>
      </c>
      <c r="G169" s="140" t="s">
        <v>602</v>
      </c>
      <c r="H169" s="140" t="s">
        <v>603</v>
      </c>
    </row>
    <row r="170" spans="1:8" hidden="1">
      <c r="A170" s="140" t="s">
        <v>599</v>
      </c>
      <c r="B170" s="140">
        <v>72</v>
      </c>
      <c r="C170" s="141">
        <v>320.57</v>
      </c>
      <c r="D170" s="141">
        <v>320.714</v>
      </c>
      <c r="E170" s="140" t="s">
        <v>618</v>
      </c>
      <c r="F170" s="140" t="s">
        <v>619</v>
      </c>
      <c r="G170" s="140" t="s">
        <v>602</v>
      </c>
      <c r="H170" s="140" t="s">
        <v>603</v>
      </c>
    </row>
    <row r="171" spans="1:8" hidden="1">
      <c r="A171" s="140" t="s">
        <v>599</v>
      </c>
      <c r="B171" s="140">
        <v>72</v>
      </c>
      <c r="C171" s="141">
        <v>320.714</v>
      </c>
      <c r="D171" s="141">
        <v>321.32799999999997</v>
      </c>
      <c r="E171" s="140" t="s">
        <v>620</v>
      </c>
      <c r="F171" s="140" t="s">
        <v>621</v>
      </c>
      <c r="G171" s="140" t="s">
        <v>602</v>
      </c>
      <c r="H171" s="140" t="s">
        <v>603</v>
      </c>
    </row>
    <row r="172" spans="1:8" hidden="1">
      <c r="A172" s="140" t="s">
        <v>599</v>
      </c>
      <c r="B172" s="140">
        <v>72</v>
      </c>
      <c r="C172" s="141">
        <v>321.32799999999997</v>
      </c>
      <c r="D172" s="141">
        <v>337.24</v>
      </c>
      <c r="E172" s="140" t="s">
        <v>622</v>
      </c>
      <c r="F172" s="140" t="s">
        <v>623</v>
      </c>
      <c r="G172" s="140" t="s">
        <v>602</v>
      </c>
      <c r="H172" s="140" t="s">
        <v>603</v>
      </c>
    </row>
    <row r="173" spans="1:8" hidden="1">
      <c r="A173" s="140" t="s">
        <v>599</v>
      </c>
      <c r="B173" s="140">
        <v>72</v>
      </c>
      <c r="C173" s="141">
        <v>321.32799999999997</v>
      </c>
      <c r="D173" s="141">
        <v>337.24</v>
      </c>
      <c r="E173" s="140" t="s">
        <v>622</v>
      </c>
      <c r="F173" s="140" t="s">
        <v>624</v>
      </c>
      <c r="G173" s="140" t="s">
        <v>602</v>
      </c>
      <c r="H173" s="140" t="s">
        <v>603</v>
      </c>
    </row>
    <row r="174" spans="1:8" hidden="1">
      <c r="A174" s="140" t="s">
        <v>599</v>
      </c>
      <c r="B174" s="140">
        <v>72</v>
      </c>
      <c r="C174" s="141">
        <v>337.24</v>
      </c>
      <c r="D174" s="141">
        <v>356.803</v>
      </c>
      <c r="E174" s="140" t="s">
        <v>625</v>
      </c>
      <c r="F174" s="140" t="s">
        <v>626</v>
      </c>
      <c r="G174" s="140" t="s">
        <v>602</v>
      </c>
      <c r="H174" s="140" t="s">
        <v>603</v>
      </c>
    </row>
    <row r="175" spans="1:8" hidden="1">
      <c r="A175" s="140" t="s">
        <v>599</v>
      </c>
      <c r="B175" s="140">
        <v>72</v>
      </c>
      <c r="C175" s="141">
        <v>356.803</v>
      </c>
      <c r="D175" s="141">
        <v>357.702</v>
      </c>
      <c r="E175" s="140" t="s">
        <v>627</v>
      </c>
      <c r="F175" s="140" t="s">
        <v>628</v>
      </c>
      <c r="G175" s="140" t="s">
        <v>602</v>
      </c>
      <c r="H175" s="140" t="s">
        <v>603</v>
      </c>
    </row>
    <row r="176" spans="1:8" hidden="1">
      <c r="A176" s="140" t="s">
        <v>599</v>
      </c>
      <c r="B176" s="140">
        <v>72</v>
      </c>
      <c r="C176" s="141">
        <v>356.803</v>
      </c>
      <c r="D176" s="141">
        <v>357.702</v>
      </c>
      <c r="E176" s="140" t="s">
        <v>627</v>
      </c>
      <c r="F176" s="140" t="s">
        <v>629</v>
      </c>
      <c r="G176" s="140" t="s">
        <v>602</v>
      </c>
      <c r="H176" s="140" t="s">
        <v>603</v>
      </c>
    </row>
    <row r="177" spans="1:8" hidden="1">
      <c r="A177" s="140" t="s">
        <v>599</v>
      </c>
      <c r="B177" s="140">
        <v>72</v>
      </c>
      <c r="C177" s="141">
        <v>357.702</v>
      </c>
      <c r="D177" s="141">
        <v>396.82</v>
      </c>
      <c r="E177" s="140" t="s">
        <v>630</v>
      </c>
      <c r="F177" s="140" t="s">
        <v>631</v>
      </c>
      <c r="G177" s="140" t="s">
        <v>602</v>
      </c>
      <c r="H177" s="140" t="s">
        <v>603</v>
      </c>
    </row>
    <row r="178" spans="1:8" hidden="1">
      <c r="A178" s="140" t="s">
        <v>599</v>
      </c>
      <c r="B178" s="140">
        <v>72</v>
      </c>
      <c r="C178" s="141">
        <v>396.82</v>
      </c>
      <c r="D178" s="141">
        <v>398.33</v>
      </c>
      <c r="E178" s="140" t="s">
        <v>632</v>
      </c>
      <c r="F178" s="140" t="s">
        <v>633</v>
      </c>
      <c r="G178" s="140" t="s">
        <v>602</v>
      </c>
      <c r="H178" s="140" t="s">
        <v>603</v>
      </c>
    </row>
    <row r="179" spans="1:8" hidden="1">
      <c r="A179" s="140" t="s">
        <v>599</v>
      </c>
      <c r="B179" s="140">
        <v>72</v>
      </c>
      <c r="C179" s="141">
        <v>396.82</v>
      </c>
      <c r="D179" s="141">
        <v>398.33</v>
      </c>
      <c r="E179" s="140" t="s">
        <v>632</v>
      </c>
      <c r="F179" s="140" t="s">
        <v>634</v>
      </c>
      <c r="G179" s="140" t="s">
        <v>602</v>
      </c>
      <c r="H179" s="140" t="s">
        <v>603</v>
      </c>
    </row>
    <row r="180" spans="1:8" hidden="1">
      <c r="A180" s="140" t="s">
        <v>599</v>
      </c>
      <c r="B180" s="140">
        <v>72</v>
      </c>
      <c r="C180" s="141">
        <v>398.33</v>
      </c>
      <c r="D180" s="141">
        <v>427.81299999999999</v>
      </c>
      <c r="E180" s="140" t="s">
        <v>635</v>
      </c>
      <c r="F180" s="140" t="s">
        <v>636</v>
      </c>
      <c r="G180" s="140" t="s">
        <v>602</v>
      </c>
      <c r="H180" s="140" t="s">
        <v>603</v>
      </c>
    </row>
    <row r="181" spans="1:8" hidden="1">
      <c r="A181" s="140" t="s">
        <v>599</v>
      </c>
      <c r="B181" s="140">
        <v>72</v>
      </c>
      <c r="C181" s="141">
        <v>427.81299999999999</v>
      </c>
      <c r="D181" s="141">
        <v>428.399</v>
      </c>
      <c r="E181" s="140" t="s">
        <v>637</v>
      </c>
      <c r="F181" s="140" t="s">
        <v>638</v>
      </c>
      <c r="G181" s="140" t="s">
        <v>602</v>
      </c>
      <c r="H181" s="140" t="s">
        <v>603</v>
      </c>
    </row>
    <row r="182" spans="1:8" hidden="1">
      <c r="A182" s="140" t="s">
        <v>599</v>
      </c>
      <c r="B182" s="140">
        <v>72</v>
      </c>
      <c r="C182" s="141">
        <v>427.81299999999999</v>
      </c>
      <c r="D182" s="141">
        <v>428.399</v>
      </c>
      <c r="E182" s="140" t="s">
        <v>637</v>
      </c>
      <c r="F182" s="140" t="s">
        <v>639</v>
      </c>
      <c r="G182" s="140" t="s">
        <v>602</v>
      </c>
      <c r="H182" s="140" t="s">
        <v>603</v>
      </c>
    </row>
    <row r="183" spans="1:8" hidden="1">
      <c r="A183" s="140" t="s">
        <v>599</v>
      </c>
      <c r="B183" s="140">
        <v>72</v>
      </c>
      <c r="C183" s="141">
        <v>428.399</v>
      </c>
      <c r="D183" s="141">
        <v>465</v>
      </c>
      <c r="E183" s="140" t="s">
        <v>640</v>
      </c>
      <c r="F183" s="140" t="s">
        <v>641</v>
      </c>
      <c r="G183" s="140" t="s">
        <v>602</v>
      </c>
      <c r="H183" s="140" t="s">
        <v>603</v>
      </c>
    </row>
    <row r="184" spans="1:8" hidden="1">
      <c r="A184" s="140" t="s">
        <v>599</v>
      </c>
      <c r="B184" s="140">
        <v>72</v>
      </c>
      <c r="C184" s="141">
        <v>465</v>
      </c>
      <c r="D184" s="141">
        <v>506.37700000000001</v>
      </c>
      <c r="E184" s="140" t="s">
        <v>640</v>
      </c>
      <c r="F184" s="140" t="s">
        <v>642</v>
      </c>
      <c r="G184" s="140" t="s">
        <v>602</v>
      </c>
      <c r="H184" s="140" t="s">
        <v>603</v>
      </c>
    </row>
    <row r="185" spans="1:8" hidden="1">
      <c r="A185" s="140" t="s">
        <v>599</v>
      </c>
      <c r="B185" s="140">
        <v>72</v>
      </c>
      <c r="C185" s="141">
        <v>506.37700000000001</v>
      </c>
      <c r="D185" s="141">
        <v>506.81</v>
      </c>
      <c r="E185" s="140" t="s">
        <v>643</v>
      </c>
      <c r="F185" s="140" t="s">
        <v>644</v>
      </c>
      <c r="G185" s="140" t="s">
        <v>602</v>
      </c>
      <c r="H185" s="140" t="s">
        <v>603</v>
      </c>
    </row>
    <row r="186" spans="1:8" hidden="1">
      <c r="A186" s="140" t="s">
        <v>599</v>
      </c>
      <c r="B186" s="140">
        <v>72</v>
      </c>
      <c r="C186" s="141">
        <v>506.37700000000001</v>
      </c>
      <c r="D186" s="141">
        <v>506.81</v>
      </c>
      <c r="E186" s="140" t="s">
        <v>643</v>
      </c>
      <c r="F186" s="140" t="s">
        <v>645</v>
      </c>
      <c r="G186" s="140" t="s">
        <v>602</v>
      </c>
      <c r="H186" s="140" t="s">
        <v>603</v>
      </c>
    </row>
    <row r="187" spans="1:8" hidden="1">
      <c r="A187" s="140" t="s">
        <v>599</v>
      </c>
      <c r="B187" s="140">
        <v>78</v>
      </c>
      <c r="C187" s="141">
        <v>174.887</v>
      </c>
      <c r="D187" s="141">
        <v>182.45400000000001</v>
      </c>
      <c r="E187" s="140" t="s">
        <v>646</v>
      </c>
      <c r="F187" s="140" t="s">
        <v>647</v>
      </c>
      <c r="G187" s="140" t="s">
        <v>648</v>
      </c>
      <c r="H187" s="140" t="s">
        <v>603</v>
      </c>
    </row>
    <row r="188" spans="1:8" hidden="1">
      <c r="A188" s="140" t="s">
        <v>599</v>
      </c>
      <c r="B188" s="140">
        <v>78</v>
      </c>
      <c r="C188" s="141">
        <v>182.45400000000001</v>
      </c>
      <c r="D188" s="141">
        <v>183.511</v>
      </c>
      <c r="E188" s="140" t="s">
        <v>649</v>
      </c>
      <c r="F188" s="140" t="s">
        <v>650</v>
      </c>
      <c r="G188" s="140" t="s">
        <v>648</v>
      </c>
      <c r="H188" s="140" t="s">
        <v>603</v>
      </c>
    </row>
    <row r="189" spans="1:8" hidden="1">
      <c r="A189" s="140" t="s">
        <v>599</v>
      </c>
      <c r="B189" s="140">
        <v>78</v>
      </c>
      <c r="C189" s="141">
        <v>183.511</v>
      </c>
      <c r="D189" s="141">
        <v>189.465</v>
      </c>
      <c r="E189" s="140" t="s">
        <v>651</v>
      </c>
      <c r="F189" s="140" t="s">
        <v>652</v>
      </c>
      <c r="G189" s="140" t="s">
        <v>648</v>
      </c>
      <c r="H189" s="140" t="s">
        <v>603</v>
      </c>
    </row>
    <row r="190" spans="1:8" hidden="1">
      <c r="A190" s="140" t="s">
        <v>599</v>
      </c>
      <c r="B190" s="140">
        <v>78</v>
      </c>
      <c r="C190" s="141">
        <v>189.465</v>
      </c>
      <c r="D190" s="141">
        <v>190.654</v>
      </c>
      <c r="E190" s="140" t="s">
        <v>653</v>
      </c>
      <c r="F190" s="140" t="s">
        <v>654</v>
      </c>
      <c r="G190" s="140" t="s">
        <v>648</v>
      </c>
      <c r="H190" s="140" t="s">
        <v>603</v>
      </c>
    </row>
    <row r="191" spans="1:8" hidden="1">
      <c r="A191" s="140" t="s">
        <v>599</v>
      </c>
      <c r="B191" s="140">
        <v>78</v>
      </c>
      <c r="C191" s="141">
        <v>189.465</v>
      </c>
      <c r="D191" s="141">
        <v>190.654</v>
      </c>
      <c r="E191" s="140" t="s">
        <v>653</v>
      </c>
      <c r="F191" s="140" t="s">
        <v>655</v>
      </c>
      <c r="G191" s="140" t="s">
        <v>648</v>
      </c>
      <c r="H191" s="140" t="s">
        <v>603</v>
      </c>
    </row>
    <row r="192" spans="1:8" hidden="1">
      <c r="A192" s="140" t="s">
        <v>599</v>
      </c>
      <c r="B192" s="140">
        <v>78</v>
      </c>
      <c r="C192" s="141">
        <v>190.654</v>
      </c>
      <c r="D192" s="141">
        <v>197.24799999999999</v>
      </c>
      <c r="E192" s="140" t="s">
        <v>656</v>
      </c>
      <c r="F192" s="140" t="s">
        <v>657</v>
      </c>
      <c r="G192" s="140" t="s">
        <v>648</v>
      </c>
      <c r="H192" s="140" t="s">
        <v>603</v>
      </c>
    </row>
    <row r="193" spans="1:8" hidden="1">
      <c r="A193" s="140" t="s">
        <v>599</v>
      </c>
      <c r="B193" s="140">
        <v>78</v>
      </c>
      <c r="C193" s="141">
        <v>197.24799999999999</v>
      </c>
      <c r="D193" s="141">
        <v>198.511</v>
      </c>
      <c r="E193" s="140" t="s">
        <v>658</v>
      </c>
      <c r="F193" s="140" t="s">
        <v>659</v>
      </c>
      <c r="G193" s="140" t="s">
        <v>648</v>
      </c>
      <c r="H193" s="140" t="s">
        <v>603</v>
      </c>
    </row>
    <row r="194" spans="1:8" hidden="1">
      <c r="A194" s="140" t="s">
        <v>599</v>
      </c>
      <c r="B194" s="140">
        <v>78</v>
      </c>
      <c r="C194" s="141">
        <v>198.511</v>
      </c>
      <c r="D194" s="141">
        <v>206.14099999999999</v>
      </c>
      <c r="E194" s="140" t="s">
        <v>660</v>
      </c>
      <c r="F194" s="140" t="s">
        <v>661</v>
      </c>
      <c r="G194" s="140" t="s">
        <v>648</v>
      </c>
      <c r="H194" s="140" t="s">
        <v>603</v>
      </c>
    </row>
    <row r="195" spans="1:8" hidden="1">
      <c r="A195" s="140" t="s">
        <v>599</v>
      </c>
      <c r="B195" s="140">
        <v>78</v>
      </c>
      <c r="C195" s="141">
        <v>206.14099999999999</v>
      </c>
      <c r="D195" s="141">
        <v>207.946</v>
      </c>
      <c r="E195" s="140" t="s">
        <v>662</v>
      </c>
      <c r="F195" s="140" t="s">
        <v>663</v>
      </c>
      <c r="G195" s="140" t="s">
        <v>648</v>
      </c>
      <c r="H195" s="140" t="s">
        <v>603</v>
      </c>
    </row>
    <row r="196" spans="1:8" hidden="1">
      <c r="A196" s="140" t="s">
        <v>599</v>
      </c>
      <c r="B196" s="140">
        <v>78</v>
      </c>
      <c r="C196" s="141">
        <v>206.14099999999999</v>
      </c>
      <c r="D196" s="141">
        <v>207.946</v>
      </c>
      <c r="E196" s="140" t="s">
        <v>662</v>
      </c>
      <c r="F196" s="140" t="s">
        <v>664</v>
      </c>
      <c r="G196" s="140" t="s">
        <v>648</v>
      </c>
      <c r="H196" s="140" t="s">
        <v>603</v>
      </c>
    </row>
    <row r="197" spans="1:8" hidden="1">
      <c r="A197" s="140" t="s">
        <v>599</v>
      </c>
      <c r="B197" s="140">
        <v>78</v>
      </c>
      <c r="C197" s="141">
        <v>207.946</v>
      </c>
      <c r="D197" s="141">
        <v>211.024</v>
      </c>
      <c r="E197" s="140" t="s">
        <v>665</v>
      </c>
      <c r="F197" s="140" t="s">
        <v>666</v>
      </c>
      <c r="G197" s="140" t="s">
        <v>648</v>
      </c>
      <c r="H197" s="140" t="s">
        <v>603</v>
      </c>
    </row>
    <row r="198" spans="1:8" hidden="1">
      <c r="A198" s="140" t="s">
        <v>599</v>
      </c>
      <c r="B198" s="140">
        <v>78</v>
      </c>
      <c r="C198" s="141">
        <v>211.024</v>
      </c>
      <c r="D198" s="141">
        <v>211.95400000000001</v>
      </c>
      <c r="E198" s="140" t="s">
        <v>667</v>
      </c>
      <c r="F198" s="140" t="s">
        <v>668</v>
      </c>
      <c r="G198" s="140" t="s">
        <v>648</v>
      </c>
      <c r="H198" s="140" t="s">
        <v>603</v>
      </c>
    </row>
    <row r="199" spans="1:8" hidden="1">
      <c r="A199" s="140" t="s">
        <v>599</v>
      </c>
      <c r="B199" s="140">
        <v>78</v>
      </c>
      <c r="C199" s="141">
        <v>211.95400000000001</v>
      </c>
      <c r="D199" s="141">
        <v>219.41300000000001</v>
      </c>
      <c r="E199" s="140" t="s">
        <v>669</v>
      </c>
      <c r="F199" s="140" t="s">
        <v>670</v>
      </c>
      <c r="G199" s="140" t="s">
        <v>648</v>
      </c>
      <c r="H199" s="140" t="s">
        <v>603</v>
      </c>
    </row>
    <row r="200" spans="1:8" hidden="1">
      <c r="A200" s="140" t="s">
        <v>599</v>
      </c>
      <c r="B200" s="140">
        <v>78</v>
      </c>
      <c r="C200" s="141">
        <v>219.41300000000001</v>
      </c>
      <c r="D200" s="141">
        <v>220.22900000000001</v>
      </c>
      <c r="E200" s="140" t="s">
        <v>671</v>
      </c>
      <c r="F200" s="140" t="s">
        <v>672</v>
      </c>
      <c r="G200" s="140" t="s">
        <v>648</v>
      </c>
      <c r="H200" s="140" t="s">
        <v>603</v>
      </c>
    </row>
    <row r="201" spans="1:8" hidden="1">
      <c r="A201" s="140" t="s">
        <v>599</v>
      </c>
      <c r="B201" s="140">
        <v>78</v>
      </c>
      <c r="C201" s="141">
        <v>220.22900000000001</v>
      </c>
      <c r="D201" s="141">
        <v>227.41300000000001</v>
      </c>
      <c r="E201" s="140" t="s">
        <v>673</v>
      </c>
      <c r="F201" s="140" t="s">
        <v>674</v>
      </c>
      <c r="G201" s="140" t="s">
        <v>648</v>
      </c>
      <c r="H201" s="140" t="s">
        <v>603</v>
      </c>
    </row>
    <row r="202" spans="1:8" hidden="1">
      <c r="A202" s="140" t="s">
        <v>599</v>
      </c>
      <c r="B202" s="140">
        <v>78</v>
      </c>
      <c r="C202" s="141">
        <v>227.41300000000001</v>
      </c>
      <c r="D202" s="141">
        <v>228.57</v>
      </c>
      <c r="E202" s="140" t="s">
        <v>675</v>
      </c>
      <c r="F202" s="140" t="s">
        <v>676</v>
      </c>
      <c r="G202" s="140" t="s">
        <v>648</v>
      </c>
      <c r="H202" s="140" t="s">
        <v>603</v>
      </c>
    </row>
    <row r="203" spans="1:8" hidden="1">
      <c r="A203" s="140" t="s">
        <v>599</v>
      </c>
      <c r="B203" s="140">
        <v>78</v>
      </c>
      <c r="C203" s="141">
        <v>227.41300000000001</v>
      </c>
      <c r="D203" s="141">
        <v>228.57</v>
      </c>
      <c r="E203" s="140" t="s">
        <v>675</v>
      </c>
      <c r="F203" s="140" t="s">
        <v>677</v>
      </c>
      <c r="G203" s="140" t="s">
        <v>648</v>
      </c>
      <c r="H203" s="140" t="s">
        <v>603</v>
      </c>
    </row>
    <row r="204" spans="1:8" hidden="1">
      <c r="A204" s="140" t="s">
        <v>599</v>
      </c>
      <c r="B204" s="140">
        <v>78</v>
      </c>
      <c r="C204" s="141">
        <v>228.57</v>
      </c>
      <c r="D204" s="141">
        <v>233.43700000000001</v>
      </c>
      <c r="E204" s="140" t="s">
        <v>678</v>
      </c>
      <c r="F204" s="140" t="s">
        <v>679</v>
      </c>
      <c r="G204" s="140" t="s">
        <v>648</v>
      </c>
      <c r="H204" s="140" t="s">
        <v>603</v>
      </c>
    </row>
    <row r="205" spans="1:8" hidden="1">
      <c r="A205" s="140" t="s">
        <v>599</v>
      </c>
      <c r="B205" s="140">
        <v>78</v>
      </c>
      <c r="C205" s="141">
        <v>233.43700000000001</v>
      </c>
      <c r="D205" s="141">
        <v>234.62200000000001</v>
      </c>
      <c r="E205" s="140" t="s">
        <v>680</v>
      </c>
      <c r="F205" s="140" t="s">
        <v>681</v>
      </c>
      <c r="G205" s="140" t="s">
        <v>648</v>
      </c>
      <c r="H205" s="140" t="s">
        <v>603</v>
      </c>
    </row>
    <row r="206" spans="1:8" hidden="1">
      <c r="A206" s="140" t="s">
        <v>599</v>
      </c>
      <c r="B206" s="140">
        <v>78</v>
      </c>
      <c r="C206" s="141">
        <v>234.62200000000001</v>
      </c>
      <c r="D206" s="141">
        <v>242.61</v>
      </c>
      <c r="E206" s="140" t="s">
        <v>682</v>
      </c>
      <c r="F206" s="140" t="s">
        <v>683</v>
      </c>
      <c r="G206" s="140" t="s">
        <v>648</v>
      </c>
      <c r="H206" s="140" t="s">
        <v>603</v>
      </c>
    </row>
    <row r="207" spans="1:8" hidden="1">
      <c r="A207" s="140" t="s">
        <v>599</v>
      </c>
      <c r="B207" s="140">
        <v>78</v>
      </c>
      <c r="C207" s="141">
        <v>242.61</v>
      </c>
      <c r="D207" s="141">
        <v>243.798</v>
      </c>
      <c r="E207" s="140" t="s">
        <v>684</v>
      </c>
      <c r="F207" s="140" t="s">
        <v>685</v>
      </c>
      <c r="G207" s="140" t="s">
        <v>648</v>
      </c>
      <c r="H207" s="140" t="s">
        <v>603</v>
      </c>
    </row>
    <row r="208" spans="1:8" hidden="1">
      <c r="A208" s="140" t="s">
        <v>599</v>
      </c>
      <c r="B208" s="140">
        <v>78</v>
      </c>
      <c r="C208" s="141">
        <v>243.798</v>
      </c>
      <c r="D208" s="141">
        <v>250.56</v>
      </c>
      <c r="E208" s="140" t="s">
        <v>686</v>
      </c>
      <c r="F208" s="140" t="s">
        <v>687</v>
      </c>
      <c r="G208" s="140" t="s">
        <v>648</v>
      </c>
      <c r="H208" s="140" t="s">
        <v>603</v>
      </c>
    </row>
    <row r="209" spans="1:8" hidden="1">
      <c r="A209" s="140" t="s">
        <v>599</v>
      </c>
      <c r="B209" s="140">
        <v>78</v>
      </c>
      <c r="C209" s="141">
        <v>250.56</v>
      </c>
      <c r="D209" s="141">
        <v>252.452</v>
      </c>
      <c r="E209" s="140" t="s">
        <v>688</v>
      </c>
      <c r="F209" s="140" t="s">
        <v>689</v>
      </c>
      <c r="G209" s="140" t="s">
        <v>648</v>
      </c>
      <c r="H209" s="140" t="s">
        <v>603</v>
      </c>
    </row>
    <row r="210" spans="1:8" hidden="1">
      <c r="A210" s="140" t="s">
        <v>599</v>
      </c>
      <c r="B210" s="140">
        <v>78</v>
      </c>
      <c r="C210" s="141">
        <v>250.56</v>
      </c>
      <c r="D210" s="141">
        <v>252.452</v>
      </c>
      <c r="E210" s="140" t="s">
        <v>688</v>
      </c>
      <c r="F210" s="140" t="s">
        <v>690</v>
      </c>
      <c r="G210" s="140" t="s">
        <v>648</v>
      </c>
      <c r="H210" s="140" t="s">
        <v>603</v>
      </c>
    </row>
    <row r="211" spans="1:8" hidden="1">
      <c r="A211" s="140" t="s">
        <v>599</v>
      </c>
      <c r="B211" s="140">
        <v>78</v>
      </c>
      <c r="C211" s="141">
        <v>252.452</v>
      </c>
      <c r="D211" s="141">
        <v>259.13600000000002</v>
      </c>
      <c r="E211" s="140" t="s">
        <v>691</v>
      </c>
      <c r="F211" s="140" t="s">
        <v>692</v>
      </c>
      <c r="G211" s="140" t="s">
        <v>648</v>
      </c>
      <c r="H211" s="140" t="s">
        <v>603</v>
      </c>
    </row>
    <row r="212" spans="1:8" hidden="1">
      <c r="A212" s="140" t="s">
        <v>599</v>
      </c>
      <c r="B212" s="140">
        <v>78</v>
      </c>
      <c r="C212" s="141">
        <v>259.13600000000002</v>
      </c>
      <c r="D212" s="141">
        <v>260.39800000000002</v>
      </c>
      <c r="E212" s="140" t="s">
        <v>693</v>
      </c>
      <c r="F212" s="140" t="s">
        <v>694</v>
      </c>
      <c r="G212" s="140" t="s">
        <v>648</v>
      </c>
      <c r="H212" s="140" t="s">
        <v>603</v>
      </c>
    </row>
    <row r="213" spans="1:8" hidden="1">
      <c r="A213" s="140" t="s">
        <v>599</v>
      </c>
      <c r="B213" s="140">
        <v>78</v>
      </c>
      <c r="C213" s="141">
        <v>260.39800000000002</v>
      </c>
      <c r="D213" s="141">
        <v>275.30799999999999</v>
      </c>
      <c r="E213" s="140" t="s">
        <v>695</v>
      </c>
      <c r="F213" s="140" t="s">
        <v>696</v>
      </c>
      <c r="G213" s="140" t="s">
        <v>648</v>
      </c>
      <c r="H213" s="140" t="s">
        <v>603</v>
      </c>
    </row>
    <row r="214" spans="1:8" hidden="1">
      <c r="A214" s="140" t="s">
        <v>599</v>
      </c>
      <c r="B214" s="140">
        <v>78</v>
      </c>
      <c r="C214" s="141">
        <v>275.30799999999999</v>
      </c>
      <c r="D214" s="141">
        <v>276.47000000000003</v>
      </c>
      <c r="E214" s="140" t="s">
        <v>697</v>
      </c>
      <c r="F214" s="140" t="s">
        <v>698</v>
      </c>
      <c r="G214" s="140" t="s">
        <v>648</v>
      </c>
      <c r="H214" s="140" t="s">
        <v>603</v>
      </c>
    </row>
    <row r="215" spans="1:8" hidden="1">
      <c r="A215" s="140" t="s">
        <v>599</v>
      </c>
      <c r="B215" s="140">
        <v>78</v>
      </c>
      <c r="C215" s="141">
        <v>275.30799999999999</v>
      </c>
      <c r="D215" s="141">
        <v>276.47000000000003</v>
      </c>
      <c r="E215" s="140" t="s">
        <v>697</v>
      </c>
      <c r="F215" s="140" t="s">
        <v>699</v>
      </c>
      <c r="G215" s="140" t="s">
        <v>648</v>
      </c>
      <c r="H215" s="140" t="s">
        <v>603</v>
      </c>
    </row>
    <row r="216" spans="1:8" hidden="1">
      <c r="A216" s="140" t="s">
        <v>599</v>
      </c>
      <c r="B216" s="140">
        <v>78</v>
      </c>
      <c r="C216" s="141">
        <v>276.47000000000003</v>
      </c>
      <c r="D216" s="141">
        <v>284.48899999999998</v>
      </c>
      <c r="E216" s="140" t="s">
        <v>700</v>
      </c>
      <c r="F216" s="140" t="s">
        <v>701</v>
      </c>
      <c r="G216" s="140" t="s">
        <v>648</v>
      </c>
      <c r="H216" s="140" t="s">
        <v>603</v>
      </c>
    </row>
    <row r="217" spans="1:8" hidden="1">
      <c r="A217" s="140" t="s">
        <v>599</v>
      </c>
      <c r="B217" s="140">
        <v>78</v>
      </c>
      <c r="C217" s="141">
        <v>284.48899999999998</v>
      </c>
      <c r="D217" s="141">
        <v>285.58600000000001</v>
      </c>
      <c r="E217" s="140" t="s">
        <v>702</v>
      </c>
      <c r="F217" s="140" t="s">
        <v>703</v>
      </c>
      <c r="G217" s="140" t="s">
        <v>648</v>
      </c>
      <c r="H217" s="140" t="s">
        <v>603</v>
      </c>
    </row>
    <row r="218" spans="1:8" hidden="1">
      <c r="A218" s="140" t="s">
        <v>599</v>
      </c>
      <c r="B218" s="140">
        <v>78</v>
      </c>
      <c r="C218" s="141">
        <v>285.58600000000001</v>
      </c>
      <c r="D218" s="141">
        <v>291.50299999999999</v>
      </c>
      <c r="E218" s="140" t="s">
        <v>704</v>
      </c>
      <c r="F218" s="140" t="s">
        <v>705</v>
      </c>
      <c r="G218" s="140" t="s">
        <v>648</v>
      </c>
      <c r="H218" s="140" t="s">
        <v>603</v>
      </c>
    </row>
    <row r="219" spans="1:8" hidden="1">
      <c r="A219" s="140" t="s">
        <v>599</v>
      </c>
      <c r="B219" s="140">
        <v>78</v>
      </c>
      <c r="C219" s="141">
        <v>291.50299999999999</v>
      </c>
      <c r="D219" s="141">
        <v>292.58100000000002</v>
      </c>
      <c r="E219" s="140" t="s">
        <v>706</v>
      </c>
      <c r="F219" s="140" t="s">
        <v>707</v>
      </c>
      <c r="G219" s="140" t="s">
        <v>648</v>
      </c>
      <c r="H219" s="140" t="s">
        <v>603</v>
      </c>
    </row>
    <row r="220" spans="1:8" hidden="1">
      <c r="A220" s="140" t="s">
        <v>599</v>
      </c>
      <c r="B220" s="140">
        <v>78</v>
      </c>
      <c r="C220" s="141">
        <v>292.58100000000002</v>
      </c>
      <c r="D220" s="141">
        <v>293.3</v>
      </c>
      <c r="E220" s="140" t="s">
        <v>708</v>
      </c>
      <c r="F220" s="140" t="s">
        <v>709</v>
      </c>
      <c r="G220" s="140" t="s">
        <v>648</v>
      </c>
      <c r="H220" s="140" t="s">
        <v>603</v>
      </c>
    </row>
    <row r="221" spans="1:8" hidden="1">
      <c r="A221" s="140" t="s">
        <v>599</v>
      </c>
      <c r="B221" s="140">
        <v>78</v>
      </c>
      <c r="C221" s="141">
        <v>293.3</v>
      </c>
      <c r="D221" s="141">
        <v>295.07</v>
      </c>
      <c r="E221" s="140" t="s">
        <v>708</v>
      </c>
      <c r="F221" s="140">
        <v>293295</v>
      </c>
      <c r="G221" s="140" t="s">
        <v>648</v>
      </c>
      <c r="H221" s="140" t="s">
        <v>603</v>
      </c>
    </row>
    <row r="222" spans="1:8" hidden="1">
      <c r="A222" s="140" t="s">
        <v>599</v>
      </c>
      <c r="B222" s="140">
        <v>78</v>
      </c>
      <c r="C222" s="141">
        <v>295.07</v>
      </c>
      <c r="D222" s="141">
        <v>295.59800000000001</v>
      </c>
      <c r="E222" s="140" t="s">
        <v>710</v>
      </c>
      <c r="F222" s="140">
        <v>295296</v>
      </c>
      <c r="G222" s="140" t="s">
        <v>648</v>
      </c>
      <c r="H222" s="140" t="s">
        <v>603</v>
      </c>
    </row>
    <row r="223" spans="1:8" hidden="1">
      <c r="A223" s="140" t="s">
        <v>599</v>
      </c>
      <c r="B223" s="140">
        <v>78</v>
      </c>
      <c r="C223" s="141">
        <v>295.59800000000001</v>
      </c>
      <c r="D223" s="141">
        <v>301.98399999999998</v>
      </c>
      <c r="E223" s="140" t="s">
        <v>711</v>
      </c>
      <c r="F223" s="140" t="s">
        <v>712</v>
      </c>
      <c r="G223" s="140" t="s">
        <v>648</v>
      </c>
      <c r="H223" s="140" t="s">
        <v>603</v>
      </c>
    </row>
    <row r="224" spans="1:8" hidden="1">
      <c r="A224" s="140" t="s">
        <v>599</v>
      </c>
      <c r="B224" s="140">
        <v>78</v>
      </c>
      <c r="C224" s="141">
        <v>301.98399999999998</v>
      </c>
      <c r="D224" s="141">
        <v>303.20499999999998</v>
      </c>
      <c r="E224" s="140" t="s">
        <v>713</v>
      </c>
      <c r="F224" s="140" t="s">
        <v>714</v>
      </c>
      <c r="G224" s="140" t="s">
        <v>648</v>
      </c>
      <c r="H224" s="140" t="s">
        <v>603</v>
      </c>
    </row>
    <row r="225" spans="1:8" hidden="1">
      <c r="A225" s="140" t="s">
        <v>599</v>
      </c>
      <c r="B225" s="140">
        <v>78</v>
      </c>
      <c r="C225" s="141">
        <v>301.98399999999998</v>
      </c>
      <c r="D225" s="141">
        <v>303.20499999999998</v>
      </c>
      <c r="E225" s="140" t="s">
        <v>713</v>
      </c>
      <c r="F225" s="140" t="s">
        <v>715</v>
      </c>
      <c r="G225" s="140" t="s">
        <v>648</v>
      </c>
      <c r="H225" s="140" t="s">
        <v>603</v>
      </c>
    </row>
    <row r="226" spans="1:8" hidden="1">
      <c r="A226" s="140" t="s">
        <v>599</v>
      </c>
      <c r="B226" s="140">
        <v>78</v>
      </c>
      <c r="C226" s="141">
        <v>303.20499999999998</v>
      </c>
      <c r="D226" s="141">
        <v>309.61099999999999</v>
      </c>
      <c r="E226" s="140" t="s">
        <v>716</v>
      </c>
      <c r="F226" s="140" t="s">
        <v>717</v>
      </c>
      <c r="G226" s="140" t="s">
        <v>648</v>
      </c>
      <c r="H226" s="140" t="s">
        <v>603</v>
      </c>
    </row>
    <row r="227" spans="1:8" hidden="1">
      <c r="A227" s="140" t="s">
        <v>599</v>
      </c>
      <c r="B227" s="140">
        <v>78</v>
      </c>
      <c r="C227" s="141">
        <v>309.61099999999999</v>
      </c>
      <c r="D227" s="141">
        <v>310.52999999999997</v>
      </c>
      <c r="E227" s="140" t="s">
        <v>718</v>
      </c>
      <c r="F227" s="140" t="s">
        <v>719</v>
      </c>
      <c r="G227" s="140" t="s">
        <v>648</v>
      </c>
      <c r="H227" s="140" t="s">
        <v>603</v>
      </c>
    </row>
    <row r="228" spans="1:8" hidden="1">
      <c r="A228" s="140" t="s">
        <v>599</v>
      </c>
      <c r="B228" s="140">
        <v>78</v>
      </c>
      <c r="C228" s="141">
        <v>310.52999999999997</v>
      </c>
      <c r="D228" s="141">
        <v>318.03100000000001</v>
      </c>
      <c r="E228" s="140" t="s">
        <v>720</v>
      </c>
      <c r="F228" s="140" t="s">
        <v>721</v>
      </c>
      <c r="G228" s="140" t="s">
        <v>648</v>
      </c>
      <c r="H228" s="140" t="s">
        <v>603</v>
      </c>
    </row>
    <row r="229" spans="1:8" hidden="1">
      <c r="A229" s="140" t="s">
        <v>599</v>
      </c>
      <c r="B229" s="140">
        <v>78</v>
      </c>
      <c r="C229" s="141">
        <v>318.03100000000001</v>
      </c>
      <c r="D229" s="141">
        <v>319.322</v>
      </c>
      <c r="E229" s="140" t="s">
        <v>722</v>
      </c>
      <c r="F229" s="140" t="s">
        <v>723</v>
      </c>
      <c r="G229" s="140" t="s">
        <v>648</v>
      </c>
      <c r="H229" s="140" t="s">
        <v>603</v>
      </c>
    </row>
    <row r="230" spans="1:8" hidden="1">
      <c r="A230" s="140" t="s">
        <v>599</v>
      </c>
      <c r="B230" s="140">
        <v>78</v>
      </c>
      <c r="C230" s="141">
        <v>319.322</v>
      </c>
      <c r="D230" s="141">
        <v>329.63299999999998</v>
      </c>
      <c r="E230" s="140" t="s">
        <v>724</v>
      </c>
      <c r="F230" s="140" t="s">
        <v>725</v>
      </c>
      <c r="G230" s="140" t="s">
        <v>648</v>
      </c>
      <c r="H230" s="140" t="s">
        <v>603</v>
      </c>
    </row>
    <row r="231" spans="1:8" hidden="1">
      <c r="A231" s="140" t="s">
        <v>599</v>
      </c>
      <c r="B231" s="140">
        <v>78</v>
      </c>
      <c r="C231" s="141">
        <v>329.63299999999998</v>
      </c>
      <c r="D231" s="141">
        <v>330.93900000000002</v>
      </c>
      <c r="E231" s="140" t="s">
        <v>726</v>
      </c>
      <c r="F231" s="140" t="s">
        <v>727</v>
      </c>
      <c r="G231" s="140" t="s">
        <v>648</v>
      </c>
      <c r="H231" s="140" t="s">
        <v>603</v>
      </c>
    </row>
    <row r="232" spans="1:8" hidden="1">
      <c r="A232" s="140" t="s">
        <v>599</v>
      </c>
      <c r="B232" s="140">
        <v>78</v>
      </c>
      <c r="C232" s="141">
        <v>330.93900000000002</v>
      </c>
      <c r="D232" s="141">
        <v>334.75900000000001</v>
      </c>
      <c r="E232" s="140" t="s">
        <v>728</v>
      </c>
      <c r="F232" s="140" t="s">
        <v>729</v>
      </c>
      <c r="G232" s="140" t="s">
        <v>648</v>
      </c>
      <c r="H232" s="140" t="s">
        <v>603</v>
      </c>
    </row>
    <row r="233" spans="1:8" hidden="1">
      <c r="A233" s="140" t="s">
        <v>599</v>
      </c>
      <c r="B233" s="140">
        <v>78</v>
      </c>
      <c r="C233" s="141">
        <v>336.81799999999998</v>
      </c>
      <c r="D233" s="141">
        <v>338.88</v>
      </c>
      <c r="E233" s="140" t="s">
        <v>730</v>
      </c>
      <c r="F233" s="140" t="s">
        <v>731</v>
      </c>
      <c r="G233" s="140" t="s">
        <v>648</v>
      </c>
      <c r="H233" s="140" t="s">
        <v>603</v>
      </c>
    </row>
    <row r="234" spans="1:8" hidden="1">
      <c r="A234" s="140" t="s">
        <v>599</v>
      </c>
      <c r="B234" s="140">
        <v>78</v>
      </c>
      <c r="C234" s="141">
        <v>336.81799999999998</v>
      </c>
      <c r="D234" s="141">
        <v>338.88</v>
      </c>
      <c r="E234" s="140" t="s">
        <v>730</v>
      </c>
      <c r="F234" s="140" t="s">
        <v>732</v>
      </c>
      <c r="G234" s="140" t="s">
        <v>648</v>
      </c>
      <c r="H234" s="140" t="s">
        <v>603</v>
      </c>
    </row>
    <row r="235" spans="1:8" hidden="1">
      <c r="A235" s="140" t="s">
        <v>599</v>
      </c>
      <c r="B235" s="140">
        <v>78</v>
      </c>
      <c r="C235" s="141">
        <v>334.75900000000001</v>
      </c>
      <c r="D235" s="141">
        <v>336.81799999999998</v>
      </c>
      <c r="E235" s="140" t="s">
        <v>733</v>
      </c>
      <c r="F235" s="140" t="s">
        <v>734</v>
      </c>
      <c r="G235" s="140" t="s">
        <v>648</v>
      </c>
      <c r="H235" s="140" t="s">
        <v>603</v>
      </c>
    </row>
    <row r="236" spans="1:8" hidden="1">
      <c r="A236" s="140" t="s">
        <v>599</v>
      </c>
      <c r="B236" s="140">
        <v>78</v>
      </c>
      <c r="C236" s="141">
        <v>334.75900000000001</v>
      </c>
      <c r="D236" s="141">
        <v>336.81799999999998</v>
      </c>
      <c r="E236" s="140" t="s">
        <v>733</v>
      </c>
      <c r="F236" s="140" t="s">
        <v>735</v>
      </c>
      <c r="G236" s="140" t="s">
        <v>648</v>
      </c>
      <c r="H236" s="140" t="s">
        <v>603</v>
      </c>
    </row>
    <row r="237" spans="1:8" hidden="1">
      <c r="A237" s="140" t="s">
        <v>599</v>
      </c>
      <c r="B237" s="140">
        <v>97</v>
      </c>
      <c r="C237" s="141">
        <v>2.1339999999999999</v>
      </c>
      <c r="D237" s="141">
        <v>3</v>
      </c>
      <c r="E237" s="140" t="s">
        <v>736</v>
      </c>
      <c r="F237" s="140" t="s">
        <v>737</v>
      </c>
      <c r="G237" s="140" t="s">
        <v>738</v>
      </c>
      <c r="H237" s="140" t="s">
        <v>603</v>
      </c>
    </row>
    <row r="238" spans="1:8" hidden="1">
      <c r="A238" s="140" t="s">
        <v>599</v>
      </c>
      <c r="B238" s="140">
        <v>97</v>
      </c>
      <c r="C238" s="141">
        <v>3</v>
      </c>
      <c r="D238" s="141">
        <v>5.0049999999999999</v>
      </c>
      <c r="E238" s="140" t="s">
        <v>739</v>
      </c>
      <c r="F238" s="140" t="s">
        <v>740</v>
      </c>
      <c r="G238" s="140" t="s">
        <v>738</v>
      </c>
      <c r="H238" s="140" t="s">
        <v>603</v>
      </c>
    </row>
    <row r="239" spans="1:8" hidden="1">
      <c r="A239" s="140" t="s">
        <v>599</v>
      </c>
      <c r="B239" s="140">
        <v>97</v>
      </c>
      <c r="C239" s="141">
        <v>5.0049999999999999</v>
      </c>
      <c r="D239" s="141">
        <v>6.5170000000000003</v>
      </c>
      <c r="E239" s="140" t="s">
        <v>739</v>
      </c>
      <c r="F239" s="140" t="s">
        <v>741</v>
      </c>
      <c r="G239" s="140" t="s">
        <v>738</v>
      </c>
      <c r="H239" s="140" t="s">
        <v>603</v>
      </c>
    </row>
    <row r="240" spans="1:8" hidden="1">
      <c r="A240" s="140" t="s">
        <v>599</v>
      </c>
      <c r="B240" s="140">
        <v>97</v>
      </c>
      <c r="C240" s="141">
        <v>6.5170000000000003</v>
      </c>
      <c r="D240" s="141">
        <v>9.1470000000000002</v>
      </c>
      <c r="E240" s="140" t="s">
        <v>742</v>
      </c>
      <c r="F240" s="140" t="s">
        <v>743</v>
      </c>
      <c r="G240" s="140" t="s">
        <v>738</v>
      </c>
      <c r="H240" s="140" t="s">
        <v>603</v>
      </c>
    </row>
    <row r="241" spans="1:8" hidden="1">
      <c r="A241" s="140" t="s">
        <v>599</v>
      </c>
      <c r="B241" s="140">
        <v>101</v>
      </c>
      <c r="C241" s="141">
        <v>717.93700000000001</v>
      </c>
      <c r="D241" s="141">
        <v>718.27099999999996</v>
      </c>
      <c r="E241" s="140" t="s">
        <v>744</v>
      </c>
      <c r="F241" s="140" t="s">
        <v>745</v>
      </c>
      <c r="G241" s="140" t="s">
        <v>746</v>
      </c>
      <c r="H241" s="140" t="s">
        <v>747</v>
      </c>
    </row>
    <row r="242" spans="1:8" hidden="1">
      <c r="A242" s="140" t="s">
        <v>599</v>
      </c>
      <c r="B242" s="140">
        <v>101</v>
      </c>
      <c r="C242" s="141">
        <v>718.27099999999996</v>
      </c>
      <c r="D242" s="141">
        <v>719.50400000000002</v>
      </c>
      <c r="E242" s="140" t="s">
        <v>744</v>
      </c>
      <c r="F242" s="140" t="s">
        <v>748</v>
      </c>
      <c r="G242" s="140" t="s">
        <v>746</v>
      </c>
      <c r="H242" s="140" t="s">
        <v>747</v>
      </c>
    </row>
    <row r="243" spans="1:8" hidden="1">
      <c r="A243" s="140" t="s">
        <v>599</v>
      </c>
      <c r="B243" s="140">
        <v>101</v>
      </c>
      <c r="C243" s="141">
        <v>719.50400000000002</v>
      </c>
      <c r="D243" s="141">
        <v>719.92200000000003</v>
      </c>
      <c r="E243" s="140" t="s">
        <v>744</v>
      </c>
      <c r="F243" s="140" t="s">
        <v>749</v>
      </c>
      <c r="G243" s="140" t="s">
        <v>746</v>
      </c>
      <c r="H243" s="140" t="s">
        <v>747</v>
      </c>
    </row>
    <row r="244" spans="1:8" hidden="1">
      <c r="A244" s="140" t="s">
        <v>599</v>
      </c>
      <c r="B244" s="140">
        <v>101</v>
      </c>
      <c r="C244" s="141">
        <v>719.92200000000003</v>
      </c>
      <c r="D244" s="141">
        <v>724.01700000000005</v>
      </c>
      <c r="E244" s="140" t="s">
        <v>750</v>
      </c>
      <c r="F244" s="140" t="s">
        <v>751</v>
      </c>
      <c r="G244" s="140" t="s">
        <v>746</v>
      </c>
      <c r="H244" s="140" t="s">
        <v>747</v>
      </c>
    </row>
    <row r="245" spans="1:8" hidden="1">
      <c r="A245" s="140" t="s">
        <v>599</v>
      </c>
      <c r="B245" s="140">
        <v>101</v>
      </c>
      <c r="C245" s="141">
        <v>719.92200000000003</v>
      </c>
      <c r="D245" s="141">
        <v>724.01700000000005</v>
      </c>
      <c r="E245" s="140" t="s">
        <v>750</v>
      </c>
      <c r="F245" s="140" t="s">
        <v>752</v>
      </c>
      <c r="G245" s="140" t="s">
        <v>746</v>
      </c>
      <c r="H245" s="140" t="s">
        <v>747</v>
      </c>
    </row>
    <row r="246" spans="1:8" hidden="1">
      <c r="A246" s="140" t="s">
        <v>599</v>
      </c>
      <c r="B246" s="140">
        <v>101</v>
      </c>
      <c r="C246" s="141">
        <v>724.01700000000005</v>
      </c>
      <c r="D246" s="141">
        <v>726</v>
      </c>
      <c r="E246" s="140" t="s">
        <v>750</v>
      </c>
      <c r="F246" s="140" t="s">
        <v>753</v>
      </c>
      <c r="G246" s="140" t="s">
        <v>746</v>
      </c>
      <c r="H246" s="140" t="s">
        <v>747</v>
      </c>
    </row>
    <row r="247" spans="1:8" hidden="1">
      <c r="A247" s="140" t="s">
        <v>599</v>
      </c>
      <c r="B247" s="140">
        <v>101</v>
      </c>
      <c r="C247" s="141">
        <v>726</v>
      </c>
      <c r="D247" s="141">
        <v>747.34299999999996</v>
      </c>
      <c r="E247" s="140" t="s">
        <v>754</v>
      </c>
      <c r="F247" s="140" t="s">
        <v>755</v>
      </c>
      <c r="G247" s="140" t="s">
        <v>746</v>
      </c>
      <c r="H247" s="140" t="s">
        <v>747</v>
      </c>
    </row>
    <row r="248" spans="1:8" hidden="1">
      <c r="A248" s="140" t="s">
        <v>599</v>
      </c>
      <c r="B248" s="140">
        <v>101</v>
      </c>
      <c r="C248" s="141">
        <v>747.34299999999996</v>
      </c>
      <c r="D248" s="141">
        <v>749.721</v>
      </c>
      <c r="E248" s="140" t="s">
        <v>756</v>
      </c>
      <c r="F248" s="140" t="s">
        <v>757</v>
      </c>
      <c r="G248" s="140" t="s">
        <v>746</v>
      </c>
      <c r="H248" s="140" t="s">
        <v>747</v>
      </c>
    </row>
    <row r="249" spans="1:8" hidden="1">
      <c r="A249" s="140" t="s">
        <v>599</v>
      </c>
      <c r="B249" s="140">
        <v>101</v>
      </c>
      <c r="C249" s="141">
        <v>747.34299999999996</v>
      </c>
      <c r="D249" s="141">
        <v>749.721</v>
      </c>
      <c r="E249" s="140" t="s">
        <v>756</v>
      </c>
      <c r="F249" s="140" t="s">
        <v>758</v>
      </c>
      <c r="G249" s="140" t="s">
        <v>746</v>
      </c>
      <c r="H249" s="140" t="s">
        <v>747</v>
      </c>
    </row>
    <row r="250" spans="1:8" hidden="1">
      <c r="A250" s="140" t="s">
        <v>599</v>
      </c>
      <c r="B250" s="140">
        <v>101</v>
      </c>
      <c r="C250" s="141">
        <v>749.721</v>
      </c>
      <c r="D250" s="141">
        <v>794.49400000000003</v>
      </c>
      <c r="E250" s="140" t="s">
        <v>759</v>
      </c>
      <c r="F250" s="140" t="s">
        <v>760</v>
      </c>
      <c r="G250" s="140" t="s">
        <v>746</v>
      </c>
      <c r="H250" s="140" t="s">
        <v>747</v>
      </c>
    </row>
    <row r="251" spans="1:8" hidden="1">
      <c r="A251" s="140" t="s">
        <v>599</v>
      </c>
      <c r="B251" s="140">
        <v>101</v>
      </c>
      <c r="C251" s="141">
        <v>794.49400000000003</v>
      </c>
      <c r="D251" s="141">
        <v>796.53099999999995</v>
      </c>
      <c r="E251" s="140" t="s">
        <v>761</v>
      </c>
      <c r="F251" s="140" t="s">
        <v>762</v>
      </c>
      <c r="G251" s="140" t="s">
        <v>746</v>
      </c>
      <c r="H251" s="140" t="s">
        <v>747</v>
      </c>
    </row>
    <row r="252" spans="1:8" hidden="1">
      <c r="A252" s="140" t="s">
        <v>599</v>
      </c>
      <c r="B252" s="140">
        <v>101</v>
      </c>
      <c r="C252" s="141">
        <v>794.49400000000003</v>
      </c>
      <c r="D252" s="141">
        <v>796.53099999999995</v>
      </c>
      <c r="E252" s="140" t="s">
        <v>761</v>
      </c>
      <c r="F252" s="140" t="s">
        <v>763</v>
      </c>
      <c r="G252" s="140" t="s">
        <v>746</v>
      </c>
      <c r="H252" s="140" t="s">
        <v>747</v>
      </c>
    </row>
    <row r="253" spans="1:8" hidden="1">
      <c r="A253" s="140" t="s">
        <v>599</v>
      </c>
      <c r="B253" s="140">
        <v>101</v>
      </c>
      <c r="C253" s="141">
        <v>796.53099999999995</v>
      </c>
      <c r="D253" s="141">
        <v>841.83199999999999</v>
      </c>
      <c r="E253" s="140" t="s">
        <v>764</v>
      </c>
      <c r="F253" s="140" t="s">
        <v>765</v>
      </c>
      <c r="G253" s="140" t="s">
        <v>746</v>
      </c>
      <c r="H253" s="140" t="s">
        <v>747</v>
      </c>
    </row>
    <row r="254" spans="1:8" hidden="1">
      <c r="A254" s="140" t="s">
        <v>599</v>
      </c>
      <c r="B254" s="140">
        <v>101</v>
      </c>
      <c r="C254" s="141">
        <v>841.83199999999999</v>
      </c>
      <c r="D254" s="141">
        <v>843.66700000000003</v>
      </c>
      <c r="E254" s="140" t="s">
        <v>766</v>
      </c>
      <c r="F254" s="140" t="s">
        <v>767</v>
      </c>
      <c r="G254" s="140" t="s">
        <v>746</v>
      </c>
      <c r="H254" s="140" t="s">
        <v>747</v>
      </c>
    </row>
    <row r="255" spans="1:8" hidden="1">
      <c r="A255" s="140" t="s">
        <v>599</v>
      </c>
      <c r="B255" s="140">
        <v>101</v>
      </c>
      <c r="C255" s="141">
        <v>841.83199999999999</v>
      </c>
      <c r="D255" s="141">
        <v>843.66700000000003</v>
      </c>
      <c r="E255" s="140" t="s">
        <v>766</v>
      </c>
      <c r="F255" s="140" t="s">
        <v>768</v>
      </c>
      <c r="G255" s="140" t="s">
        <v>746</v>
      </c>
      <c r="H255" s="140" t="s">
        <v>747</v>
      </c>
    </row>
    <row r="256" spans="1:8" hidden="1">
      <c r="A256" s="140" t="s">
        <v>599</v>
      </c>
      <c r="B256" s="140">
        <v>101</v>
      </c>
      <c r="C256" s="141">
        <v>843.66700000000003</v>
      </c>
      <c r="D256" s="141">
        <v>890.08</v>
      </c>
      <c r="E256" s="140" t="s">
        <v>769</v>
      </c>
      <c r="F256" s="140" t="s">
        <v>770</v>
      </c>
      <c r="G256" s="140" t="s">
        <v>746</v>
      </c>
      <c r="H256" s="140" t="s">
        <v>747</v>
      </c>
    </row>
    <row r="257" spans="1:8" hidden="1">
      <c r="A257" s="140" t="s">
        <v>599</v>
      </c>
      <c r="B257" s="140">
        <v>101</v>
      </c>
      <c r="C257" s="141">
        <v>890.08</v>
      </c>
      <c r="D257" s="141">
        <v>892.09400000000005</v>
      </c>
      <c r="E257" s="140" t="s">
        <v>771</v>
      </c>
      <c r="F257" s="140" t="s">
        <v>772</v>
      </c>
      <c r="G257" s="140" t="s">
        <v>746</v>
      </c>
      <c r="H257" s="140" t="s">
        <v>747</v>
      </c>
    </row>
    <row r="258" spans="1:8" hidden="1">
      <c r="A258" s="140" t="s">
        <v>599</v>
      </c>
      <c r="B258" s="140">
        <v>101</v>
      </c>
      <c r="C258" s="141">
        <v>890.08</v>
      </c>
      <c r="D258" s="141">
        <v>892.09400000000005</v>
      </c>
      <c r="E258" s="140" t="s">
        <v>771</v>
      </c>
      <c r="F258" s="140" t="s">
        <v>773</v>
      </c>
      <c r="G258" s="140" t="s">
        <v>746</v>
      </c>
      <c r="H258" s="140" t="s">
        <v>747</v>
      </c>
    </row>
    <row r="259" spans="1:8" hidden="1">
      <c r="A259" s="140" t="s">
        <v>599</v>
      </c>
      <c r="B259" s="140">
        <v>101</v>
      </c>
      <c r="C259" s="141">
        <v>892.09400000000005</v>
      </c>
      <c r="D259" s="141">
        <v>937.95899999999995</v>
      </c>
      <c r="E259" s="140" t="s">
        <v>774</v>
      </c>
      <c r="F259" s="140" t="s">
        <v>775</v>
      </c>
      <c r="G259" s="140" t="s">
        <v>746</v>
      </c>
      <c r="H259" s="140" t="s">
        <v>747</v>
      </c>
    </row>
    <row r="260" spans="1:8" hidden="1">
      <c r="A260" s="140" t="s">
        <v>599</v>
      </c>
      <c r="B260" s="140">
        <v>101</v>
      </c>
      <c r="C260" s="141">
        <v>937.95899999999995</v>
      </c>
      <c r="D260" s="141">
        <v>940.71400000000006</v>
      </c>
      <c r="E260" s="140" t="s">
        <v>776</v>
      </c>
      <c r="F260" s="140" t="s">
        <v>777</v>
      </c>
      <c r="G260" s="140" t="s">
        <v>746</v>
      </c>
      <c r="H260" s="140" t="s">
        <v>747</v>
      </c>
    </row>
    <row r="261" spans="1:8" hidden="1">
      <c r="A261" s="140" t="s">
        <v>599</v>
      </c>
      <c r="B261" s="140">
        <v>101</v>
      </c>
      <c r="C261" s="141">
        <v>937.95899999999995</v>
      </c>
      <c r="D261" s="141">
        <v>940.71400000000006</v>
      </c>
      <c r="E261" s="140" t="s">
        <v>776</v>
      </c>
      <c r="F261" s="140" t="s">
        <v>778</v>
      </c>
      <c r="G261" s="140" t="s">
        <v>746</v>
      </c>
      <c r="H261" s="140" t="s">
        <v>747</v>
      </c>
    </row>
    <row r="262" spans="1:8" hidden="1">
      <c r="A262" s="140" t="s">
        <v>599</v>
      </c>
      <c r="B262" s="140">
        <v>101</v>
      </c>
      <c r="C262" s="141">
        <v>940.71400000000006</v>
      </c>
      <c r="D262" s="141">
        <v>987.22199999999998</v>
      </c>
      <c r="E262" s="140" t="s">
        <v>779</v>
      </c>
      <c r="F262" s="140" t="s">
        <v>780</v>
      </c>
      <c r="G262" s="140" t="s">
        <v>746</v>
      </c>
      <c r="H262" s="140" t="s">
        <v>747</v>
      </c>
    </row>
    <row r="263" spans="1:8" hidden="1">
      <c r="A263" s="140" t="s">
        <v>599</v>
      </c>
      <c r="B263" s="140">
        <v>101</v>
      </c>
      <c r="C263" s="141">
        <v>987.22199999999998</v>
      </c>
      <c r="D263" s="141">
        <v>989.50800000000004</v>
      </c>
      <c r="E263" s="140" t="s">
        <v>781</v>
      </c>
      <c r="F263" s="140" t="s">
        <v>782</v>
      </c>
      <c r="G263" s="140" t="s">
        <v>746</v>
      </c>
      <c r="H263" s="140" t="s">
        <v>747</v>
      </c>
    </row>
    <row r="264" spans="1:8" hidden="1">
      <c r="A264" s="140" t="s">
        <v>599</v>
      </c>
      <c r="B264" s="140">
        <v>101</v>
      </c>
      <c r="C264" s="141">
        <v>987.22199999999998</v>
      </c>
      <c r="D264" s="141">
        <v>989.50800000000004</v>
      </c>
      <c r="E264" s="140" t="s">
        <v>781</v>
      </c>
      <c r="F264" s="140" t="s">
        <v>783</v>
      </c>
      <c r="G264" s="140" t="s">
        <v>746</v>
      </c>
      <c r="H264" s="140" t="s">
        <v>747</v>
      </c>
    </row>
    <row r="265" spans="1:8" hidden="1">
      <c r="A265" s="140" t="s">
        <v>599</v>
      </c>
      <c r="B265" s="140">
        <v>101</v>
      </c>
      <c r="C265" s="141">
        <v>989.50800000000004</v>
      </c>
      <c r="D265" s="141">
        <v>1008.2859999999999</v>
      </c>
      <c r="E265" s="140" t="s">
        <v>784</v>
      </c>
      <c r="F265" s="140" t="s">
        <v>785</v>
      </c>
      <c r="G265" s="140" t="s">
        <v>746</v>
      </c>
      <c r="H265" s="140" t="s">
        <v>747</v>
      </c>
    </row>
    <row r="266" spans="1:8" hidden="1">
      <c r="A266" s="140" t="s">
        <v>599</v>
      </c>
      <c r="B266" s="140">
        <v>101</v>
      </c>
      <c r="C266" s="141">
        <v>1008.2859999999999</v>
      </c>
      <c r="D266" s="141">
        <v>1040.482</v>
      </c>
      <c r="E266" s="140" t="s">
        <v>786</v>
      </c>
      <c r="F266" s="140" t="s">
        <v>787</v>
      </c>
      <c r="G266" s="140" t="s">
        <v>746</v>
      </c>
      <c r="H266" s="140" t="s">
        <v>747</v>
      </c>
    </row>
    <row r="267" spans="1:8" hidden="1">
      <c r="A267" s="140" t="s">
        <v>599</v>
      </c>
      <c r="B267" s="140">
        <v>101</v>
      </c>
      <c r="C267" s="141">
        <v>1040.482</v>
      </c>
      <c r="D267" s="141">
        <v>1042.4680000000001</v>
      </c>
      <c r="E267" s="140" t="s">
        <v>788</v>
      </c>
      <c r="F267" s="140" t="s">
        <v>789</v>
      </c>
      <c r="G267" s="140" t="s">
        <v>746</v>
      </c>
      <c r="H267" s="140" t="s">
        <v>747</v>
      </c>
    </row>
    <row r="268" spans="1:8" hidden="1">
      <c r="A268" s="140" t="s">
        <v>599</v>
      </c>
      <c r="B268" s="140">
        <v>101</v>
      </c>
      <c r="C268" s="141">
        <v>1040.482</v>
      </c>
      <c r="D268" s="141">
        <v>1042.4680000000001</v>
      </c>
      <c r="E268" s="140" t="s">
        <v>788</v>
      </c>
      <c r="F268" s="140" t="s">
        <v>790</v>
      </c>
      <c r="G268" s="140" t="s">
        <v>746</v>
      </c>
      <c r="H268" s="140" t="s">
        <v>747</v>
      </c>
    </row>
    <row r="269" spans="1:8" hidden="1">
      <c r="A269" s="140" t="s">
        <v>599</v>
      </c>
      <c r="B269" s="140">
        <v>101</v>
      </c>
      <c r="C269" s="141">
        <v>1042.4680000000001</v>
      </c>
      <c r="D269" s="141">
        <v>1097.702</v>
      </c>
      <c r="E269" s="140" t="s">
        <v>791</v>
      </c>
      <c r="F269" s="140" t="s">
        <v>792</v>
      </c>
      <c r="G269" s="140" t="s">
        <v>746</v>
      </c>
      <c r="H269" s="140" t="s">
        <v>747</v>
      </c>
    </row>
    <row r="270" spans="1:8" hidden="1">
      <c r="A270" s="140" t="s">
        <v>599</v>
      </c>
      <c r="B270" s="140">
        <v>101</v>
      </c>
      <c r="C270" s="141">
        <v>1097.702</v>
      </c>
      <c r="D270" s="141">
        <v>1099.663</v>
      </c>
      <c r="E270" s="140" t="s">
        <v>793</v>
      </c>
      <c r="F270" s="140" t="s">
        <v>794</v>
      </c>
      <c r="G270" s="140" t="s">
        <v>746</v>
      </c>
      <c r="H270" s="140" t="s">
        <v>747</v>
      </c>
    </row>
    <row r="271" spans="1:8" hidden="1">
      <c r="A271" s="140" t="s">
        <v>599</v>
      </c>
      <c r="B271" s="140">
        <v>101</v>
      </c>
      <c r="C271" s="141">
        <v>1097.702</v>
      </c>
      <c r="D271" s="141">
        <v>1099.663</v>
      </c>
      <c r="E271" s="140" t="s">
        <v>793</v>
      </c>
      <c r="F271" s="140" t="s">
        <v>795</v>
      </c>
      <c r="G271" s="140" t="s">
        <v>746</v>
      </c>
      <c r="H271" s="140" t="s">
        <v>747</v>
      </c>
    </row>
    <row r="272" spans="1:8" hidden="1">
      <c r="A272" s="140" t="s">
        <v>599</v>
      </c>
      <c r="B272" s="140">
        <v>101</v>
      </c>
      <c r="C272" s="141">
        <v>1099.663</v>
      </c>
      <c r="D272" s="141">
        <v>1142.702</v>
      </c>
      <c r="E272" s="140" t="s">
        <v>796</v>
      </c>
      <c r="F272" s="140" t="s">
        <v>797</v>
      </c>
      <c r="G272" s="140" t="s">
        <v>746</v>
      </c>
      <c r="H272" s="140" t="s">
        <v>747</v>
      </c>
    </row>
    <row r="273" spans="1:8" hidden="1">
      <c r="A273" s="140" t="s">
        <v>599</v>
      </c>
      <c r="B273" s="140">
        <v>101</v>
      </c>
      <c r="C273" s="141">
        <v>1142.702</v>
      </c>
      <c r="D273" s="141">
        <v>1144.771</v>
      </c>
      <c r="E273" s="140" t="s">
        <v>798</v>
      </c>
      <c r="F273" s="140" t="s">
        <v>799</v>
      </c>
      <c r="G273" s="140" t="s">
        <v>746</v>
      </c>
      <c r="H273" s="140" t="s">
        <v>747</v>
      </c>
    </row>
    <row r="274" spans="1:8" hidden="1">
      <c r="A274" s="140" t="s">
        <v>599</v>
      </c>
      <c r="B274" s="140">
        <v>101</v>
      </c>
      <c r="C274" s="141">
        <v>1142.702</v>
      </c>
      <c r="D274" s="141">
        <v>1144.771</v>
      </c>
      <c r="E274" s="140" t="s">
        <v>798</v>
      </c>
      <c r="F274" s="140" t="s">
        <v>800</v>
      </c>
      <c r="G274" s="140" t="s">
        <v>746</v>
      </c>
      <c r="H274" s="140" t="s">
        <v>747</v>
      </c>
    </row>
    <row r="275" spans="1:8" hidden="1">
      <c r="A275" s="140" t="s">
        <v>599</v>
      </c>
      <c r="B275" s="140">
        <v>101</v>
      </c>
      <c r="C275" s="141">
        <v>1144.771</v>
      </c>
      <c r="D275" s="141">
        <v>1185.557</v>
      </c>
      <c r="E275" s="140" t="s">
        <v>801</v>
      </c>
      <c r="F275" s="140" t="s">
        <v>802</v>
      </c>
      <c r="G275" s="140" t="s">
        <v>746</v>
      </c>
      <c r="H275" s="140" t="s">
        <v>747</v>
      </c>
    </row>
    <row r="276" spans="1:8" hidden="1">
      <c r="A276" s="140" t="s">
        <v>599</v>
      </c>
      <c r="B276" s="140">
        <v>101</v>
      </c>
      <c r="C276" s="141">
        <v>1185.557</v>
      </c>
      <c r="D276" s="141">
        <v>1187.587</v>
      </c>
      <c r="E276" s="140" t="s">
        <v>803</v>
      </c>
      <c r="F276" s="140" t="s">
        <v>804</v>
      </c>
      <c r="G276" s="140" t="s">
        <v>746</v>
      </c>
      <c r="H276" s="140" t="s">
        <v>747</v>
      </c>
    </row>
    <row r="277" spans="1:8" hidden="1">
      <c r="A277" s="140" t="s">
        <v>599</v>
      </c>
      <c r="B277" s="140">
        <v>101</v>
      </c>
      <c r="C277" s="141">
        <v>1185.557</v>
      </c>
      <c r="D277" s="141">
        <v>1187.587</v>
      </c>
      <c r="E277" s="140" t="s">
        <v>803</v>
      </c>
      <c r="F277" s="140" t="s">
        <v>805</v>
      </c>
      <c r="G277" s="140" t="s">
        <v>746</v>
      </c>
      <c r="H277" s="140" t="s">
        <v>747</v>
      </c>
    </row>
    <row r="278" spans="1:8" hidden="1">
      <c r="A278" s="140" t="s">
        <v>599</v>
      </c>
      <c r="B278" s="140">
        <v>101</v>
      </c>
      <c r="C278" s="141">
        <v>1187.587</v>
      </c>
      <c r="D278" s="141">
        <v>1238.712</v>
      </c>
      <c r="E278" s="140" t="s">
        <v>806</v>
      </c>
      <c r="F278" s="140" t="s">
        <v>807</v>
      </c>
      <c r="G278" s="140" t="s">
        <v>746</v>
      </c>
      <c r="H278" s="140" t="s">
        <v>747</v>
      </c>
    </row>
    <row r="279" spans="1:8" hidden="1">
      <c r="A279" s="140" t="s">
        <v>599</v>
      </c>
      <c r="B279" s="140">
        <v>101</v>
      </c>
      <c r="C279" s="141">
        <v>1238.712</v>
      </c>
      <c r="D279" s="141">
        <v>1241.008</v>
      </c>
      <c r="E279" s="140" t="s">
        <v>808</v>
      </c>
      <c r="F279" s="140" t="s">
        <v>809</v>
      </c>
      <c r="G279" s="140" t="s">
        <v>746</v>
      </c>
      <c r="H279" s="140" t="s">
        <v>747</v>
      </c>
    </row>
    <row r="280" spans="1:8" hidden="1">
      <c r="A280" s="140" t="s">
        <v>599</v>
      </c>
      <c r="B280" s="140">
        <v>101</v>
      </c>
      <c r="C280" s="141">
        <v>1238.712</v>
      </c>
      <c r="D280" s="141">
        <v>1241.008</v>
      </c>
      <c r="E280" s="140" t="s">
        <v>808</v>
      </c>
      <c r="F280" s="140" t="s">
        <v>810</v>
      </c>
      <c r="G280" s="140" t="s">
        <v>746</v>
      </c>
      <c r="H280" s="140" t="s">
        <v>747</v>
      </c>
    </row>
    <row r="281" spans="1:8" hidden="1">
      <c r="A281" s="140" t="s">
        <v>599</v>
      </c>
      <c r="B281" s="140">
        <v>101</v>
      </c>
      <c r="C281" s="141">
        <v>1241.008</v>
      </c>
      <c r="D281" s="141">
        <v>1290.7059999999999</v>
      </c>
      <c r="E281" s="140" t="s">
        <v>811</v>
      </c>
      <c r="F281" s="140" t="s">
        <v>812</v>
      </c>
      <c r="G281" s="140" t="s">
        <v>746</v>
      </c>
      <c r="H281" s="140" t="s">
        <v>747</v>
      </c>
    </row>
    <row r="282" spans="1:8" hidden="1">
      <c r="A282" s="140" t="s">
        <v>599</v>
      </c>
      <c r="B282" s="140">
        <v>101</v>
      </c>
      <c r="C282" s="141">
        <v>1290.7059999999999</v>
      </c>
      <c r="D282" s="141">
        <v>1292.7239999999999</v>
      </c>
      <c r="E282" s="140" t="s">
        <v>813</v>
      </c>
      <c r="F282" s="140" t="s">
        <v>814</v>
      </c>
      <c r="G282" s="140" t="s">
        <v>746</v>
      </c>
      <c r="H282" s="140" t="s">
        <v>747</v>
      </c>
    </row>
    <row r="283" spans="1:8" hidden="1">
      <c r="A283" s="140" t="s">
        <v>599</v>
      </c>
      <c r="B283" s="140">
        <v>101</v>
      </c>
      <c r="C283" s="141">
        <v>1290.7059999999999</v>
      </c>
      <c r="D283" s="141">
        <v>1292.7239999999999</v>
      </c>
      <c r="E283" s="140" t="s">
        <v>813</v>
      </c>
      <c r="F283" s="140" t="s">
        <v>815</v>
      </c>
      <c r="G283" s="140" t="s">
        <v>746</v>
      </c>
      <c r="H283" s="140" t="s">
        <v>747</v>
      </c>
    </row>
    <row r="284" spans="1:8" hidden="1">
      <c r="A284" s="140" t="s">
        <v>599</v>
      </c>
      <c r="B284" s="140">
        <v>101</v>
      </c>
      <c r="C284" s="141">
        <v>1292.7239999999999</v>
      </c>
      <c r="D284" s="141">
        <v>1345.366</v>
      </c>
      <c r="E284" s="140" t="s">
        <v>816</v>
      </c>
      <c r="F284" s="140" t="s">
        <v>817</v>
      </c>
      <c r="G284" s="140" t="s">
        <v>746</v>
      </c>
      <c r="H284" s="140" t="s">
        <v>747</v>
      </c>
    </row>
    <row r="285" spans="1:8" hidden="1">
      <c r="A285" s="140" t="s">
        <v>599</v>
      </c>
      <c r="B285" s="140">
        <v>101</v>
      </c>
      <c r="C285" s="141">
        <v>1345.366</v>
      </c>
      <c r="D285" s="141">
        <v>1347.146</v>
      </c>
      <c r="E285" s="140" t="s">
        <v>818</v>
      </c>
      <c r="F285" s="140" t="s">
        <v>819</v>
      </c>
      <c r="G285" s="140" t="s">
        <v>746</v>
      </c>
      <c r="H285" s="140" t="s">
        <v>747</v>
      </c>
    </row>
    <row r="286" spans="1:8" hidden="1">
      <c r="A286" s="140" t="s">
        <v>599</v>
      </c>
      <c r="B286" s="140">
        <v>101</v>
      </c>
      <c r="C286" s="141">
        <v>1345.366</v>
      </c>
      <c r="D286" s="141">
        <v>1347.146</v>
      </c>
      <c r="E286" s="140" t="s">
        <v>818</v>
      </c>
      <c r="F286" s="140" t="s">
        <v>820</v>
      </c>
      <c r="G286" s="140" t="s">
        <v>746</v>
      </c>
      <c r="H286" s="140" t="s">
        <v>747</v>
      </c>
    </row>
    <row r="287" spans="1:8" hidden="1">
      <c r="A287" s="140" t="s">
        <v>599</v>
      </c>
      <c r="B287" s="140">
        <v>101</v>
      </c>
      <c r="C287" s="141">
        <v>1347.146</v>
      </c>
      <c r="D287" s="141">
        <v>1399.7339999999999</v>
      </c>
      <c r="E287" s="140" t="s">
        <v>821</v>
      </c>
      <c r="F287" s="140" t="s">
        <v>822</v>
      </c>
      <c r="G287" s="140" t="s">
        <v>746</v>
      </c>
      <c r="H287" s="140" t="s">
        <v>747</v>
      </c>
    </row>
    <row r="288" spans="1:8" hidden="1">
      <c r="A288" s="140" t="s">
        <v>599</v>
      </c>
      <c r="B288" s="140">
        <v>101</v>
      </c>
      <c r="C288" s="141">
        <v>1399.7339999999999</v>
      </c>
      <c r="D288" s="141">
        <v>1401.8109999999999</v>
      </c>
      <c r="E288" s="140" t="s">
        <v>823</v>
      </c>
      <c r="F288" s="140" t="s">
        <v>824</v>
      </c>
      <c r="G288" s="140" t="s">
        <v>746</v>
      </c>
      <c r="H288" s="140" t="s">
        <v>747</v>
      </c>
    </row>
    <row r="289" spans="1:8" hidden="1">
      <c r="A289" s="140" t="s">
        <v>599</v>
      </c>
      <c r="B289" s="140">
        <v>101</v>
      </c>
      <c r="C289" s="141">
        <v>1399.7339999999999</v>
      </c>
      <c r="D289" s="141">
        <v>1401.8109999999999</v>
      </c>
      <c r="E289" s="140" t="s">
        <v>823</v>
      </c>
      <c r="F289" s="140" t="s">
        <v>825</v>
      </c>
      <c r="G289" s="140" t="s">
        <v>746</v>
      </c>
      <c r="H289" s="140" t="s">
        <v>747</v>
      </c>
    </row>
    <row r="290" spans="1:8" hidden="1">
      <c r="A290" s="140" t="s">
        <v>599</v>
      </c>
      <c r="B290" s="140">
        <v>101</v>
      </c>
      <c r="C290" s="141">
        <v>1401.8109999999999</v>
      </c>
      <c r="D290" s="141">
        <v>1434.83</v>
      </c>
      <c r="E290" s="140" t="s">
        <v>826</v>
      </c>
      <c r="F290" s="140" t="s">
        <v>827</v>
      </c>
      <c r="G290" s="140" t="s">
        <v>746</v>
      </c>
      <c r="H290" s="140" t="s">
        <v>747</v>
      </c>
    </row>
    <row r="291" spans="1:8" hidden="1">
      <c r="A291" s="140" t="s">
        <v>599</v>
      </c>
      <c r="B291" s="140">
        <v>101</v>
      </c>
      <c r="C291" s="141">
        <v>1434.83</v>
      </c>
      <c r="D291" s="141">
        <v>1436.7760000000001</v>
      </c>
      <c r="E291" s="140" t="s">
        <v>828</v>
      </c>
      <c r="F291" s="140" t="s">
        <v>829</v>
      </c>
      <c r="G291" s="140" t="s">
        <v>746</v>
      </c>
      <c r="H291" s="140" t="s">
        <v>747</v>
      </c>
    </row>
    <row r="292" spans="1:8" hidden="1">
      <c r="A292" s="140" t="s">
        <v>599</v>
      </c>
      <c r="B292" s="140">
        <v>101</v>
      </c>
      <c r="C292" s="141">
        <v>1434.83</v>
      </c>
      <c r="D292" s="141">
        <v>1436.7760000000001</v>
      </c>
      <c r="E292" s="140" t="s">
        <v>828</v>
      </c>
      <c r="F292" s="140" t="s">
        <v>830</v>
      </c>
      <c r="G292" s="140" t="s">
        <v>746</v>
      </c>
      <c r="H292" s="140" t="s">
        <v>747</v>
      </c>
    </row>
    <row r="293" spans="1:8" hidden="1">
      <c r="A293" s="140" t="s">
        <v>599</v>
      </c>
      <c r="B293" s="140">
        <v>101</v>
      </c>
      <c r="C293" s="141">
        <v>1436.7760000000001</v>
      </c>
      <c r="D293" s="141">
        <v>1471.0350000000001</v>
      </c>
      <c r="E293" s="140" t="s">
        <v>831</v>
      </c>
      <c r="F293" s="140" t="s">
        <v>832</v>
      </c>
      <c r="G293" s="140" t="s">
        <v>746</v>
      </c>
      <c r="H293" s="140" t="s">
        <v>747</v>
      </c>
    </row>
    <row r="294" spans="1:8" hidden="1">
      <c r="A294" s="140" t="s">
        <v>599</v>
      </c>
      <c r="B294" s="140">
        <v>101</v>
      </c>
      <c r="C294" s="141">
        <v>1471.0350000000001</v>
      </c>
      <c r="D294" s="141">
        <v>1473.0119999999999</v>
      </c>
      <c r="E294" s="140" t="s">
        <v>833</v>
      </c>
      <c r="F294" s="140" t="s">
        <v>834</v>
      </c>
      <c r="G294" s="140" t="s">
        <v>746</v>
      </c>
      <c r="H294" s="140" t="s">
        <v>747</v>
      </c>
    </row>
    <row r="295" spans="1:8" hidden="1">
      <c r="A295" s="140" t="s">
        <v>599</v>
      </c>
      <c r="B295" s="140">
        <v>101</v>
      </c>
      <c r="C295" s="141">
        <v>1471.0350000000001</v>
      </c>
      <c r="D295" s="141">
        <v>1473.0119999999999</v>
      </c>
      <c r="E295" s="140" t="s">
        <v>833</v>
      </c>
      <c r="F295" s="140" t="s">
        <v>835</v>
      </c>
      <c r="G295" s="140" t="s">
        <v>746</v>
      </c>
      <c r="H295" s="140" t="s">
        <v>747</v>
      </c>
    </row>
    <row r="296" spans="1:8" hidden="1">
      <c r="A296" s="140" t="s">
        <v>599</v>
      </c>
      <c r="B296" s="140">
        <v>101</v>
      </c>
      <c r="C296" s="141">
        <v>1473.0119999999999</v>
      </c>
      <c r="D296" s="141">
        <v>1524.9829999999999</v>
      </c>
      <c r="E296" s="140" t="s">
        <v>836</v>
      </c>
      <c r="F296" s="140" t="s">
        <v>837</v>
      </c>
      <c r="G296" s="140" t="s">
        <v>746</v>
      </c>
      <c r="H296" s="140" t="s">
        <v>747</v>
      </c>
    </row>
    <row r="297" spans="1:8" hidden="1">
      <c r="A297" s="140" t="s">
        <v>599</v>
      </c>
      <c r="B297" s="140">
        <v>102</v>
      </c>
      <c r="C297" s="141">
        <v>6.3E-2</v>
      </c>
      <c r="D297" s="141">
        <v>1.901</v>
      </c>
      <c r="E297" s="140" t="s">
        <v>838</v>
      </c>
      <c r="F297" s="140" t="s">
        <v>839</v>
      </c>
      <c r="G297" s="140" t="s">
        <v>840</v>
      </c>
      <c r="H297" s="140" t="s">
        <v>841</v>
      </c>
    </row>
    <row r="298" spans="1:8" hidden="1">
      <c r="A298" s="140" t="s">
        <v>599</v>
      </c>
      <c r="B298" s="140">
        <v>102</v>
      </c>
      <c r="C298" s="141">
        <v>6.3E-2</v>
      </c>
      <c r="D298" s="141">
        <v>1.901</v>
      </c>
      <c r="E298" s="140" t="s">
        <v>838</v>
      </c>
      <c r="F298" s="140" t="s">
        <v>842</v>
      </c>
      <c r="G298" s="140" t="s">
        <v>840</v>
      </c>
      <c r="H298" s="140" t="s">
        <v>841</v>
      </c>
    </row>
    <row r="299" spans="1:8" hidden="1">
      <c r="A299" s="140" t="s">
        <v>599</v>
      </c>
      <c r="B299" s="140">
        <v>102</v>
      </c>
      <c r="C299" s="141">
        <v>1.901</v>
      </c>
      <c r="D299" s="141">
        <v>44.243000000000002</v>
      </c>
      <c r="E299" s="140" t="s">
        <v>843</v>
      </c>
      <c r="F299" s="140" t="s">
        <v>844</v>
      </c>
      <c r="G299" s="140" t="s">
        <v>840</v>
      </c>
      <c r="H299" s="140" t="s">
        <v>841</v>
      </c>
    </row>
    <row r="300" spans="1:8" hidden="1">
      <c r="A300" s="140" t="s">
        <v>599</v>
      </c>
      <c r="B300" s="140">
        <v>102</v>
      </c>
      <c r="C300" s="141">
        <v>44.243000000000002</v>
      </c>
      <c r="D300" s="141">
        <v>46.752000000000002</v>
      </c>
      <c r="E300" s="140" t="s">
        <v>845</v>
      </c>
      <c r="F300" s="140" t="s">
        <v>846</v>
      </c>
      <c r="G300" s="140" t="s">
        <v>840</v>
      </c>
      <c r="H300" s="140" t="s">
        <v>841</v>
      </c>
    </row>
    <row r="301" spans="1:8" hidden="1">
      <c r="A301" s="140" t="s">
        <v>599</v>
      </c>
      <c r="B301" s="140">
        <v>102</v>
      </c>
      <c r="C301" s="141">
        <v>46.752000000000002</v>
      </c>
      <c r="D301" s="141">
        <v>50.84</v>
      </c>
      <c r="E301" s="140" t="s">
        <v>847</v>
      </c>
      <c r="F301" s="140" t="s">
        <v>848</v>
      </c>
      <c r="G301" s="140" t="s">
        <v>840</v>
      </c>
      <c r="H301" s="140" t="s">
        <v>841</v>
      </c>
    </row>
    <row r="302" spans="1:8" hidden="1">
      <c r="A302" s="140" t="s">
        <v>599</v>
      </c>
      <c r="B302" s="140">
        <v>102</v>
      </c>
      <c r="C302" s="141">
        <v>50.84</v>
      </c>
      <c r="D302" s="141">
        <v>52.296999999999997</v>
      </c>
      <c r="E302" s="140" t="s">
        <v>849</v>
      </c>
      <c r="F302" s="140" t="s">
        <v>850</v>
      </c>
      <c r="G302" s="140" t="s">
        <v>840</v>
      </c>
      <c r="H302" s="140" t="s">
        <v>841</v>
      </c>
    </row>
    <row r="303" spans="1:8" hidden="1">
      <c r="A303" s="140" t="s">
        <v>599</v>
      </c>
      <c r="B303" s="140">
        <v>103</v>
      </c>
      <c r="C303" s="141">
        <v>1524.9829999999999</v>
      </c>
      <c r="D303" s="141">
        <v>1527.52</v>
      </c>
      <c r="E303" s="140" t="s">
        <v>851</v>
      </c>
      <c r="F303" s="140" t="s">
        <v>852</v>
      </c>
      <c r="G303" s="140" t="s">
        <v>853</v>
      </c>
      <c r="H303" s="140" t="s">
        <v>841</v>
      </c>
    </row>
    <row r="304" spans="1:8" hidden="1">
      <c r="A304" s="140" t="s">
        <v>599</v>
      </c>
      <c r="B304" s="140">
        <v>103</v>
      </c>
      <c r="C304" s="141">
        <v>1525.184</v>
      </c>
      <c r="D304" s="141">
        <v>1527.52</v>
      </c>
      <c r="E304" s="140" t="s">
        <v>851</v>
      </c>
      <c r="F304" s="140" t="s">
        <v>854</v>
      </c>
      <c r="G304" s="140" t="s">
        <v>853</v>
      </c>
      <c r="H304" s="140" t="s">
        <v>841</v>
      </c>
    </row>
    <row r="305" spans="1:8" hidden="1">
      <c r="A305" s="140" t="s">
        <v>599</v>
      </c>
      <c r="B305" s="140">
        <v>103</v>
      </c>
      <c r="C305" s="141">
        <v>1527.52</v>
      </c>
      <c r="D305" s="141">
        <v>1538.921</v>
      </c>
      <c r="E305" s="140" t="s">
        <v>855</v>
      </c>
      <c r="F305" s="140" t="s">
        <v>856</v>
      </c>
      <c r="G305" s="140" t="s">
        <v>853</v>
      </c>
      <c r="H305" s="140" t="s">
        <v>841</v>
      </c>
    </row>
    <row r="306" spans="1:8" hidden="1">
      <c r="A306" s="140" t="s">
        <v>599</v>
      </c>
      <c r="B306" s="140">
        <v>103</v>
      </c>
      <c r="C306" s="141">
        <v>1538.921</v>
      </c>
      <c r="D306" s="141">
        <v>1541.0340000000001</v>
      </c>
      <c r="E306" s="140" t="s">
        <v>857</v>
      </c>
      <c r="F306" s="140" t="s">
        <v>858</v>
      </c>
      <c r="G306" s="140" t="s">
        <v>853</v>
      </c>
      <c r="H306" s="140" t="s">
        <v>841</v>
      </c>
    </row>
    <row r="307" spans="1:8" hidden="1">
      <c r="A307" s="140" t="s">
        <v>599</v>
      </c>
      <c r="B307" s="140">
        <v>103</v>
      </c>
      <c r="C307" s="141">
        <v>1541.0340000000001</v>
      </c>
      <c r="D307" s="141">
        <v>1585.672</v>
      </c>
      <c r="E307" s="140" t="s">
        <v>859</v>
      </c>
      <c r="F307" s="140" t="s">
        <v>860</v>
      </c>
      <c r="G307" s="140" t="s">
        <v>853</v>
      </c>
      <c r="H307" s="140" t="s">
        <v>841</v>
      </c>
    </row>
    <row r="308" spans="1:8" hidden="1">
      <c r="A308" s="140" t="s">
        <v>599</v>
      </c>
      <c r="B308" s="140">
        <v>103</v>
      </c>
      <c r="C308" s="141">
        <v>1585.672</v>
      </c>
      <c r="D308" s="141">
        <v>1587.8</v>
      </c>
      <c r="E308" s="140" t="s">
        <v>861</v>
      </c>
      <c r="F308" s="140" t="s">
        <v>862</v>
      </c>
      <c r="G308" s="140" t="s">
        <v>853</v>
      </c>
      <c r="H308" s="140" t="s">
        <v>841</v>
      </c>
    </row>
    <row r="309" spans="1:8" hidden="1">
      <c r="A309" s="140" t="s">
        <v>599</v>
      </c>
      <c r="B309" s="140">
        <v>103</v>
      </c>
      <c r="C309" s="141">
        <v>1585.672</v>
      </c>
      <c r="D309" s="141">
        <v>1587.8</v>
      </c>
      <c r="E309" s="140" t="s">
        <v>861</v>
      </c>
      <c r="F309" s="140" t="s">
        <v>863</v>
      </c>
      <c r="G309" s="140" t="s">
        <v>853</v>
      </c>
      <c r="H309" s="140" t="s">
        <v>841</v>
      </c>
    </row>
    <row r="310" spans="1:8" hidden="1">
      <c r="A310" s="140" t="s">
        <v>599</v>
      </c>
      <c r="B310" s="140">
        <v>103</v>
      </c>
      <c r="C310" s="141">
        <v>1587.8</v>
      </c>
      <c r="D310" s="141">
        <v>1643.8</v>
      </c>
      <c r="E310" s="140" t="s">
        <v>864</v>
      </c>
      <c r="F310" s="140" t="s">
        <v>865</v>
      </c>
      <c r="G310" s="140" t="s">
        <v>853</v>
      </c>
      <c r="H310" s="140" t="s">
        <v>841</v>
      </c>
    </row>
    <row r="311" spans="1:8" hidden="1">
      <c r="A311" s="140" t="s">
        <v>599</v>
      </c>
      <c r="B311" s="140">
        <v>103</v>
      </c>
      <c r="C311" s="141">
        <v>1643.8</v>
      </c>
      <c r="D311" s="141">
        <v>1645.895</v>
      </c>
      <c r="E311" s="140" t="s">
        <v>866</v>
      </c>
      <c r="F311" s="140" t="s">
        <v>867</v>
      </c>
      <c r="G311" s="140" t="s">
        <v>853</v>
      </c>
      <c r="H311" s="140" t="s">
        <v>841</v>
      </c>
    </row>
    <row r="312" spans="1:8" hidden="1">
      <c r="A312" s="140" t="s">
        <v>599</v>
      </c>
      <c r="B312" s="140">
        <v>103</v>
      </c>
      <c r="C312" s="141">
        <v>1643.8</v>
      </c>
      <c r="D312" s="141">
        <v>1645.895</v>
      </c>
      <c r="E312" s="140" t="s">
        <v>866</v>
      </c>
      <c r="F312" s="140" t="s">
        <v>868</v>
      </c>
      <c r="G312" s="140" t="s">
        <v>853</v>
      </c>
      <c r="H312" s="140" t="s">
        <v>841</v>
      </c>
    </row>
    <row r="313" spans="1:8" hidden="1">
      <c r="A313" s="140" t="s">
        <v>599</v>
      </c>
      <c r="B313" s="140">
        <v>103</v>
      </c>
      <c r="C313" s="141">
        <v>1645.895</v>
      </c>
      <c r="D313" s="141">
        <v>1724.2860000000001</v>
      </c>
      <c r="E313" s="140" t="s">
        <v>869</v>
      </c>
      <c r="F313" s="140" t="s">
        <v>870</v>
      </c>
      <c r="G313" s="140" t="s">
        <v>853</v>
      </c>
      <c r="H313" s="140" t="s">
        <v>841</v>
      </c>
    </row>
    <row r="314" spans="1:8" hidden="1">
      <c r="A314" s="140" t="s">
        <v>599</v>
      </c>
      <c r="B314" s="140">
        <v>103</v>
      </c>
      <c r="C314" s="141">
        <v>1724.2860000000001</v>
      </c>
      <c r="D314" s="141">
        <v>1726.242</v>
      </c>
      <c r="E314" s="140" t="s">
        <v>871</v>
      </c>
      <c r="F314" s="140" t="s">
        <v>872</v>
      </c>
      <c r="G314" s="140" t="s">
        <v>853</v>
      </c>
      <c r="H314" s="140" t="s">
        <v>841</v>
      </c>
    </row>
    <row r="315" spans="1:8" hidden="1">
      <c r="A315" s="140" t="s">
        <v>599</v>
      </c>
      <c r="B315" s="140">
        <v>103</v>
      </c>
      <c r="C315" s="141">
        <v>1724.2860000000001</v>
      </c>
      <c r="D315" s="141">
        <v>1726.242</v>
      </c>
      <c r="E315" s="140" t="s">
        <v>871</v>
      </c>
      <c r="F315" s="140" t="s">
        <v>873</v>
      </c>
      <c r="G315" s="140" t="s">
        <v>853</v>
      </c>
      <c r="H315" s="140" t="s">
        <v>841</v>
      </c>
    </row>
    <row r="316" spans="1:8" hidden="1">
      <c r="A316" s="140" t="s">
        <v>599</v>
      </c>
      <c r="B316" s="140">
        <v>103</v>
      </c>
      <c r="C316" s="141">
        <v>1726.242</v>
      </c>
      <c r="D316" s="141">
        <v>1803.5129999999999</v>
      </c>
      <c r="E316" s="140" t="s">
        <v>874</v>
      </c>
      <c r="F316" s="140" t="s">
        <v>875</v>
      </c>
      <c r="G316" s="140" t="s">
        <v>853</v>
      </c>
      <c r="H316" s="140" t="s">
        <v>841</v>
      </c>
    </row>
    <row r="317" spans="1:8" hidden="1">
      <c r="A317" s="140" t="s">
        <v>599</v>
      </c>
      <c r="B317" s="140">
        <v>103</v>
      </c>
      <c r="C317" s="141">
        <v>1803.5129999999999</v>
      </c>
      <c r="D317" s="141">
        <v>1806.6489999999999</v>
      </c>
      <c r="E317" s="140" t="s">
        <v>876</v>
      </c>
      <c r="F317" s="140" t="s">
        <v>877</v>
      </c>
      <c r="G317" s="140" t="s">
        <v>853</v>
      </c>
      <c r="H317" s="140" t="s">
        <v>841</v>
      </c>
    </row>
    <row r="318" spans="1:8" hidden="1">
      <c r="A318" s="140" t="s">
        <v>599</v>
      </c>
      <c r="B318" s="140">
        <v>103</v>
      </c>
      <c r="C318" s="141">
        <v>1803.5129999999999</v>
      </c>
      <c r="D318" s="141">
        <v>1806.6489999999999</v>
      </c>
      <c r="E318" s="140" t="s">
        <v>876</v>
      </c>
      <c r="F318" s="140" t="s">
        <v>878</v>
      </c>
      <c r="G318" s="140" t="s">
        <v>853</v>
      </c>
      <c r="H318" s="140" t="s">
        <v>841</v>
      </c>
    </row>
    <row r="319" spans="1:8" hidden="1">
      <c r="A319" s="140" t="s">
        <v>599</v>
      </c>
      <c r="B319" s="140">
        <v>103</v>
      </c>
      <c r="C319" s="141">
        <v>1806.6489999999999</v>
      </c>
      <c r="D319" s="141">
        <v>1813.345</v>
      </c>
      <c r="E319" s="140" t="s">
        <v>711</v>
      </c>
      <c r="F319" s="140" t="s">
        <v>879</v>
      </c>
      <c r="G319" s="140" t="s">
        <v>853</v>
      </c>
      <c r="H319" s="140" t="s">
        <v>841</v>
      </c>
    </row>
    <row r="320" spans="1:8" hidden="1">
      <c r="A320" s="140" t="s">
        <v>599</v>
      </c>
      <c r="B320" s="140">
        <v>103</v>
      </c>
      <c r="C320" s="141">
        <v>1813.345</v>
      </c>
      <c r="D320" s="141">
        <v>1822.8620000000001</v>
      </c>
      <c r="E320" s="140" t="s">
        <v>880</v>
      </c>
      <c r="F320" s="140" t="s">
        <v>881</v>
      </c>
      <c r="G320" s="140" t="s">
        <v>853</v>
      </c>
      <c r="H320" s="140" t="s">
        <v>841</v>
      </c>
    </row>
    <row r="321" spans="1:8" hidden="1">
      <c r="A321" s="140" t="s">
        <v>599</v>
      </c>
      <c r="B321" s="140">
        <v>103</v>
      </c>
      <c r="C321" s="141">
        <v>1822.8620000000001</v>
      </c>
      <c r="D321" s="141">
        <v>1825.5909999999999</v>
      </c>
      <c r="E321" s="140" t="s">
        <v>882</v>
      </c>
      <c r="F321" s="140" t="s">
        <v>883</v>
      </c>
      <c r="G321" s="140" t="s">
        <v>853</v>
      </c>
      <c r="H321" s="140" t="s">
        <v>884</v>
      </c>
    </row>
    <row r="322" spans="1:8" hidden="1">
      <c r="A322" s="140" t="s">
        <v>599</v>
      </c>
      <c r="B322" s="140">
        <v>103</v>
      </c>
      <c r="C322" s="141">
        <v>1822.8620000000001</v>
      </c>
      <c r="D322" s="141">
        <v>1825.5909999999999</v>
      </c>
      <c r="E322" s="140" t="s">
        <v>882</v>
      </c>
      <c r="F322" s="140" t="s">
        <v>885</v>
      </c>
      <c r="G322" s="140" t="s">
        <v>853</v>
      </c>
      <c r="H322" s="140" t="s">
        <v>884</v>
      </c>
    </row>
    <row r="323" spans="1:8" hidden="1">
      <c r="A323" s="140" t="s">
        <v>599</v>
      </c>
      <c r="B323" s="140">
        <v>103</v>
      </c>
      <c r="C323" s="141">
        <v>1825.5909999999999</v>
      </c>
      <c r="D323" s="141">
        <v>1850.855</v>
      </c>
      <c r="E323" s="140" t="s">
        <v>886</v>
      </c>
      <c r="F323" s="140" t="s">
        <v>887</v>
      </c>
      <c r="G323" s="140" t="s">
        <v>853</v>
      </c>
      <c r="H323" s="140" t="s">
        <v>884</v>
      </c>
    </row>
    <row r="324" spans="1:8" hidden="1">
      <c r="A324" s="140" t="s">
        <v>599</v>
      </c>
      <c r="B324" s="140">
        <v>103</v>
      </c>
      <c r="C324" s="141">
        <v>1850.855</v>
      </c>
      <c r="D324" s="141">
        <v>1854.0170000000001</v>
      </c>
      <c r="E324" s="140" t="s">
        <v>888</v>
      </c>
      <c r="F324" s="140" t="s">
        <v>889</v>
      </c>
      <c r="G324" s="140" t="s">
        <v>853</v>
      </c>
      <c r="H324" s="140" t="s">
        <v>884</v>
      </c>
    </row>
    <row r="325" spans="1:8" hidden="1">
      <c r="A325" s="140" t="s">
        <v>599</v>
      </c>
      <c r="B325" s="140">
        <v>103</v>
      </c>
      <c r="C325" s="141">
        <v>1850.855</v>
      </c>
      <c r="D325" s="141">
        <v>1854.0170000000001</v>
      </c>
      <c r="E325" s="140" t="s">
        <v>888</v>
      </c>
      <c r="F325" s="140" t="s">
        <v>890</v>
      </c>
      <c r="G325" s="140" t="s">
        <v>853</v>
      </c>
      <c r="H325" s="140" t="s">
        <v>884</v>
      </c>
    </row>
    <row r="326" spans="1:8" hidden="1">
      <c r="A326" s="140" t="s">
        <v>599</v>
      </c>
      <c r="B326" s="140">
        <v>103</v>
      </c>
      <c r="C326" s="141">
        <v>1854.0170000000001</v>
      </c>
      <c r="D326" s="141">
        <v>1892.068</v>
      </c>
      <c r="E326" s="140" t="s">
        <v>891</v>
      </c>
      <c r="F326" s="140" t="s">
        <v>892</v>
      </c>
      <c r="G326" s="140" t="s">
        <v>853</v>
      </c>
      <c r="H326" s="140" t="s">
        <v>884</v>
      </c>
    </row>
    <row r="327" spans="1:8" hidden="1">
      <c r="A327" s="140" t="s">
        <v>599</v>
      </c>
      <c r="B327" s="140">
        <v>103</v>
      </c>
      <c r="C327" s="141">
        <v>1892.068</v>
      </c>
      <c r="D327" s="141">
        <v>1894.85</v>
      </c>
      <c r="E327" s="140" t="s">
        <v>893</v>
      </c>
      <c r="F327" s="140" t="s">
        <v>894</v>
      </c>
      <c r="G327" s="140" t="s">
        <v>853</v>
      </c>
      <c r="H327" s="140" t="s">
        <v>884</v>
      </c>
    </row>
    <row r="328" spans="1:8" hidden="1">
      <c r="A328" s="140" t="s">
        <v>599</v>
      </c>
      <c r="B328" s="140">
        <v>103</v>
      </c>
      <c r="C328" s="141">
        <v>1892.068</v>
      </c>
      <c r="D328" s="141">
        <v>1894.85</v>
      </c>
      <c r="E328" s="140" t="s">
        <v>893</v>
      </c>
      <c r="F328" s="140" t="s">
        <v>895</v>
      </c>
      <c r="G328" s="140" t="s">
        <v>853</v>
      </c>
      <c r="H328" s="140" t="s">
        <v>884</v>
      </c>
    </row>
    <row r="329" spans="1:8" hidden="1">
      <c r="A329" s="140" t="s">
        <v>599</v>
      </c>
      <c r="B329" s="140">
        <v>103</v>
      </c>
      <c r="C329" s="141">
        <v>1894.85</v>
      </c>
      <c r="D329" s="141">
        <v>1934.7660000000001</v>
      </c>
      <c r="E329" s="140" t="s">
        <v>896</v>
      </c>
      <c r="F329" s="140" t="s">
        <v>897</v>
      </c>
      <c r="G329" s="140" t="s">
        <v>853</v>
      </c>
      <c r="H329" s="140" t="s">
        <v>884</v>
      </c>
    </row>
    <row r="330" spans="1:8" hidden="1">
      <c r="A330" s="140" t="s">
        <v>599</v>
      </c>
      <c r="B330" s="140">
        <v>103</v>
      </c>
      <c r="C330" s="141">
        <v>1934.7660000000001</v>
      </c>
      <c r="D330" s="141">
        <v>1937.5050000000001</v>
      </c>
      <c r="E330" s="140" t="s">
        <v>898</v>
      </c>
      <c r="F330" s="140" t="s">
        <v>899</v>
      </c>
      <c r="G330" s="140" t="s">
        <v>853</v>
      </c>
      <c r="H330" s="140" t="s">
        <v>884</v>
      </c>
    </row>
    <row r="331" spans="1:8" hidden="1">
      <c r="A331" s="140" t="s">
        <v>599</v>
      </c>
      <c r="B331" s="140">
        <v>103</v>
      </c>
      <c r="C331" s="141">
        <v>1934.7660000000001</v>
      </c>
      <c r="D331" s="141">
        <v>1937.5050000000001</v>
      </c>
      <c r="E331" s="140" t="s">
        <v>898</v>
      </c>
      <c r="F331" s="140" t="s">
        <v>900</v>
      </c>
      <c r="G331" s="140" t="s">
        <v>853</v>
      </c>
      <c r="H331" s="140" t="s">
        <v>884</v>
      </c>
    </row>
    <row r="332" spans="1:8" hidden="1">
      <c r="A332" s="140" t="s">
        <v>599</v>
      </c>
      <c r="B332" s="140">
        <v>103</v>
      </c>
      <c r="C332" s="141">
        <v>1937.5050000000001</v>
      </c>
      <c r="D332" s="141">
        <v>1983.4059999999999</v>
      </c>
      <c r="E332" s="140" t="s">
        <v>901</v>
      </c>
      <c r="F332" s="140" t="s">
        <v>902</v>
      </c>
      <c r="G332" s="140" t="s">
        <v>853</v>
      </c>
      <c r="H332" s="140" t="s">
        <v>884</v>
      </c>
    </row>
    <row r="333" spans="1:8" hidden="1">
      <c r="A333" s="140" t="s">
        <v>599</v>
      </c>
      <c r="B333" s="140">
        <v>103</v>
      </c>
      <c r="C333" s="141">
        <v>1983.4059999999999</v>
      </c>
      <c r="D333" s="141">
        <v>1986.088</v>
      </c>
      <c r="E333" s="140" t="s">
        <v>903</v>
      </c>
      <c r="F333" s="140" t="s">
        <v>904</v>
      </c>
      <c r="G333" s="140" t="s">
        <v>853</v>
      </c>
      <c r="H333" s="140" t="s">
        <v>884</v>
      </c>
    </row>
    <row r="334" spans="1:8" hidden="1">
      <c r="A334" s="140" t="s">
        <v>599</v>
      </c>
      <c r="B334" s="140">
        <v>103</v>
      </c>
      <c r="C334" s="141">
        <v>1983.4059999999999</v>
      </c>
      <c r="D334" s="141">
        <v>1986.088</v>
      </c>
      <c r="E334" s="140" t="s">
        <v>903</v>
      </c>
      <c r="F334" s="140" t="s">
        <v>905</v>
      </c>
      <c r="G334" s="140" t="s">
        <v>853</v>
      </c>
      <c r="H334" s="140" t="s">
        <v>884</v>
      </c>
    </row>
    <row r="335" spans="1:8" hidden="1">
      <c r="A335" s="140" t="s">
        <v>599</v>
      </c>
      <c r="B335" s="140">
        <v>103</v>
      </c>
      <c r="C335" s="141">
        <v>1986.088</v>
      </c>
      <c r="D335" s="141">
        <v>2018</v>
      </c>
      <c r="E335" s="140" t="s">
        <v>906</v>
      </c>
      <c r="F335" s="140" t="s">
        <v>907</v>
      </c>
      <c r="G335" s="140" t="s">
        <v>853</v>
      </c>
      <c r="H335" s="140" t="s">
        <v>884</v>
      </c>
    </row>
    <row r="336" spans="1:8" hidden="1">
      <c r="A336" s="140" t="s">
        <v>599</v>
      </c>
      <c r="B336" s="140">
        <v>103</v>
      </c>
      <c r="C336" s="141">
        <v>2018</v>
      </c>
      <c r="D336" s="141">
        <v>2027.47</v>
      </c>
      <c r="E336" s="140" t="s">
        <v>908</v>
      </c>
      <c r="F336" s="140" t="s">
        <v>909</v>
      </c>
      <c r="G336" s="140" t="s">
        <v>853</v>
      </c>
      <c r="H336" s="140" t="s">
        <v>884</v>
      </c>
    </row>
    <row r="337" spans="1:8" hidden="1">
      <c r="A337" s="140" t="s">
        <v>599</v>
      </c>
      <c r="B337" s="140">
        <v>103</v>
      </c>
      <c r="C337" s="141">
        <v>2027.47</v>
      </c>
      <c r="D337" s="141">
        <v>2030.586</v>
      </c>
      <c r="E337" s="140" t="s">
        <v>910</v>
      </c>
      <c r="F337" s="140" t="s">
        <v>911</v>
      </c>
      <c r="G337" s="140" t="s">
        <v>853</v>
      </c>
      <c r="H337" s="140" t="s">
        <v>884</v>
      </c>
    </row>
    <row r="338" spans="1:8" hidden="1">
      <c r="A338" s="140" t="s">
        <v>599</v>
      </c>
      <c r="B338" s="140">
        <v>103</v>
      </c>
      <c r="C338" s="141">
        <v>2027.47</v>
      </c>
      <c r="D338" s="141">
        <v>2030.586</v>
      </c>
      <c r="E338" s="140" t="s">
        <v>910</v>
      </c>
      <c r="F338" s="140" t="s">
        <v>912</v>
      </c>
      <c r="G338" s="140" t="s">
        <v>853</v>
      </c>
      <c r="H338" s="140" t="s">
        <v>884</v>
      </c>
    </row>
    <row r="339" spans="1:8" hidden="1">
      <c r="A339" s="140" t="s">
        <v>599</v>
      </c>
      <c r="B339" s="140">
        <v>103</v>
      </c>
      <c r="C339" s="141">
        <v>2030.586</v>
      </c>
      <c r="D339" s="141">
        <v>2033.424</v>
      </c>
      <c r="E339" s="140" t="s">
        <v>913</v>
      </c>
      <c r="F339" s="140" t="s">
        <v>914</v>
      </c>
      <c r="G339" s="140" t="s">
        <v>853</v>
      </c>
      <c r="H339" s="140" t="s">
        <v>884</v>
      </c>
    </row>
    <row r="340" spans="1:8" hidden="1">
      <c r="A340" s="140" t="s">
        <v>599</v>
      </c>
      <c r="B340" s="140">
        <v>103</v>
      </c>
      <c r="C340" s="141">
        <v>2030.586</v>
      </c>
      <c r="D340" s="141">
        <v>2033.424</v>
      </c>
      <c r="E340" s="140" t="s">
        <v>913</v>
      </c>
      <c r="F340" s="140" t="s">
        <v>915</v>
      </c>
      <c r="G340" s="140" t="s">
        <v>853</v>
      </c>
      <c r="H340" s="140" t="s">
        <v>884</v>
      </c>
    </row>
    <row r="341" spans="1:8" hidden="1">
      <c r="A341" s="140" t="s">
        <v>599</v>
      </c>
      <c r="B341" s="140">
        <v>103</v>
      </c>
      <c r="C341" s="141">
        <v>2033.424</v>
      </c>
      <c r="D341" s="141">
        <v>2038</v>
      </c>
      <c r="E341" s="140" t="s">
        <v>843</v>
      </c>
      <c r="F341" s="140" t="s">
        <v>916</v>
      </c>
      <c r="G341" s="140" t="s">
        <v>853</v>
      </c>
      <c r="H341" s="140" t="s">
        <v>884</v>
      </c>
    </row>
    <row r="342" spans="1:8" hidden="1">
      <c r="A342" s="140" t="s">
        <v>599</v>
      </c>
      <c r="B342" s="140">
        <v>103</v>
      </c>
      <c r="C342" s="141">
        <v>2038</v>
      </c>
      <c r="D342" s="141">
        <v>2056</v>
      </c>
      <c r="E342" s="140" t="s">
        <v>849</v>
      </c>
      <c r="F342" s="140" t="s">
        <v>917</v>
      </c>
      <c r="G342" s="140" t="s">
        <v>853</v>
      </c>
      <c r="H342" s="140" t="s">
        <v>884</v>
      </c>
    </row>
    <row r="343" spans="1:8" hidden="1">
      <c r="A343" s="140" t="s">
        <v>599</v>
      </c>
      <c r="B343" s="140">
        <v>103</v>
      </c>
      <c r="C343" s="141">
        <v>2056</v>
      </c>
      <c r="D343" s="141">
        <v>2075.86</v>
      </c>
      <c r="E343" s="140" t="s">
        <v>918</v>
      </c>
      <c r="F343" s="140" t="s">
        <v>919</v>
      </c>
      <c r="G343" s="140" t="s">
        <v>853</v>
      </c>
      <c r="H343" s="140" t="s">
        <v>884</v>
      </c>
    </row>
    <row r="344" spans="1:8" hidden="1">
      <c r="A344" s="140" t="s">
        <v>599</v>
      </c>
      <c r="B344" s="140">
        <v>103</v>
      </c>
      <c r="C344" s="141">
        <v>2075.86</v>
      </c>
      <c r="D344" s="141">
        <v>2078.5169999999998</v>
      </c>
      <c r="E344" s="140" t="s">
        <v>920</v>
      </c>
      <c r="F344" s="140" t="s">
        <v>921</v>
      </c>
      <c r="G344" s="140" t="s">
        <v>853</v>
      </c>
      <c r="H344" s="140" t="s">
        <v>884</v>
      </c>
    </row>
    <row r="345" spans="1:8" hidden="1">
      <c r="A345" s="140" t="s">
        <v>599</v>
      </c>
      <c r="B345" s="140">
        <v>103</v>
      </c>
      <c r="C345" s="141">
        <v>2075.86</v>
      </c>
      <c r="D345" s="141">
        <v>2078.5169999999998</v>
      </c>
      <c r="E345" s="140" t="s">
        <v>920</v>
      </c>
      <c r="F345" s="140" t="s">
        <v>922</v>
      </c>
      <c r="G345" s="140" t="s">
        <v>853</v>
      </c>
      <c r="H345" s="140" t="s">
        <v>884</v>
      </c>
    </row>
    <row r="346" spans="1:8" hidden="1">
      <c r="A346" s="140" t="s">
        <v>599</v>
      </c>
      <c r="B346" s="140">
        <v>103</v>
      </c>
      <c r="C346" s="141">
        <v>2078.5169999999998</v>
      </c>
      <c r="D346" s="141">
        <v>2096</v>
      </c>
      <c r="E346" s="140" t="s">
        <v>849</v>
      </c>
      <c r="F346" s="140" t="s">
        <v>923</v>
      </c>
      <c r="G346" s="140" t="s">
        <v>853</v>
      </c>
      <c r="H346" s="140" t="s">
        <v>884</v>
      </c>
    </row>
    <row r="347" spans="1:8" hidden="1">
      <c r="A347" s="140" t="s">
        <v>599</v>
      </c>
      <c r="B347" s="140">
        <v>103</v>
      </c>
      <c r="C347" s="141">
        <v>2096</v>
      </c>
      <c r="D347" s="141">
        <v>2115.7240000000002</v>
      </c>
      <c r="E347" s="140" t="s">
        <v>924</v>
      </c>
      <c r="F347" s="140" t="s">
        <v>925</v>
      </c>
      <c r="G347" s="140" t="s">
        <v>853</v>
      </c>
      <c r="H347" s="140" t="s">
        <v>884</v>
      </c>
    </row>
    <row r="348" spans="1:8" hidden="1">
      <c r="A348" s="140" t="s">
        <v>599</v>
      </c>
      <c r="B348" s="140">
        <v>103</v>
      </c>
      <c r="C348" s="141">
        <v>2115.7240000000002</v>
      </c>
      <c r="D348" s="141">
        <v>2118.4</v>
      </c>
      <c r="E348" s="140" t="s">
        <v>926</v>
      </c>
      <c r="F348" s="140" t="s">
        <v>927</v>
      </c>
      <c r="G348" s="140" t="s">
        <v>853</v>
      </c>
      <c r="H348" s="140" t="s">
        <v>884</v>
      </c>
    </row>
    <row r="349" spans="1:8" hidden="1">
      <c r="A349" s="140" t="s">
        <v>599</v>
      </c>
      <c r="B349" s="140">
        <v>103</v>
      </c>
      <c r="C349" s="141">
        <v>2115.7240000000002</v>
      </c>
      <c r="D349" s="141">
        <v>2118.4</v>
      </c>
      <c r="E349" s="140" t="s">
        <v>926</v>
      </c>
      <c r="F349" s="140" t="s">
        <v>928</v>
      </c>
      <c r="G349" s="140" t="s">
        <v>853</v>
      </c>
      <c r="H349" s="140" t="s">
        <v>884</v>
      </c>
    </row>
    <row r="350" spans="1:8" hidden="1">
      <c r="A350" s="140" t="s">
        <v>599</v>
      </c>
      <c r="B350" s="140">
        <v>103</v>
      </c>
      <c r="C350" s="141">
        <v>2118.4</v>
      </c>
      <c r="D350" s="141">
        <v>2122.431</v>
      </c>
      <c r="E350" s="140" t="s">
        <v>906</v>
      </c>
      <c r="F350" s="140" t="s">
        <v>929</v>
      </c>
      <c r="G350" s="140" t="s">
        <v>853</v>
      </c>
      <c r="H350" s="140" t="s">
        <v>884</v>
      </c>
    </row>
    <row r="351" spans="1:8" hidden="1">
      <c r="A351" s="140" t="s">
        <v>599</v>
      </c>
      <c r="B351" s="140">
        <v>103</v>
      </c>
      <c r="C351" s="141">
        <v>2122.431</v>
      </c>
      <c r="D351" s="141">
        <v>2128</v>
      </c>
      <c r="E351" s="140" t="s">
        <v>908</v>
      </c>
      <c r="F351" s="140" t="s">
        <v>930</v>
      </c>
      <c r="G351" s="140" t="s">
        <v>853</v>
      </c>
      <c r="H351" s="140" t="s">
        <v>884</v>
      </c>
    </row>
    <row r="352" spans="1:8" hidden="1">
      <c r="A352" s="140" t="s">
        <v>599</v>
      </c>
      <c r="B352" s="140">
        <v>103</v>
      </c>
      <c r="C352" s="141">
        <v>2128</v>
      </c>
      <c r="D352" s="141">
        <v>2151.7240000000002</v>
      </c>
      <c r="E352" s="140" t="s">
        <v>931</v>
      </c>
      <c r="F352" s="140" t="s">
        <v>932</v>
      </c>
      <c r="G352" s="140" t="s">
        <v>853</v>
      </c>
      <c r="H352" s="140" t="s">
        <v>884</v>
      </c>
    </row>
    <row r="353" spans="1:8" hidden="1">
      <c r="A353" s="140" t="s">
        <v>599</v>
      </c>
      <c r="B353" s="140">
        <v>103</v>
      </c>
      <c r="C353" s="141">
        <v>2151.7240000000002</v>
      </c>
      <c r="D353" s="141">
        <v>2154.395</v>
      </c>
      <c r="E353" s="140" t="s">
        <v>933</v>
      </c>
      <c r="F353" s="140" t="s">
        <v>934</v>
      </c>
      <c r="G353" s="140" t="s">
        <v>853</v>
      </c>
      <c r="H353" s="140" t="s">
        <v>884</v>
      </c>
    </row>
    <row r="354" spans="1:8" hidden="1">
      <c r="A354" s="140" t="s">
        <v>599</v>
      </c>
      <c r="B354" s="140">
        <v>103</v>
      </c>
      <c r="C354" s="141">
        <v>2151.7240000000002</v>
      </c>
      <c r="D354" s="141">
        <v>2154.395</v>
      </c>
      <c r="E354" s="140" t="s">
        <v>933</v>
      </c>
      <c r="F354" s="140" t="s">
        <v>935</v>
      </c>
      <c r="G354" s="140" t="s">
        <v>853</v>
      </c>
      <c r="H354" s="140" t="s">
        <v>884</v>
      </c>
    </row>
    <row r="355" spans="1:8" hidden="1">
      <c r="A355" s="140" t="s">
        <v>599</v>
      </c>
      <c r="B355" s="140">
        <v>103</v>
      </c>
      <c r="C355" s="141">
        <v>2154.395</v>
      </c>
      <c r="D355" s="141">
        <v>2175</v>
      </c>
      <c r="E355" s="140" t="s">
        <v>710</v>
      </c>
      <c r="F355" s="140" t="s">
        <v>936</v>
      </c>
      <c r="G355" s="140" t="s">
        <v>853</v>
      </c>
      <c r="H355" s="140" t="s">
        <v>884</v>
      </c>
    </row>
    <row r="356" spans="1:8" hidden="1">
      <c r="A356" s="140" t="s">
        <v>599</v>
      </c>
      <c r="B356" s="140">
        <v>103</v>
      </c>
      <c r="C356" s="141">
        <v>2175</v>
      </c>
      <c r="D356" s="141">
        <v>2196.5650000000001</v>
      </c>
      <c r="E356" s="140" t="s">
        <v>937</v>
      </c>
      <c r="F356" s="140" t="s">
        <v>938</v>
      </c>
      <c r="G356" s="140" t="s">
        <v>853</v>
      </c>
      <c r="H356" s="140" t="s">
        <v>884</v>
      </c>
    </row>
    <row r="357" spans="1:8" hidden="1">
      <c r="A357" s="140" t="s">
        <v>599</v>
      </c>
      <c r="B357" s="140">
        <v>103</v>
      </c>
      <c r="C357" s="141">
        <v>2196.5650000000001</v>
      </c>
      <c r="D357" s="141">
        <v>2199.4789999999998</v>
      </c>
      <c r="E357" s="140" t="s">
        <v>939</v>
      </c>
      <c r="F357" s="140" t="s">
        <v>940</v>
      </c>
      <c r="G357" s="140" t="s">
        <v>853</v>
      </c>
      <c r="H357" s="140" t="s">
        <v>884</v>
      </c>
    </row>
    <row r="358" spans="1:8" hidden="1">
      <c r="A358" s="140" t="s">
        <v>599</v>
      </c>
      <c r="B358" s="140">
        <v>103</v>
      </c>
      <c r="C358" s="141">
        <v>2196.5650000000001</v>
      </c>
      <c r="D358" s="141">
        <v>2199.4789999999998</v>
      </c>
      <c r="E358" s="140" t="s">
        <v>939</v>
      </c>
      <c r="F358" s="140" t="s">
        <v>941</v>
      </c>
      <c r="G358" s="140" t="s">
        <v>853</v>
      </c>
      <c r="H358" s="140" t="s">
        <v>884</v>
      </c>
    </row>
    <row r="359" spans="1:8" hidden="1">
      <c r="A359" s="140" t="s">
        <v>599</v>
      </c>
      <c r="B359" s="140">
        <v>103</v>
      </c>
      <c r="C359" s="141">
        <v>2199.4789999999998</v>
      </c>
      <c r="D359" s="141">
        <v>2203.627</v>
      </c>
      <c r="E359" s="140" t="s">
        <v>942</v>
      </c>
      <c r="F359" s="140" t="s">
        <v>943</v>
      </c>
      <c r="G359" s="140" t="s">
        <v>853</v>
      </c>
      <c r="H359" s="140" t="s">
        <v>884</v>
      </c>
    </row>
    <row r="360" spans="1:8" hidden="1">
      <c r="A360" s="140" t="s">
        <v>599</v>
      </c>
      <c r="B360" s="140">
        <v>103</v>
      </c>
      <c r="C360" s="141">
        <v>2030.586</v>
      </c>
      <c r="D360" s="141">
        <v>2033.424</v>
      </c>
      <c r="E360" s="140" t="s">
        <v>913</v>
      </c>
      <c r="F360" s="140" t="s">
        <v>914</v>
      </c>
      <c r="G360" s="140" t="s">
        <v>944</v>
      </c>
      <c r="H360" s="140" t="s">
        <v>884</v>
      </c>
    </row>
    <row r="361" spans="1:8" hidden="1">
      <c r="A361" s="140" t="s">
        <v>599</v>
      </c>
      <c r="B361" s="140">
        <v>103</v>
      </c>
      <c r="C361" s="141">
        <v>2030.586</v>
      </c>
      <c r="D361" s="141">
        <v>2033.424</v>
      </c>
      <c r="E361" s="140" t="s">
        <v>913</v>
      </c>
      <c r="F361" s="140" t="s">
        <v>915</v>
      </c>
      <c r="G361" s="140" t="s">
        <v>944</v>
      </c>
      <c r="H361" s="140" t="s">
        <v>884</v>
      </c>
    </row>
    <row r="362" spans="1:8" hidden="1">
      <c r="A362" s="140" t="s">
        <v>599</v>
      </c>
      <c r="B362" s="140">
        <v>103</v>
      </c>
      <c r="C362" s="141">
        <v>2033.424</v>
      </c>
      <c r="D362" s="141">
        <v>2038</v>
      </c>
      <c r="E362" s="140" t="s">
        <v>945</v>
      </c>
      <c r="F362" s="140" t="s">
        <v>916</v>
      </c>
      <c r="G362" s="140" t="s">
        <v>944</v>
      </c>
      <c r="H362" s="140" t="s">
        <v>884</v>
      </c>
    </row>
    <row r="363" spans="1:8" hidden="1">
      <c r="A363" s="140" t="s">
        <v>599</v>
      </c>
      <c r="B363" s="140">
        <v>103</v>
      </c>
      <c r="C363" s="141">
        <v>2038</v>
      </c>
      <c r="D363" s="141">
        <v>2056</v>
      </c>
      <c r="E363" s="140" t="s">
        <v>946</v>
      </c>
      <c r="F363" s="140" t="s">
        <v>917</v>
      </c>
      <c r="G363" s="140" t="s">
        <v>944</v>
      </c>
      <c r="H363" s="140" t="s">
        <v>884</v>
      </c>
    </row>
    <row r="364" spans="1:8" hidden="1">
      <c r="A364" s="140" t="s">
        <v>599</v>
      </c>
      <c r="B364" s="140">
        <v>103</v>
      </c>
      <c r="C364" s="141">
        <v>2056</v>
      </c>
      <c r="D364" s="141">
        <v>2075.86</v>
      </c>
      <c r="E364" s="140" t="s">
        <v>918</v>
      </c>
      <c r="F364" s="140" t="s">
        <v>919</v>
      </c>
      <c r="G364" s="140" t="s">
        <v>944</v>
      </c>
      <c r="H364" s="140" t="s">
        <v>884</v>
      </c>
    </row>
    <row r="365" spans="1:8" hidden="1">
      <c r="A365" s="140" t="s">
        <v>599</v>
      </c>
      <c r="B365" s="140">
        <v>103</v>
      </c>
      <c r="C365" s="141">
        <v>2075.86</v>
      </c>
      <c r="D365" s="141">
        <v>2078.5169999999998</v>
      </c>
      <c r="E365" s="140" t="s">
        <v>920</v>
      </c>
      <c r="F365" s="140" t="s">
        <v>921</v>
      </c>
      <c r="G365" s="140" t="s">
        <v>944</v>
      </c>
      <c r="H365" s="140" t="s">
        <v>884</v>
      </c>
    </row>
    <row r="366" spans="1:8" hidden="1">
      <c r="A366" s="140" t="s">
        <v>599</v>
      </c>
      <c r="B366" s="140">
        <v>103</v>
      </c>
      <c r="C366" s="141">
        <v>2075.86</v>
      </c>
      <c r="D366" s="141">
        <v>2078.5169999999998</v>
      </c>
      <c r="E366" s="140" t="s">
        <v>920</v>
      </c>
      <c r="F366" s="140" t="s">
        <v>922</v>
      </c>
      <c r="G366" s="140" t="s">
        <v>944</v>
      </c>
      <c r="H366" s="140" t="s">
        <v>884</v>
      </c>
    </row>
    <row r="367" spans="1:8" hidden="1">
      <c r="A367" s="140" t="s">
        <v>599</v>
      </c>
      <c r="B367" s="140">
        <v>103</v>
      </c>
      <c r="C367" s="141">
        <v>2078.5169999999998</v>
      </c>
      <c r="D367" s="141">
        <v>2096</v>
      </c>
      <c r="E367" s="140" t="s">
        <v>947</v>
      </c>
      <c r="F367" s="140" t="s">
        <v>923</v>
      </c>
      <c r="G367" s="140" t="s">
        <v>944</v>
      </c>
      <c r="H367" s="140" t="s">
        <v>884</v>
      </c>
    </row>
    <row r="368" spans="1:8" hidden="1">
      <c r="A368" s="140" t="s">
        <v>599</v>
      </c>
      <c r="B368" s="140">
        <v>103</v>
      </c>
      <c r="C368" s="141">
        <v>2096</v>
      </c>
      <c r="D368" s="141">
        <v>2115.7240000000002</v>
      </c>
      <c r="E368" s="140" t="s">
        <v>924</v>
      </c>
      <c r="F368" s="140" t="s">
        <v>925</v>
      </c>
      <c r="G368" s="140" t="s">
        <v>944</v>
      </c>
      <c r="H368" s="140" t="s">
        <v>884</v>
      </c>
    </row>
    <row r="369" spans="1:8" hidden="1">
      <c r="A369" s="140" t="s">
        <v>599</v>
      </c>
      <c r="B369" s="140">
        <v>103</v>
      </c>
      <c r="C369" s="141">
        <v>2115.7240000000002</v>
      </c>
      <c r="D369" s="141">
        <v>2118.4</v>
      </c>
      <c r="E369" s="140" t="s">
        <v>926</v>
      </c>
      <c r="F369" s="140" t="s">
        <v>927</v>
      </c>
      <c r="G369" s="140" t="s">
        <v>944</v>
      </c>
      <c r="H369" s="140" t="s">
        <v>884</v>
      </c>
    </row>
    <row r="370" spans="1:8" hidden="1">
      <c r="A370" s="140" t="s">
        <v>599</v>
      </c>
      <c r="B370" s="140">
        <v>103</v>
      </c>
      <c r="C370" s="141">
        <v>2115.7240000000002</v>
      </c>
      <c r="D370" s="141">
        <v>2118.4</v>
      </c>
      <c r="E370" s="140" t="s">
        <v>926</v>
      </c>
      <c r="F370" s="140" t="s">
        <v>928</v>
      </c>
      <c r="G370" s="140" t="s">
        <v>944</v>
      </c>
      <c r="H370" s="140" t="s">
        <v>884</v>
      </c>
    </row>
    <row r="371" spans="1:8" hidden="1">
      <c r="A371" s="140" t="s">
        <v>599</v>
      </c>
      <c r="B371" s="140">
        <v>103</v>
      </c>
      <c r="C371" s="141">
        <v>2118.4</v>
      </c>
      <c r="D371" s="141">
        <v>2122.431</v>
      </c>
      <c r="E371" s="140" t="s">
        <v>948</v>
      </c>
      <c r="F371" s="140" t="s">
        <v>929</v>
      </c>
      <c r="G371" s="140" t="s">
        <v>944</v>
      </c>
      <c r="H371" s="140" t="s">
        <v>884</v>
      </c>
    </row>
    <row r="372" spans="1:8" hidden="1">
      <c r="A372" s="140" t="s">
        <v>599</v>
      </c>
      <c r="B372" s="140">
        <v>103</v>
      </c>
      <c r="C372" s="141">
        <v>2122.431</v>
      </c>
      <c r="D372" s="141">
        <v>2128</v>
      </c>
      <c r="E372" s="140" t="s">
        <v>949</v>
      </c>
      <c r="F372" s="140" t="s">
        <v>930</v>
      </c>
      <c r="G372" s="140" t="s">
        <v>944</v>
      </c>
      <c r="H372" s="140" t="s">
        <v>884</v>
      </c>
    </row>
    <row r="373" spans="1:8" hidden="1">
      <c r="A373" s="140" t="s">
        <v>599</v>
      </c>
      <c r="B373" s="140">
        <v>103</v>
      </c>
      <c r="C373" s="141">
        <v>2128</v>
      </c>
      <c r="D373" s="141">
        <v>2151.7240000000002</v>
      </c>
      <c r="E373" s="140" t="s">
        <v>931</v>
      </c>
      <c r="F373" s="140" t="s">
        <v>932</v>
      </c>
      <c r="G373" s="140" t="s">
        <v>944</v>
      </c>
      <c r="H373" s="140" t="s">
        <v>884</v>
      </c>
    </row>
    <row r="374" spans="1:8" hidden="1">
      <c r="A374" s="140" t="s">
        <v>599</v>
      </c>
      <c r="B374" s="140">
        <v>103</v>
      </c>
      <c r="C374" s="141">
        <v>2151.7240000000002</v>
      </c>
      <c r="D374" s="141">
        <v>2154.395</v>
      </c>
      <c r="E374" s="140" t="s">
        <v>933</v>
      </c>
      <c r="F374" s="140" t="s">
        <v>934</v>
      </c>
      <c r="G374" s="140" t="s">
        <v>944</v>
      </c>
      <c r="H374" s="140" t="s">
        <v>884</v>
      </c>
    </row>
    <row r="375" spans="1:8" hidden="1">
      <c r="A375" s="140" t="s">
        <v>599</v>
      </c>
      <c r="B375" s="140">
        <v>103</v>
      </c>
      <c r="C375" s="141">
        <v>2151.7240000000002</v>
      </c>
      <c r="D375" s="141">
        <v>2154.395</v>
      </c>
      <c r="E375" s="140" t="s">
        <v>933</v>
      </c>
      <c r="F375" s="140" t="s">
        <v>935</v>
      </c>
      <c r="G375" s="140" t="s">
        <v>944</v>
      </c>
      <c r="H375" s="140" t="s">
        <v>884</v>
      </c>
    </row>
    <row r="376" spans="1:8" hidden="1">
      <c r="A376" s="140" t="s">
        <v>599</v>
      </c>
      <c r="B376" s="140">
        <v>103</v>
      </c>
      <c r="C376" s="141">
        <v>2154.395</v>
      </c>
      <c r="D376" s="141">
        <v>2175</v>
      </c>
      <c r="E376" s="140" t="s">
        <v>950</v>
      </c>
      <c r="F376" s="140" t="s">
        <v>936</v>
      </c>
      <c r="G376" s="140" t="s">
        <v>944</v>
      </c>
      <c r="H376" s="140" t="s">
        <v>884</v>
      </c>
    </row>
    <row r="377" spans="1:8" hidden="1">
      <c r="A377" s="140" t="s">
        <v>599</v>
      </c>
      <c r="B377" s="140">
        <v>103</v>
      </c>
      <c r="C377" s="141">
        <v>2175</v>
      </c>
      <c r="D377" s="141">
        <v>2196.5650000000001</v>
      </c>
      <c r="E377" s="140" t="s">
        <v>937</v>
      </c>
      <c r="F377" s="140" t="s">
        <v>938</v>
      </c>
      <c r="G377" s="140" t="s">
        <v>944</v>
      </c>
      <c r="H377" s="140" t="s">
        <v>884</v>
      </c>
    </row>
    <row r="378" spans="1:8" hidden="1">
      <c r="A378" s="140" t="s">
        <v>599</v>
      </c>
      <c r="B378" s="140">
        <v>103</v>
      </c>
      <c r="C378" s="141">
        <v>2196.5650000000001</v>
      </c>
      <c r="D378" s="141">
        <v>2199.4789999999998</v>
      </c>
      <c r="E378" s="140" t="s">
        <v>939</v>
      </c>
      <c r="F378" s="140" t="s">
        <v>940</v>
      </c>
      <c r="G378" s="140" t="s">
        <v>944</v>
      </c>
      <c r="H378" s="140" t="s">
        <v>884</v>
      </c>
    </row>
    <row r="379" spans="1:8" hidden="1">
      <c r="A379" s="140" t="s">
        <v>599</v>
      </c>
      <c r="B379" s="140">
        <v>103</v>
      </c>
      <c r="C379" s="141">
        <v>2196.5650000000001</v>
      </c>
      <c r="D379" s="141">
        <v>2199.4789999999998</v>
      </c>
      <c r="E379" s="140" t="s">
        <v>939</v>
      </c>
      <c r="F379" s="140" t="s">
        <v>941</v>
      </c>
      <c r="G379" s="140" t="s">
        <v>944</v>
      </c>
      <c r="H379" s="140" t="s">
        <v>884</v>
      </c>
    </row>
    <row r="380" spans="1:8" hidden="1">
      <c r="A380" s="140" t="s">
        <v>599</v>
      </c>
      <c r="B380" s="140">
        <v>103</v>
      </c>
      <c r="C380" s="141">
        <v>2199.4789999999998</v>
      </c>
      <c r="D380" s="141">
        <v>2203.627</v>
      </c>
      <c r="E380" s="140" t="s">
        <v>942</v>
      </c>
      <c r="F380" s="140" t="s">
        <v>943</v>
      </c>
      <c r="G380" s="140" t="s">
        <v>944</v>
      </c>
      <c r="H380" s="140" t="s">
        <v>884</v>
      </c>
    </row>
    <row r="381" spans="1:8" hidden="1">
      <c r="A381" s="140" t="s">
        <v>599</v>
      </c>
      <c r="B381" s="140">
        <v>102</v>
      </c>
      <c r="C381" s="141">
        <v>6.3E-2</v>
      </c>
      <c r="D381" s="141">
        <v>1.901</v>
      </c>
      <c r="E381" s="140" t="s">
        <v>838</v>
      </c>
      <c r="F381" s="140" t="s">
        <v>839</v>
      </c>
      <c r="G381" s="140" t="s">
        <v>951</v>
      </c>
      <c r="H381" s="140" t="s">
        <v>841</v>
      </c>
    </row>
    <row r="382" spans="1:8" hidden="1">
      <c r="A382" s="140" t="s">
        <v>599</v>
      </c>
      <c r="B382" s="140">
        <v>102</v>
      </c>
      <c r="C382" s="141">
        <v>6.3E-2</v>
      </c>
      <c r="D382" s="141">
        <v>1.901</v>
      </c>
      <c r="E382" s="140" t="s">
        <v>838</v>
      </c>
      <c r="F382" s="140" t="s">
        <v>842</v>
      </c>
      <c r="G382" s="140" t="s">
        <v>951</v>
      </c>
      <c r="H382" s="140" t="s">
        <v>841</v>
      </c>
    </row>
    <row r="383" spans="1:8" hidden="1">
      <c r="A383" s="140" t="s">
        <v>599</v>
      </c>
      <c r="B383" s="140">
        <v>102</v>
      </c>
      <c r="C383" s="141">
        <v>1.901</v>
      </c>
      <c r="D383" s="141">
        <v>44.243000000000002</v>
      </c>
      <c r="E383" s="140" t="s">
        <v>952</v>
      </c>
      <c r="F383" s="140" t="s">
        <v>844</v>
      </c>
      <c r="G383" s="140" t="s">
        <v>951</v>
      </c>
      <c r="H383" s="140" t="s">
        <v>841</v>
      </c>
    </row>
    <row r="384" spans="1:8" hidden="1">
      <c r="A384" s="140" t="s">
        <v>599</v>
      </c>
      <c r="B384" s="140">
        <v>102</v>
      </c>
      <c r="C384" s="141">
        <v>44.243000000000002</v>
      </c>
      <c r="D384" s="141">
        <v>46.752000000000002</v>
      </c>
      <c r="E384" s="140" t="s">
        <v>845</v>
      </c>
      <c r="F384" s="140" t="s">
        <v>846</v>
      </c>
      <c r="G384" s="140" t="s">
        <v>951</v>
      </c>
      <c r="H384" s="140" t="s">
        <v>841</v>
      </c>
    </row>
    <row r="385" spans="1:8" hidden="1">
      <c r="A385" s="140" t="s">
        <v>599</v>
      </c>
      <c r="B385" s="140">
        <v>102</v>
      </c>
      <c r="C385" s="141">
        <v>46.752000000000002</v>
      </c>
      <c r="D385" s="141">
        <v>50.84</v>
      </c>
      <c r="E385" s="140" t="s">
        <v>847</v>
      </c>
      <c r="F385" s="140" t="s">
        <v>848</v>
      </c>
      <c r="G385" s="140" t="s">
        <v>951</v>
      </c>
      <c r="H385" s="140" t="s">
        <v>841</v>
      </c>
    </row>
    <row r="386" spans="1:8" hidden="1">
      <c r="A386" s="140" t="s">
        <v>599</v>
      </c>
      <c r="B386" s="140">
        <v>102</v>
      </c>
      <c r="C386" s="141">
        <v>50.84</v>
      </c>
      <c r="D386" s="141">
        <v>52.296999999999997</v>
      </c>
      <c r="E386" s="140" t="s">
        <v>953</v>
      </c>
      <c r="F386" s="140" t="s">
        <v>850</v>
      </c>
      <c r="G386" s="140" t="s">
        <v>951</v>
      </c>
      <c r="H386" s="140" t="s">
        <v>841</v>
      </c>
    </row>
    <row r="387" spans="1:8" hidden="1">
      <c r="A387" s="140" t="s">
        <v>599</v>
      </c>
      <c r="B387" s="140">
        <v>103</v>
      </c>
      <c r="C387" s="141">
        <v>1524.9829999999999</v>
      </c>
      <c r="D387" s="141">
        <v>1527.52</v>
      </c>
      <c r="E387" s="140" t="s">
        <v>851</v>
      </c>
      <c r="F387" s="140" t="s">
        <v>852</v>
      </c>
      <c r="G387" s="140" t="s">
        <v>944</v>
      </c>
      <c r="H387" s="140" t="s">
        <v>841</v>
      </c>
    </row>
    <row r="388" spans="1:8" hidden="1">
      <c r="A388" s="140" t="s">
        <v>599</v>
      </c>
      <c r="B388" s="140">
        <v>103</v>
      </c>
      <c r="C388" s="141">
        <v>1525.184</v>
      </c>
      <c r="D388" s="141">
        <v>1527.52</v>
      </c>
      <c r="E388" s="140" t="s">
        <v>851</v>
      </c>
      <c r="F388" s="140" t="s">
        <v>854</v>
      </c>
      <c r="G388" s="140" t="s">
        <v>944</v>
      </c>
      <c r="H388" s="140" t="s">
        <v>841</v>
      </c>
    </row>
    <row r="389" spans="1:8" hidden="1">
      <c r="A389" s="140" t="s">
        <v>599</v>
      </c>
      <c r="B389" s="140">
        <v>103</v>
      </c>
      <c r="C389" s="141">
        <v>1527.52</v>
      </c>
      <c r="D389" s="141">
        <v>1538.921</v>
      </c>
      <c r="E389" s="140" t="s">
        <v>855</v>
      </c>
      <c r="F389" s="140" t="s">
        <v>856</v>
      </c>
      <c r="G389" s="140" t="s">
        <v>944</v>
      </c>
      <c r="H389" s="140" t="s">
        <v>841</v>
      </c>
    </row>
    <row r="390" spans="1:8" hidden="1">
      <c r="A390" s="140" t="s">
        <v>599</v>
      </c>
      <c r="B390" s="140">
        <v>103</v>
      </c>
      <c r="C390" s="141">
        <v>1538.921</v>
      </c>
      <c r="D390" s="141">
        <v>1541.0340000000001</v>
      </c>
      <c r="E390" s="140" t="s">
        <v>857</v>
      </c>
      <c r="F390" s="140" t="s">
        <v>858</v>
      </c>
      <c r="G390" s="140" t="s">
        <v>944</v>
      </c>
      <c r="H390" s="140" t="s">
        <v>841</v>
      </c>
    </row>
    <row r="391" spans="1:8" hidden="1">
      <c r="A391" s="140" t="s">
        <v>599</v>
      </c>
      <c r="B391" s="140">
        <v>103</v>
      </c>
      <c r="C391" s="141">
        <v>1541.0340000000001</v>
      </c>
      <c r="D391" s="141">
        <v>1585.672</v>
      </c>
      <c r="E391" s="140" t="s">
        <v>859</v>
      </c>
      <c r="F391" s="140" t="s">
        <v>860</v>
      </c>
      <c r="G391" s="140" t="s">
        <v>944</v>
      </c>
      <c r="H391" s="140" t="s">
        <v>841</v>
      </c>
    </row>
    <row r="392" spans="1:8" hidden="1">
      <c r="A392" s="140" t="s">
        <v>599</v>
      </c>
      <c r="B392" s="140">
        <v>103</v>
      </c>
      <c r="C392" s="141">
        <v>1585.672</v>
      </c>
      <c r="D392" s="141">
        <v>1587.8</v>
      </c>
      <c r="E392" s="140" t="s">
        <v>861</v>
      </c>
      <c r="F392" s="140" t="s">
        <v>862</v>
      </c>
      <c r="G392" s="140" t="s">
        <v>944</v>
      </c>
      <c r="H392" s="140" t="s">
        <v>841</v>
      </c>
    </row>
    <row r="393" spans="1:8" hidden="1">
      <c r="A393" s="140" t="s">
        <v>599</v>
      </c>
      <c r="B393" s="140">
        <v>103</v>
      </c>
      <c r="C393" s="141">
        <v>1585.672</v>
      </c>
      <c r="D393" s="141">
        <v>1587.8</v>
      </c>
      <c r="E393" s="140" t="s">
        <v>861</v>
      </c>
      <c r="F393" s="140" t="s">
        <v>863</v>
      </c>
      <c r="G393" s="140" t="s">
        <v>944</v>
      </c>
      <c r="H393" s="140" t="s">
        <v>841</v>
      </c>
    </row>
    <row r="394" spans="1:8" hidden="1">
      <c r="A394" s="140" t="s">
        <v>599</v>
      </c>
      <c r="B394" s="140">
        <v>103</v>
      </c>
      <c r="C394" s="141">
        <v>1587.8</v>
      </c>
      <c r="D394" s="141">
        <v>1643.8</v>
      </c>
      <c r="E394" s="140" t="s">
        <v>864</v>
      </c>
      <c r="F394" s="140" t="s">
        <v>865</v>
      </c>
      <c r="G394" s="140" t="s">
        <v>944</v>
      </c>
      <c r="H394" s="140" t="s">
        <v>841</v>
      </c>
    </row>
    <row r="395" spans="1:8" hidden="1">
      <c r="A395" s="140" t="s">
        <v>599</v>
      </c>
      <c r="B395" s="140">
        <v>103</v>
      </c>
      <c r="C395" s="141">
        <v>1643.8</v>
      </c>
      <c r="D395" s="141">
        <v>1645.895</v>
      </c>
      <c r="E395" s="140" t="s">
        <v>866</v>
      </c>
      <c r="F395" s="140" t="s">
        <v>867</v>
      </c>
      <c r="G395" s="140" t="s">
        <v>944</v>
      </c>
      <c r="H395" s="140" t="s">
        <v>841</v>
      </c>
    </row>
    <row r="396" spans="1:8" hidden="1">
      <c r="A396" s="140" t="s">
        <v>599</v>
      </c>
      <c r="B396" s="140">
        <v>103</v>
      </c>
      <c r="C396" s="141">
        <v>1643.8</v>
      </c>
      <c r="D396" s="141">
        <v>1645.895</v>
      </c>
      <c r="E396" s="140" t="s">
        <v>866</v>
      </c>
      <c r="F396" s="140" t="s">
        <v>868</v>
      </c>
      <c r="G396" s="140" t="s">
        <v>944</v>
      </c>
      <c r="H396" s="140" t="s">
        <v>841</v>
      </c>
    </row>
    <row r="397" spans="1:8" hidden="1">
      <c r="A397" s="140" t="s">
        <v>599</v>
      </c>
      <c r="B397" s="140">
        <v>103</v>
      </c>
      <c r="C397" s="141">
        <v>1645.895</v>
      </c>
      <c r="D397" s="141">
        <v>1724.2860000000001</v>
      </c>
      <c r="E397" s="140" t="s">
        <v>869</v>
      </c>
      <c r="F397" s="140" t="s">
        <v>870</v>
      </c>
      <c r="G397" s="140" t="s">
        <v>944</v>
      </c>
      <c r="H397" s="140" t="s">
        <v>841</v>
      </c>
    </row>
    <row r="398" spans="1:8" hidden="1">
      <c r="A398" s="140" t="s">
        <v>599</v>
      </c>
      <c r="B398" s="140">
        <v>103</v>
      </c>
      <c r="C398" s="141">
        <v>1724.2860000000001</v>
      </c>
      <c r="D398" s="141">
        <v>1726.242</v>
      </c>
      <c r="E398" s="140" t="s">
        <v>871</v>
      </c>
      <c r="F398" s="140" t="s">
        <v>872</v>
      </c>
      <c r="G398" s="140" t="s">
        <v>944</v>
      </c>
      <c r="H398" s="140" t="s">
        <v>841</v>
      </c>
    </row>
    <row r="399" spans="1:8" hidden="1">
      <c r="A399" s="140" t="s">
        <v>599</v>
      </c>
      <c r="B399" s="140">
        <v>103</v>
      </c>
      <c r="C399" s="141">
        <v>1724.2860000000001</v>
      </c>
      <c r="D399" s="141">
        <v>1726.242</v>
      </c>
      <c r="E399" s="140" t="s">
        <v>871</v>
      </c>
      <c r="F399" s="140" t="s">
        <v>873</v>
      </c>
      <c r="G399" s="140" t="s">
        <v>944</v>
      </c>
      <c r="H399" s="140" t="s">
        <v>841</v>
      </c>
    </row>
    <row r="400" spans="1:8" hidden="1">
      <c r="A400" s="140" t="s">
        <v>599</v>
      </c>
      <c r="B400" s="140">
        <v>103</v>
      </c>
      <c r="C400" s="141">
        <v>1726.242</v>
      </c>
      <c r="D400" s="141">
        <v>1803.5129999999999</v>
      </c>
      <c r="E400" s="140" t="s">
        <v>874</v>
      </c>
      <c r="F400" s="140" t="s">
        <v>875</v>
      </c>
      <c r="G400" s="140" t="s">
        <v>944</v>
      </c>
      <c r="H400" s="140" t="s">
        <v>841</v>
      </c>
    </row>
    <row r="401" spans="1:8" hidden="1">
      <c r="A401" s="140" t="s">
        <v>599</v>
      </c>
      <c r="B401" s="140">
        <v>103</v>
      </c>
      <c r="C401" s="141">
        <v>1803.5129999999999</v>
      </c>
      <c r="D401" s="141">
        <v>1806.6489999999999</v>
      </c>
      <c r="E401" s="140" t="s">
        <v>876</v>
      </c>
      <c r="F401" s="140" t="s">
        <v>877</v>
      </c>
      <c r="G401" s="140" t="s">
        <v>944</v>
      </c>
      <c r="H401" s="140" t="s">
        <v>841</v>
      </c>
    </row>
    <row r="402" spans="1:8" hidden="1">
      <c r="A402" s="140" t="s">
        <v>599</v>
      </c>
      <c r="B402" s="140">
        <v>103</v>
      </c>
      <c r="C402" s="141">
        <v>1803.5129999999999</v>
      </c>
      <c r="D402" s="141">
        <v>1806.6489999999999</v>
      </c>
      <c r="E402" s="140" t="s">
        <v>876</v>
      </c>
      <c r="F402" s="140" t="s">
        <v>878</v>
      </c>
      <c r="G402" s="140" t="s">
        <v>944</v>
      </c>
      <c r="H402" s="140" t="s">
        <v>841</v>
      </c>
    </row>
    <row r="403" spans="1:8" hidden="1">
      <c r="A403" s="140" t="s">
        <v>599</v>
      </c>
      <c r="B403" s="140">
        <v>103</v>
      </c>
      <c r="C403" s="141">
        <v>1806.6489999999999</v>
      </c>
      <c r="D403" s="141">
        <v>1813.345</v>
      </c>
      <c r="E403" s="140" t="s">
        <v>954</v>
      </c>
      <c r="F403" s="140" t="s">
        <v>879</v>
      </c>
      <c r="G403" s="140" t="s">
        <v>944</v>
      </c>
      <c r="H403" s="140" t="s">
        <v>841</v>
      </c>
    </row>
    <row r="404" spans="1:8" hidden="1">
      <c r="A404" s="140" t="s">
        <v>599</v>
      </c>
      <c r="B404" s="140">
        <v>103</v>
      </c>
      <c r="C404" s="141">
        <v>1813.345</v>
      </c>
      <c r="D404" s="141">
        <v>1822.8620000000001</v>
      </c>
      <c r="E404" s="140" t="s">
        <v>880</v>
      </c>
      <c r="F404" s="140" t="s">
        <v>881</v>
      </c>
      <c r="G404" s="140" t="s">
        <v>944</v>
      </c>
      <c r="H404" s="140" t="s">
        <v>841</v>
      </c>
    </row>
    <row r="405" spans="1:8" hidden="1">
      <c r="A405" s="140" t="s">
        <v>599</v>
      </c>
      <c r="B405" s="140">
        <v>97</v>
      </c>
      <c r="C405" s="141">
        <v>2.1339999999999999</v>
      </c>
      <c r="D405" s="141">
        <v>3</v>
      </c>
      <c r="E405" s="140" t="s">
        <v>736</v>
      </c>
      <c r="F405" s="140" t="s">
        <v>737</v>
      </c>
      <c r="G405" s="140" t="s">
        <v>738</v>
      </c>
      <c r="H405" s="140" t="s">
        <v>603</v>
      </c>
    </row>
    <row r="406" spans="1:8" hidden="1">
      <c r="A406" s="140" t="s">
        <v>599</v>
      </c>
      <c r="B406" s="140">
        <v>97</v>
      </c>
      <c r="C406" s="141">
        <v>3</v>
      </c>
      <c r="D406" s="141">
        <v>5.0049999999999999</v>
      </c>
      <c r="E406" s="140" t="s">
        <v>739</v>
      </c>
      <c r="F406" s="140" t="s">
        <v>740</v>
      </c>
      <c r="G406" s="140" t="s">
        <v>738</v>
      </c>
      <c r="H406" s="140" t="s">
        <v>603</v>
      </c>
    </row>
    <row r="407" spans="1:8" hidden="1">
      <c r="A407" s="140" t="s">
        <v>599</v>
      </c>
      <c r="B407" s="140">
        <v>97</v>
      </c>
      <c r="C407" s="141">
        <v>5.0049999999999999</v>
      </c>
      <c r="D407" s="141">
        <v>6.5170000000000003</v>
      </c>
      <c r="E407" s="140" t="s">
        <v>739</v>
      </c>
      <c r="F407" s="140" t="s">
        <v>741</v>
      </c>
      <c r="G407" s="140" t="s">
        <v>738</v>
      </c>
      <c r="H407" s="140" t="s">
        <v>603</v>
      </c>
    </row>
    <row r="408" spans="1:8" hidden="1">
      <c r="A408" s="140" t="s">
        <v>599</v>
      </c>
      <c r="B408" s="140">
        <v>97</v>
      </c>
      <c r="C408" s="141">
        <v>6.5170000000000003</v>
      </c>
      <c r="D408" s="141">
        <v>9.1470000000000002</v>
      </c>
      <c r="E408" s="140" t="s">
        <v>742</v>
      </c>
      <c r="F408" s="140" t="s">
        <v>743</v>
      </c>
      <c r="G408" s="140" t="s">
        <v>738</v>
      </c>
      <c r="H408" s="140" t="s">
        <v>603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955</v>
      </c>
      <c r="C1" s="20" t="s">
        <v>956</v>
      </c>
      <c r="E1" s="20" t="s">
        <v>957</v>
      </c>
      <c r="G1" s="20" t="s">
        <v>958</v>
      </c>
      <c r="H1" s="22"/>
      <c r="I1" s="20" t="s">
        <v>959</v>
      </c>
      <c r="J1" s="22"/>
      <c r="K1" s="20" t="s">
        <v>960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961</v>
      </c>
      <c r="C2" s="28" t="s">
        <v>962</v>
      </c>
      <c r="E2" s="28">
        <v>1</v>
      </c>
      <c r="G2" s="28" t="s">
        <v>230</v>
      </c>
      <c r="H2" s="22"/>
      <c r="I2" s="28" t="s">
        <v>963</v>
      </c>
      <c r="J2" s="22"/>
      <c r="K2" s="28" t="s">
        <v>964</v>
      </c>
      <c r="L2" s="22"/>
      <c r="M2" s="28" t="s">
        <v>965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966</v>
      </c>
      <c r="C3" s="28" t="s">
        <v>967</v>
      </c>
      <c r="E3" s="28">
        <v>2</v>
      </c>
      <c r="G3" s="28" t="s">
        <v>11</v>
      </c>
      <c r="H3" s="22"/>
      <c r="I3" s="28" t="s">
        <v>968</v>
      </c>
      <c r="J3" s="22"/>
      <c r="K3" s="28" t="s">
        <v>969</v>
      </c>
      <c r="L3" s="22"/>
      <c r="M3" s="28" t="s">
        <v>970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971</v>
      </c>
      <c r="C4" s="28" t="s">
        <v>956</v>
      </c>
      <c r="E4" s="22"/>
      <c r="H4" s="22"/>
      <c r="I4" s="28" t="s">
        <v>972</v>
      </c>
      <c r="J4" s="22"/>
      <c r="K4" s="28" t="s">
        <v>973</v>
      </c>
      <c r="L4" s="22"/>
      <c r="M4" s="28" t="s">
        <v>974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975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978</v>
      </c>
      <c r="B13" s="2" t="s">
        <v>979</v>
      </c>
      <c r="C13" s="2" t="s">
        <v>980</v>
      </c>
      <c r="D13" s="2" t="s">
        <v>981</v>
      </c>
      <c r="E13" s="2" t="s">
        <v>982</v>
      </c>
      <c r="F13" s="2" t="s">
        <v>983</v>
      </c>
      <c r="G13" s="2" t="s">
        <v>984</v>
      </c>
      <c r="H13" s="2" t="s">
        <v>985</v>
      </c>
      <c r="I13" s="2" t="s">
        <v>986</v>
      </c>
      <c r="J13" s="2" t="s">
        <v>987</v>
      </c>
      <c r="K13" s="2" t="s">
        <v>988</v>
      </c>
      <c r="L13" s="2" t="s">
        <v>989</v>
      </c>
      <c r="M13" s="2" t="s">
        <v>990</v>
      </c>
      <c r="N13" s="2" t="s">
        <v>991</v>
      </c>
      <c r="O13" s="2" t="s">
        <v>992</v>
      </c>
      <c r="P13" s="2" t="s">
        <v>993</v>
      </c>
      <c r="Q13" s="2" t="s">
        <v>994</v>
      </c>
      <c r="R13" s="2" t="s">
        <v>995</v>
      </c>
      <c r="S13" s="2" t="s">
        <v>996</v>
      </c>
      <c r="T13" s="2" t="s">
        <v>997</v>
      </c>
      <c r="U13" s="2" t="s">
        <v>998</v>
      </c>
      <c r="V13" s="26" t="s">
        <v>999</v>
      </c>
      <c r="W13" s="26" t="s">
        <v>1000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1001</v>
      </c>
      <c r="B14" s="28" t="s">
        <v>1002</v>
      </c>
      <c r="C14" s="28" t="s">
        <v>1003</v>
      </c>
      <c r="D14" s="28" t="s">
        <v>1004</v>
      </c>
      <c r="E14" s="28" t="s">
        <v>1004</v>
      </c>
      <c r="F14" s="28" t="s">
        <v>1005</v>
      </c>
      <c r="G14" s="28" t="s">
        <v>1005</v>
      </c>
      <c r="H14" s="28" t="s">
        <v>1006</v>
      </c>
      <c r="I14" s="28" t="s">
        <v>1007</v>
      </c>
      <c r="J14" s="28" t="s">
        <v>1008</v>
      </c>
      <c r="K14" s="28" t="s">
        <v>1009</v>
      </c>
      <c r="L14" s="28" t="s">
        <v>1010</v>
      </c>
      <c r="M14" s="28" t="s">
        <v>1010</v>
      </c>
      <c r="N14" s="28" t="s">
        <v>1010</v>
      </c>
      <c r="O14" s="28" t="s">
        <v>1010</v>
      </c>
      <c r="P14" s="28" t="s">
        <v>993</v>
      </c>
      <c r="Q14" s="28" t="s">
        <v>1011</v>
      </c>
      <c r="R14" s="28" t="s">
        <v>1012</v>
      </c>
      <c r="S14" s="28" t="s">
        <v>1004</v>
      </c>
      <c r="T14" s="28" t="s">
        <v>1004</v>
      </c>
      <c r="U14" s="28" t="s">
        <v>998</v>
      </c>
      <c r="V14" s="29" t="s">
        <v>999</v>
      </c>
      <c r="W14" s="29" t="s">
        <v>1000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1013</v>
      </c>
      <c r="B15" s="28" t="s">
        <v>1014</v>
      </c>
      <c r="C15" s="28" t="str">
        <f>""</f>
        <v/>
      </c>
      <c r="D15" s="28"/>
      <c r="E15" s="28"/>
      <c r="F15" s="28"/>
      <c r="G15" s="28" t="s">
        <v>1015</v>
      </c>
      <c r="H15" s="28" t="s">
        <v>1016</v>
      </c>
      <c r="I15" s="28" t="s">
        <v>1017</v>
      </c>
      <c r="J15" s="28"/>
      <c r="K15" s="28" t="s">
        <v>1018</v>
      </c>
      <c r="L15" s="28" t="s">
        <v>1019</v>
      </c>
      <c r="M15" s="28" t="s">
        <v>1019</v>
      </c>
      <c r="N15" s="28" t="s">
        <v>1019</v>
      </c>
      <c r="O15" s="28" t="s">
        <v>1019</v>
      </c>
      <c r="P15" s="28"/>
      <c r="Q15" s="28" t="s">
        <v>984</v>
      </c>
      <c r="R15" s="28" t="s">
        <v>1020</v>
      </c>
      <c r="S15" s="28" t="s">
        <v>1021</v>
      </c>
      <c r="T15" s="28" t="s">
        <v>1021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1022</v>
      </c>
      <c r="L16" s="28"/>
      <c r="M16" s="28"/>
      <c r="N16" s="28"/>
      <c r="O16" s="28"/>
      <c r="P16" s="28"/>
      <c r="Q16" s="28"/>
      <c r="R16" s="28" t="s">
        <v>1023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1024</v>
      </c>
      <c r="B28" s="25" t="s">
        <v>1025</v>
      </c>
      <c r="C28" s="25" t="s">
        <v>1026</v>
      </c>
      <c r="D28" s="25" t="s">
        <v>1027</v>
      </c>
      <c r="E28" s="25" t="s">
        <v>1028</v>
      </c>
      <c r="F28" s="25" t="s">
        <v>1029</v>
      </c>
      <c r="G28" s="25" t="s">
        <v>1030</v>
      </c>
      <c r="H28" s="25" t="s">
        <v>1031</v>
      </c>
      <c r="I28" s="25" t="s">
        <v>1032</v>
      </c>
      <c r="J28" s="25" t="s">
        <v>1033</v>
      </c>
      <c r="K28" s="25" t="s">
        <v>1034</v>
      </c>
      <c r="L28" s="25" t="s">
        <v>1035</v>
      </c>
      <c r="M28" s="25" t="s">
        <v>1036</v>
      </c>
      <c r="N28" s="25" t="s">
        <v>1037</v>
      </c>
      <c r="O28" s="25" t="s">
        <v>1038</v>
      </c>
      <c r="P28" s="25" t="s">
        <v>1039</v>
      </c>
      <c r="Q28" s="25" t="s">
        <v>1040</v>
      </c>
      <c r="R28" s="25" t="s">
        <v>1041</v>
      </c>
      <c r="S28" s="25" t="s">
        <v>1042</v>
      </c>
      <c r="T28" s="25" t="s">
        <v>1043</v>
      </c>
      <c r="U28" s="25" t="s">
        <v>1044</v>
      </c>
      <c r="V28" s="25" t="s">
        <v>1045</v>
      </c>
      <c r="W28" s="25" t="s">
        <v>1046</v>
      </c>
      <c r="X28" s="25" t="s">
        <v>1047</v>
      </c>
      <c r="Y28" s="25" t="s">
        <v>1048</v>
      </c>
      <c r="Z28" s="25" t="s">
        <v>1049</v>
      </c>
      <c r="AA28" s="25" t="s">
        <v>1050</v>
      </c>
      <c r="AB28" s="25" t="s">
        <v>1051</v>
      </c>
      <c r="AC28" s="25" t="s">
        <v>1052</v>
      </c>
      <c r="AD28" s="25" t="s">
        <v>1053</v>
      </c>
      <c r="AE28" s="25" t="s">
        <v>1054</v>
      </c>
      <c r="AF28" s="25" t="s">
        <v>1055</v>
      </c>
      <c r="AG28" s="25" t="s">
        <v>1056</v>
      </c>
      <c r="AH28" s="25" t="s">
        <v>1057</v>
      </c>
      <c r="AI28" s="25" t="s">
        <v>1058</v>
      </c>
      <c r="AJ28" s="25" t="s">
        <v>1059</v>
      </c>
      <c r="AK28" s="25" t="s">
        <v>1060</v>
      </c>
      <c r="AL28" s="25" t="s">
        <v>1061</v>
      </c>
      <c r="AM28" s="25" t="s">
        <v>1062</v>
      </c>
      <c r="AN28" s="30" t="s">
        <v>1063</v>
      </c>
      <c r="AO28" s="30" t="s">
        <v>1064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1065</v>
      </c>
      <c r="B29" s="28" t="s">
        <v>1066</v>
      </c>
      <c r="C29" s="28" t="s">
        <v>1067</v>
      </c>
      <c r="D29" s="28" t="s">
        <v>1005</v>
      </c>
      <c r="E29" s="28" t="s">
        <v>1014</v>
      </c>
      <c r="F29" s="28" t="s">
        <v>1068</v>
      </c>
      <c r="G29" s="28" t="s">
        <v>1069</v>
      </c>
      <c r="H29" s="28" t="s">
        <v>1070</v>
      </c>
      <c r="I29" s="28" t="s">
        <v>1071</v>
      </c>
      <c r="J29" s="28" t="s">
        <v>1072</v>
      </c>
      <c r="K29" s="28" t="s">
        <v>1072</v>
      </c>
      <c r="L29" s="28" t="s">
        <v>1073</v>
      </c>
      <c r="M29" s="28" t="s">
        <v>1074</v>
      </c>
      <c r="N29" s="28" t="s">
        <v>1075</v>
      </c>
      <c r="O29" s="28" t="s">
        <v>1076</v>
      </c>
      <c r="P29" s="28" t="s">
        <v>1077</v>
      </c>
      <c r="Q29" s="28" t="s">
        <v>1078</v>
      </c>
      <c r="R29" s="28" t="s">
        <v>1079</v>
      </c>
      <c r="S29" s="28" t="s">
        <v>1080</v>
      </c>
      <c r="T29" s="28" t="s">
        <v>1081</v>
      </c>
      <c r="U29" s="28" t="s">
        <v>1082</v>
      </c>
      <c r="V29" s="28" t="s">
        <v>1081</v>
      </c>
      <c r="W29" s="28" t="s">
        <v>1082</v>
      </c>
      <c r="X29" s="28" t="s">
        <v>1083</v>
      </c>
      <c r="Y29" s="28" t="s">
        <v>1082</v>
      </c>
      <c r="Z29" s="28" t="s">
        <v>1081</v>
      </c>
      <c r="AA29" s="28" t="s">
        <v>1082</v>
      </c>
      <c r="AB29" s="28" t="s">
        <v>993</v>
      </c>
      <c r="AC29" s="28" t="s">
        <v>1084</v>
      </c>
      <c r="AD29" s="28" t="s">
        <v>1085</v>
      </c>
      <c r="AE29" s="28" t="s">
        <v>1086</v>
      </c>
      <c r="AF29" s="28" t="s">
        <v>1023</v>
      </c>
      <c r="AG29" s="28" t="s">
        <v>1020</v>
      </c>
      <c r="AH29" s="28" t="s">
        <v>1087</v>
      </c>
      <c r="AI29" s="28" t="s">
        <v>1088</v>
      </c>
      <c r="AJ29" s="28" t="s">
        <v>1072</v>
      </c>
      <c r="AK29" s="28" t="s">
        <v>1088</v>
      </c>
      <c r="AL29" s="28" t="s">
        <v>1072</v>
      </c>
      <c r="AM29" s="28" t="s">
        <v>998</v>
      </c>
      <c r="AN29" s="29" t="s">
        <v>999</v>
      </c>
      <c r="AO29" s="29" t="s">
        <v>1000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1015</v>
      </c>
      <c r="E30" s="28"/>
      <c r="F30" s="28" t="s">
        <v>1089</v>
      </c>
      <c r="G30" s="28" t="s">
        <v>1090</v>
      </c>
      <c r="H30" s="28" t="s">
        <v>1091</v>
      </c>
      <c r="I30" s="28" t="s">
        <v>1092</v>
      </c>
      <c r="J30" s="28"/>
      <c r="K30" s="28"/>
      <c r="L30" s="28" t="s">
        <v>1093</v>
      </c>
      <c r="M30" s="28" t="s">
        <v>1094</v>
      </c>
      <c r="N30" s="28" t="s">
        <v>1071</v>
      </c>
      <c r="O30" s="28" t="s">
        <v>1095</v>
      </c>
      <c r="P30" s="28" t="s">
        <v>1096</v>
      </c>
      <c r="Q30" s="28" t="s">
        <v>1097</v>
      </c>
      <c r="R30" s="28"/>
      <c r="S30" s="28" t="s">
        <v>1078</v>
      </c>
      <c r="T30" s="28" t="s">
        <v>1098</v>
      </c>
      <c r="U30" s="28" t="s">
        <v>1071</v>
      </c>
      <c r="V30" s="28" t="s">
        <v>1098</v>
      </c>
      <c r="W30" s="28" t="s">
        <v>1071</v>
      </c>
      <c r="X30" s="28" t="s">
        <v>1098</v>
      </c>
      <c r="Y30" s="28" t="s">
        <v>1071</v>
      </c>
      <c r="Z30" s="28" t="s">
        <v>1098</v>
      </c>
      <c r="AA30" s="28" t="s">
        <v>1099</v>
      </c>
      <c r="AB30" s="28"/>
      <c r="AC30" s="28"/>
      <c r="AD30" s="28"/>
      <c r="AE30" s="28" t="s">
        <v>1100</v>
      </c>
      <c r="AF30" s="28"/>
      <c r="AG30" s="28"/>
      <c r="AH30" s="28"/>
      <c r="AI30" s="28" t="s">
        <v>1101</v>
      </c>
      <c r="AJ30" s="28" t="s">
        <v>1102</v>
      </c>
      <c r="AK30" s="28" t="s">
        <v>1101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1103</v>
      </c>
      <c r="E31" s="28"/>
      <c r="F31" s="28"/>
      <c r="G31" s="28"/>
      <c r="H31" s="28"/>
      <c r="I31" s="28"/>
      <c r="J31" s="28"/>
      <c r="K31" s="28"/>
      <c r="L31" s="28" t="s">
        <v>1104</v>
      </c>
      <c r="M31" s="28" t="s">
        <v>1105</v>
      </c>
      <c r="N31" s="28" t="s">
        <v>1082</v>
      </c>
      <c r="O31" s="28" t="s">
        <v>1106</v>
      </c>
      <c r="P31" s="28" t="s">
        <v>1107</v>
      </c>
      <c r="Q31" s="28" t="s">
        <v>1108</v>
      </c>
      <c r="R31" s="28"/>
      <c r="S31" s="28" t="s">
        <v>1097</v>
      </c>
      <c r="T31" s="28"/>
      <c r="U31" s="28" t="s">
        <v>1109</v>
      </c>
      <c r="V31" s="28"/>
      <c r="W31" s="28" t="s">
        <v>1109</v>
      </c>
      <c r="X31" s="28"/>
      <c r="Y31" s="28" t="s">
        <v>1109</v>
      </c>
      <c r="Z31" s="28"/>
      <c r="AA31" s="28" t="s">
        <v>1109</v>
      </c>
      <c r="AB31" s="28"/>
      <c r="AC31" s="28"/>
      <c r="AD31" s="28"/>
      <c r="AE31" s="28" t="s">
        <v>1110</v>
      </c>
      <c r="AF31" s="28"/>
      <c r="AG31" s="28"/>
      <c r="AH31" s="28"/>
      <c r="AI31" s="28" t="s">
        <v>1111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1112</v>
      </c>
      <c r="E32" s="28"/>
      <c r="F32" s="28"/>
      <c r="G32" s="28"/>
      <c r="H32" s="28"/>
      <c r="I32" s="28"/>
      <c r="J32" s="28"/>
      <c r="K32" s="28"/>
      <c r="L32" s="28" t="s">
        <v>1113</v>
      </c>
      <c r="M32" s="28"/>
      <c r="N32" s="28"/>
      <c r="O32" s="28"/>
      <c r="P32" s="28" t="s">
        <v>1114</v>
      </c>
      <c r="Q32" s="28" t="s">
        <v>1115</v>
      </c>
      <c r="R32" s="28"/>
      <c r="S32" s="28" t="s">
        <v>1108</v>
      </c>
      <c r="T32" s="28"/>
      <c r="U32" s="28" t="s">
        <v>1116</v>
      </c>
      <c r="V32" s="28"/>
      <c r="W32" s="28" t="s">
        <v>1116</v>
      </c>
      <c r="X32" s="28"/>
      <c r="Y32" s="28" t="s">
        <v>1116</v>
      </c>
      <c r="Z32" s="28"/>
      <c r="AA32" s="28" t="s">
        <v>1116</v>
      </c>
      <c r="AB32" s="28"/>
      <c r="AC32" s="28"/>
      <c r="AD32" s="28"/>
      <c r="AE32" s="28"/>
      <c r="AF32" s="28"/>
      <c r="AG32" s="28"/>
      <c r="AH32" s="28"/>
      <c r="AI32" s="28" t="s">
        <v>1104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1117</v>
      </c>
      <c r="E33" s="28"/>
      <c r="F33" s="28"/>
      <c r="G33" s="28"/>
      <c r="H33" s="28"/>
      <c r="I33" s="28"/>
      <c r="J33" s="28"/>
      <c r="K33" s="28"/>
      <c r="L33" s="28" t="s">
        <v>1118</v>
      </c>
      <c r="M33" s="28"/>
      <c r="N33" s="28"/>
      <c r="O33" s="28"/>
      <c r="P33" s="28"/>
      <c r="Q33" s="28" t="s">
        <v>1119</v>
      </c>
      <c r="R33" s="28"/>
      <c r="S33" s="28" t="s">
        <v>1115</v>
      </c>
      <c r="T33" s="28"/>
      <c r="U33" s="28" t="s">
        <v>1120</v>
      </c>
      <c r="V33" s="28"/>
      <c r="W33" s="28" t="s">
        <v>1120</v>
      </c>
      <c r="X33" s="28"/>
      <c r="Y33" s="28" t="s">
        <v>1120</v>
      </c>
      <c r="Z33" s="28"/>
      <c r="AA33" s="28" t="s">
        <v>1120</v>
      </c>
      <c r="AB33" s="28"/>
      <c r="AC33" s="28"/>
      <c r="AD33" s="28"/>
      <c r="AE33" s="28"/>
      <c r="AF33" s="28"/>
      <c r="AG33" s="28"/>
      <c r="AH33" s="28"/>
      <c r="AI33" s="28" t="s">
        <v>1118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1121</v>
      </c>
      <c r="M34" s="28"/>
      <c r="N34" s="28"/>
      <c r="O34" s="28"/>
      <c r="P34" s="28"/>
      <c r="Q34" s="28" t="s">
        <v>1122</v>
      </c>
      <c r="R34" s="28"/>
      <c r="S34" s="28" t="s">
        <v>1119</v>
      </c>
      <c r="T34" s="28"/>
      <c r="U34" s="28" t="s">
        <v>1123</v>
      </c>
      <c r="V34" s="28"/>
      <c r="W34" s="28" t="s">
        <v>1123</v>
      </c>
      <c r="X34" s="28"/>
      <c r="Y34" s="28" t="s">
        <v>1123</v>
      </c>
      <c r="Z34" s="28"/>
      <c r="AA34" s="28" t="s">
        <v>1123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1124</v>
      </c>
      <c r="M35" s="28"/>
      <c r="N35" s="28"/>
      <c r="O35" s="28"/>
      <c r="P35" s="28"/>
      <c r="Q35" s="28" t="s">
        <v>1125</v>
      </c>
      <c r="R35" s="28"/>
      <c r="S35" s="28" t="s">
        <v>1122</v>
      </c>
      <c r="T35" s="28"/>
      <c r="U35" s="28" t="s">
        <v>1126</v>
      </c>
      <c r="V35" s="28"/>
      <c r="W35" s="28" t="s">
        <v>1126</v>
      </c>
      <c r="X35" s="28"/>
      <c r="Y35" s="28" t="s">
        <v>1126</v>
      </c>
      <c r="Z35" s="28"/>
      <c r="AA35" s="28" t="s">
        <v>1126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1127</v>
      </c>
      <c r="R36" s="28"/>
      <c r="S36" s="28" t="s">
        <v>1125</v>
      </c>
      <c r="T36" s="28"/>
      <c r="U36" s="28" t="s">
        <v>1128</v>
      </c>
      <c r="V36" s="28"/>
      <c r="W36" s="28" t="s">
        <v>1128</v>
      </c>
      <c r="X36" s="28"/>
      <c r="Y36" s="28" t="s">
        <v>1128</v>
      </c>
      <c r="Z36" s="28"/>
      <c r="AA36" s="28" t="s">
        <v>1128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1129</v>
      </c>
      <c r="R37" s="28"/>
      <c r="S37" s="28" t="s">
        <v>1127</v>
      </c>
      <c r="T37" s="28"/>
      <c r="U37" s="28" t="s">
        <v>1113</v>
      </c>
      <c r="V37" s="28"/>
      <c r="W37" s="28" t="s">
        <v>1113</v>
      </c>
      <c r="X37" s="28"/>
      <c r="Y37" s="28" t="s">
        <v>1113</v>
      </c>
      <c r="Z37" s="28"/>
      <c r="AA37" s="28" t="s">
        <v>1113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1130</v>
      </c>
      <c r="R38" s="28"/>
      <c r="S38" s="28" t="s">
        <v>1129</v>
      </c>
      <c r="T38" s="28"/>
      <c r="U38" s="28" t="s">
        <v>1131</v>
      </c>
      <c r="V38" s="28"/>
      <c r="W38" s="28" t="s">
        <v>1131</v>
      </c>
      <c r="X38" s="28"/>
      <c r="Y38" s="28" t="s">
        <v>1131</v>
      </c>
      <c r="Z38" s="28"/>
      <c r="AA38" s="28" t="s">
        <v>1131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1132</v>
      </c>
      <c r="R39" s="28"/>
      <c r="S39" s="31" t="s">
        <v>1130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BC1" activePane="topRight" state="frozen"/>
      <selection pane="topRight" activeCell="BJ88" sqref="BJ88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365</v>
      </c>
      <c r="K5" s="154" t="s">
        <v>1168</v>
      </c>
      <c r="L5" s="154" t="s">
        <v>1169</v>
      </c>
      <c r="M5" s="154" t="s">
        <v>1170</v>
      </c>
      <c r="N5" s="179" t="s">
        <v>369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368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567</v>
      </c>
      <c r="I7" s="135" t="s">
        <v>567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969</v>
      </c>
      <c r="Y7" s="129"/>
      <c r="Z7" s="129"/>
      <c r="AA7" s="71">
        <v>1</v>
      </c>
      <c r="AB7" s="59" t="s">
        <v>961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985</v>
      </c>
      <c r="BN7" s="12" t="s">
        <v>1016</v>
      </c>
      <c r="BO7" s="130" t="s">
        <v>1074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444</v>
      </c>
      <c r="I8" s="135" t="s">
        <v>444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969</v>
      </c>
      <c r="Y8" s="129"/>
      <c r="Z8" s="129"/>
      <c r="AA8" s="71">
        <v>1</v>
      </c>
      <c r="AB8" s="59" t="s">
        <v>961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988</v>
      </c>
      <c r="BN8" s="12" t="s">
        <v>1018</v>
      </c>
      <c r="BO8" s="130" t="s">
        <v>1119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420</v>
      </c>
      <c r="I9" s="135" t="s">
        <v>418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969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985</v>
      </c>
      <c r="BN9" s="12" t="s">
        <v>1016</v>
      </c>
      <c r="BO9" s="130" t="s">
        <v>1072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905</v>
      </c>
      <c r="I10" s="135" t="s">
        <v>915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969</v>
      </c>
      <c r="Y10" s="129"/>
      <c r="Z10" s="129"/>
      <c r="AA10" s="71">
        <v>1</v>
      </c>
      <c r="AB10" s="59" t="s">
        <v>961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997</v>
      </c>
      <c r="BN10" s="12" t="s">
        <v>1021</v>
      </c>
      <c r="BO10" s="130" t="s">
        <v>1072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567</v>
      </c>
      <c r="I14" s="135" t="s">
        <v>567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969</v>
      </c>
      <c r="Y14" s="129" t="s">
        <v>963</v>
      </c>
      <c r="Z14" s="129"/>
      <c r="AA14" s="71">
        <v>1</v>
      </c>
      <c r="AB14" s="59" t="s">
        <v>961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985</v>
      </c>
      <c r="BN14" s="12" t="s">
        <v>1006</v>
      </c>
      <c r="BO14" s="130" t="s">
        <v>1124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969</v>
      </c>
      <c r="Y15" s="129" t="s">
        <v>963</v>
      </c>
      <c r="Z15" s="129"/>
      <c r="AA15" s="71" t="s">
        <v>1250</v>
      </c>
      <c r="AB15" s="59" t="s">
        <v>961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993</v>
      </c>
      <c r="BN15" s="12" t="s">
        <v>993</v>
      </c>
      <c r="BO15" s="130" t="s">
        <v>993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505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969</v>
      </c>
      <c r="Y16" s="129" t="s">
        <v>963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993</v>
      </c>
      <c r="BN16" s="12" t="s">
        <v>993</v>
      </c>
      <c r="BO16" s="12" t="s">
        <v>993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458</v>
      </c>
      <c r="I17" s="135" t="s">
        <v>419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964</v>
      </c>
      <c r="Y17" s="129" t="s">
        <v>963</v>
      </c>
      <c r="Z17" s="129"/>
      <c r="AA17" s="71">
        <v>1</v>
      </c>
      <c r="AB17" s="59" t="s">
        <v>961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978</v>
      </c>
      <c r="BN17" s="12" t="s">
        <v>1001</v>
      </c>
      <c r="BO17" s="130" t="s">
        <v>1065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420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969</v>
      </c>
      <c r="Y18" s="129" t="s">
        <v>963</v>
      </c>
      <c r="Z18" s="129"/>
      <c r="AA18" s="71" t="s">
        <v>1266</v>
      </c>
      <c r="AB18" s="59" t="s">
        <v>961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993</v>
      </c>
      <c r="BN18" s="12" t="s">
        <v>993</v>
      </c>
      <c r="BO18" s="130" t="s">
        <v>993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969</v>
      </c>
      <c r="Y19" s="129" t="s">
        <v>963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989</v>
      </c>
      <c r="BN19" s="12" t="s">
        <v>1019</v>
      </c>
      <c r="BO19" s="130" t="s">
        <v>1071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442</v>
      </c>
      <c r="I20" s="135" t="s">
        <v>442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969</v>
      </c>
      <c r="Y20" s="129" t="s">
        <v>963</v>
      </c>
      <c r="Z20" s="129"/>
      <c r="AA20" s="71">
        <v>1</v>
      </c>
      <c r="AB20" s="59" t="s">
        <v>961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993</v>
      </c>
      <c r="BN20" s="12" t="s">
        <v>993</v>
      </c>
      <c r="BO20" s="12" t="s">
        <v>993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969</v>
      </c>
      <c r="Y21" s="129" t="s">
        <v>963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993</v>
      </c>
      <c r="BN21" s="12" t="s">
        <v>993</v>
      </c>
      <c r="BO21" s="12" t="s">
        <v>993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969</v>
      </c>
      <c r="Y22" s="129" t="s">
        <v>972</v>
      </c>
      <c r="Z22" s="129"/>
      <c r="AA22" s="71">
        <v>1</v>
      </c>
      <c r="AB22" s="59" t="s">
        <v>961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993</v>
      </c>
      <c r="BN22" s="12" t="s">
        <v>993</v>
      </c>
      <c r="BO22" s="12" t="s">
        <v>993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900</v>
      </c>
      <c r="I23" s="135" t="s">
        <v>903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969</v>
      </c>
      <c r="Y23" s="129" t="s">
        <v>972</v>
      </c>
      <c r="Z23" s="129"/>
      <c r="AA23" s="71">
        <v>1</v>
      </c>
      <c r="AB23" s="59" t="s">
        <v>961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993</v>
      </c>
      <c r="BN23" s="12" t="s">
        <v>993</v>
      </c>
      <c r="BO23" s="12" t="s">
        <v>993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827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969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993</v>
      </c>
      <c r="BN24" s="12" t="s">
        <v>993</v>
      </c>
      <c r="BO24" s="130" t="s">
        <v>993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969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993</v>
      </c>
      <c r="BN25" s="12" t="s">
        <v>993</v>
      </c>
      <c r="BO25" s="130" t="s">
        <v>993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396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969</v>
      </c>
      <c r="Y27" s="129" t="s">
        <v>972</v>
      </c>
      <c r="Z27" s="129"/>
      <c r="AA27" s="71">
        <v>2</v>
      </c>
      <c r="AB27" s="59" t="s">
        <v>966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984</v>
      </c>
      <c r="BN27" s="12" t="s">
        <v>1005</v>
      </c>
      <c r="BO27" s="130" t="s">
        <v>1072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567</v>
      </c>
      <c r="I28" s="135" t="s">
        <v>567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964</v>
      </c>
      <c r="Y28" s="129" t="s">
        <v>963</v>
      </c>
      <c r="Z28" s="129"/>
      <c r="AA28" s="71">
        <v>1</v>
      </c>
      <c r="AB28" s="59" t="s">
        <v>961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988</v>
      </c>
      <c r="BN28" s="12" t="s">
        <v>1009</v>
      </c>
      <c r="BO28" s="130" t="s">
        <v>1119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567</v>
      </c>
      <c r="I32" s="135" t="s">
        <v>596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969</v>
      </c>
      <c r="Y32" s="129" t="s">
        <v>972</v>
      </c>
      <c r="Z32" s="129"/>
      <c r="AA32" s="71">
        <v>1</v>
      </c>
      <c r="AB32" s="59" t="s">
        <v>961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993</v>
      </c>
      <c r="BN32" s="12" t="s">
        <v>993</v>
      </c>
      <c r="BO32" s="130" t="s">
        <v>993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528</v>
      </c>
      <c r="I34" s="135" t="s">
        <v>528</v>
      </c>
      <c r="J34" s="151">
        <v>98</v>
      </c>
      <c r="K34" s="151">
        <v>502</v>
      </c>
      <c r="L34" s="71" t="s">
        <v>11</v>
      </c>
      <c r="M34" s="149" t="s">
        <v>528</v>
      </c>
      <c r="N34" s="149" t="s">
        <v>530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969</v>
      </c>
      <c r="Y34" s="129"/>
      <c r="Z34" s="129"/>
      <c r="AA34" s="71" t="s">
        <v>1250</v>
      </c>
      <c r="AB34" s="59" t="s">
        <v>961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964</v>
      </c>
      <c r="Y35" s="129" t="s">
        <v>963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993</v>
      </c>
      <c r="BN35" s="12" t="s">
        <v>993</v>
      </c>
      <c r="BO35" s="130" t="s">
        <v>993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479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969</v>
      </c>
      <c r="Y38" s="129" t="s">
        <v>972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986</v>
      </c>
      <c r="BN38" s="12" t="s">
        <v>1007</v>
      </c>
      <c r="BO38" s="130" t="s">
        <v>1082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444</v>
      </c>
      <c r="I39" s="135" t="s">
        <v>444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964</v>
      </c>
      <c r="Y39" s="129" t="s">
        <v>963</v>
      </c>
      <c r="Z39" s="129"/>
      <c r="AA39" s="71">
        <v>1</v>
      </c>
      <c r="AB39" s="59" t="s">
        <v>961</v>
      </c>
      <c r="AC39" s="59"/>
      <c r="AD39" s="135" t="s">
        <v>11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968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988</v>
      </c>
      <c r="BN39" s="12" t="s">
        <v>1009</v>
      </c>
      <c r="BO39" s="130" t="s">
        <v>1097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420</v>
      </c>
      <c r="I40" s="135" t="s">
        <v>420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969</v>
      </c>
      <c r="Y40" s="129" t="s">
        <v>972</v>
      </c>
      <c r="Z40" s="129"/>
      <c r="AA40" s="71" t="s">
        <v>1318</v>
      </c>
      <c r="AB40" s="59" t="s">
        <v>961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991</v>
      </c>
      <c r="BN40" s="12" t="s">
        <v>1019</v>
      </c>
      <c r="BO40" s="130" t="s">
        <v>1082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420</v>
      </c>
      <c r="I41" s="135" t="s">
        <v>418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969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985</v>
      </c>
      <c r="BN41" s="12" t="s">
        <v>1016</v>
      </c>
      <c r="BO41" s="130" t="s">
        <v>1074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969</v>
      </c>
      <c r="Y42" s="129" t="s">
        <v>972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993</v>
      </c>
      <c r="BN42" s="12" t="s">
        <v>993</v>
      </c>
      <c r="BO42" s="130" t="s">
        <v>993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438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969</v>
      </c>
      <c r="Y44" s="129" t="s">
        <v>972</v>
      </c>
      <c r="Z44" s="129"/>
      <c r="AA44" s="71">
        <v>1</v>
      </c>
      <c r="AB44" s="59" t="s">
        <v>961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996</v>
      </c>
      <c r="BN44" s="12" t="s">
        <v>1021</v>
      </c>
      <c r="BO44" s="130" t="s">
        <v>1072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973</v>
      </c>
      <c r="Y46" s="129" t="s">
        <v>972</v>
      </c>
      <c r="Z46" s="129"/>
      <c r="AA46" s="71">
        <v>1</v>
      </c>
      <c r="AB46" s="59" t="s">
        <v>961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993</v>
      </c>
      <c r="BN46" s="12" t="s">
        <v>993</v>
      </c>
      <c r="BO46" s="130" t="s">
        <v>993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713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969</v>
      </c>
      <c r="Y48" s="129" t="s">
        <v>972</v>
      </c>
      <c r="Z48" s="129"/>
      <c r="AA48" s="71">
        <v>1</v>
      </c>
      <c r="AB48" s="59" t="s">
        <v>961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993</v>
      </c>
      <c r="BN48" s="12" t="s">
        <v>993</v>
      </c>
      <c r="BO48" s="130" t="s">
        <v>993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863</v>
      </c>
      <c r="I49" s="135" t="s">
        <v>878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973</v>
      </c>
      <c r="Y49" s="129"/>
      <c r="Z49" s="129"/>
      <c r="AA49" s="71">
        <v>1</v>
      </c>
      <c r="AB49" s="59" t="s">
        <v>961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993</v>
      </c>
      <c r="BN49" s="12" t="s">
        <v>993</v>
      </c>
      <c r="BO49" s="130" t="s">
        <v>993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905</v>
      </c>
      <c r="I50" s="135" t="s">
        <v>915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973</v>
      </c>
      <c r="Y50" s="129"/>
      <c r="Z50" s="129"/>
      <c r="AA50" s="71">
        <v>1</v>
      </c>
      <c r="AB50" s="59" t="s">
        <v>961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993</v>
      </c>
      <c r="BK50" s="14" t="s">
        <v>993</v>
      </c>
      <c r="BL50" s="13"/>
      <c r="BM50" s="12" t="s">
        <v>993</v>
      </c>
      <c r="BN50" s="12" t="s">
        <v>993</v>
      </c>
      <c r="BO50" s="130" t="s">
        <v>993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567</v>
      </c>
      <c r="I51" s="135" t="s">
        <v>567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969</v>
      </c>
      <c r="Y51" s="129" t="s">
        <v>972</v>
      </c>
      <c r="Z51" s="129"/>
      <c r="AA51" s="71">
        <v>1</v>
      </c>
      <c r="AB51" s="59" t="s">
        <v>961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988</v>
      </c>
      <c r="BN51" s="12" t="s">
        <v>1018</v>
      </c>
      <c r="BO51" s="130" t="s">
        <v>1119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969</v>
      </c>
      <c r="Y52" s="129" t="s">
        <v>972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988</v>
      </c>
      <c r="BN52" s="12" t="s">
        <v>1018</v>
      </c>
      <c r="BO52" s="130" t="s">
        <v>1119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969</v>
      </c>
      <c r="Y54" s="129" t="s">
        <v>972</v>
      </c>
      <c r="Z54" s="129"/>
      <c r="AA54" s="71" t="s">
        <v>1250</v>
      </c>
      <c r="AB54" s="59" t="s">
        <v>961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993</v>
      </c>
      <c r="BN54" s="12" t="s">
        <v>993</v>
      </c>
      <c r="BO54" s="130" t="s">
        <v>993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505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969</v>
      </c>
      <c r="Y55" s="129" t="s">
        <v>972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968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993</v>
      </c>
      <c r="BN55" s="12" t="s">
        <v>993</v>
      </c>
      <c r="BO55" s="130" t="s">
        <v>993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969</v>
      </c>
      <c r="Y56" s="129" t="s">
        <v>972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989</v>
      </c>
      <c r="BN56" s="12" t="s">
        <v>1019</v>
      </c>
      <c r="BO56" s="130" t="s">
        <v>1082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444</v>
      </c>
      <c r="I57" s="135" t="s">
        <v>444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969</v>
      </c>
      <c r="Y57" s="129" t="s">
        <v>972</v>
      </c>
      <c r="Z57" s="129"/>
      <c r="AA57" s="71">
        <v>1</v>
      </c>
      <c r="AB57" s="59" t="s">
        <v>961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988</v>
      </c>
      <c r="BN57" s="12" t="s">
        <v>1018</v>
      </c>
      <c r="BO57" s="130" t="s">
        <v>1119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420</v>
      </c>
      <c r="I58" s="135" t="s">
        <v>456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969</v>
      </c>
      <c r="Y58" s="129" t="s">
        <v>972</v>
      </c>
      <c r="Z58" s="129"/>
      <c r="AA58" s="71" t="s">
        <v>1318</v>
      </c>
      <c r="AB58" s="59" t="s">
        <v>961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993</v>
      </c>
      <c r="BN58" s="12" t="s">
        <v>993</v>
      </c>
      <c r="BO58" s="12" t="s">
        <v>993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420</v>
      </c>
      <c r="I59" s="135" t="s">
        <v>418</v>
      </c>
      <c r="J59" s="151">
        <v>74</v>
      </c>
      <c r="K59" s="151">
        <v>109</v>
      </c>
      <c r="L59" s="71" t="s">
        <v>11</v>
      </c>
      <c r="M59" s="149" t="s">
        <v>418</v>
      </c>
      <c r="N59" s="149" t="s">
        <v>419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969</v>
      </c>
      <c r="Y59" s="129" t="s">
        <v>972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985</v>
      </c>
      <c r="BN59" s="12" t="s">
        <v>1016</v>
      </c>
      <c r="BO59" s="130" t="s">
        <v>1074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433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969</v>
      </c>
      <c r="Y60" s="129" t="s">
        <v>972</v>
      </c>
      <c r="Z60" s="129"/>
      <c r="AA60" s="71">
        <v>1</v>
      </c>
      <c r="AB60" s="59" t="s">
        <v>961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993</v>
      </c>
      <c r="BN60" s="12" t="s">
        <v>993</v>
      </c>
      <c r="BO60" s="130" t="s">
        <v>993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647</v>
      </c>
      <c r="I61" s="135" t="s">
        <v>647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969</v>
      </c>
      <c r="Y61" s="129" t="s">
        <v>972</v>
      </c>
      <c r="Z61" s="129"/>
      <c r="AA61" s="71">
        <v>1</v>
      </c>
      <c r="AB61" s="59" t="s">
        <v>961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993</v>
      </c>
      <c r="BN61" s="12" t="s">
        <v>993</v>
      </c>
      <c r="BO61" s="130" t="s">
        <v>993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915</v>
      </c>
      <c r="I62" s="135" t="s">
        <v>928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973</v>
      </c>
      <c r="Y62" s="129"/>
      <c r="Z62" s="129"/>
      <c r="AA62" s="71">
        <v>1</v>
      </c>
      <c r="AB62" s="59" t="s">
        <v>961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997</v>
      </c>
      <c r="BN62" s="12" t="s">
        <v>1004</v>
      </c>
      <c r="BO62" s="130" t="s">
        <v>1101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532</v>
      </c>
      <c r="I64" s="135" t="s">
        <v>593</v>
      </c>
      <c r="J64" s="151">
        <v>98</v>
      </c>
      <c r="K64" s="151">
        <v>503</v>
      </c>
      <c r="L64" s="71" t="s">
        <v>11</v>
      </c>
      <c r="M64" s="149" t="s">
        <v>534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969</v>
      </c>
      <c r="Y64" s="129"/>
      <c r="Z64" s="129"/>
      <c r="AA64" s="71">
        <v>1</v>
      </c>
      <c r="AB64" s="59" t="s">
        <v>961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567</v>
      </c>
      <c r="I65" s="135" t="s">
        <v>567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969</v>
      </c>
      <c r="Y65" s="129" t="s">
        <v>972</v>
      </c>
      <c r="Z65" s="129"/>
      <c r="AA65" s="71">
        <v>1</v>
      </c>
      <c r="AB65" s="59" t="s">
        <v>961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988</v>
      </c>
      <c r="BN65" s="12" t="s">
        <v>1018</v>
      </c>
      <c r="BO65" s="130" t="s">
        <v>1080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530</v>
      </c>
      <c r="I66" s="135" t="s">
        <v>530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969</v>
      </c>
      <c r="Y66" s="129" t="s">
        <v>972</v>
      </c>
      <c r="Z66" s="129"/>
      <c r="AA66" s="71" t="s">
        <v>1375</v>
      </c>
      <c r="AB66" s="59" t="s">
        <v>961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988</v>
      </c>
      <c r="BN66" s="12" t="s">
        <v>1018</v>
      </c>
      <c r="BO66" s="130" t="s">
        <v>1080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505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969</v>
      </c>
      <c r="Y68" s="129" t="s">
        <v>972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995</v>
      </c>
      <c r="BN68" s="12" t="s">
        <v>1012</v>
      </c>
      <c r="BO68" s="130" t="s">
        <v>1100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458</v>
      </c>
      <c r="I69" s="135" t="s">
        <v>532</v>
      </c>
      <c r="J69" s="151">
        <v>74</v>
      </c>
      <c r="K69" s="151">
        <v>290.7</v>
      </c>
      <c r="L69" s="71" t="s">
        <v>11</v>
      </c>
      <c r="M69" s="149" t="s">
        <v>385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969</v>
      </c>
      <c r="Y69" s="129" t="s">
        <v>972</v>
      </c>
      <c r="Z69" s="129"/>
      <c r="AA69" s="71">
        <v>1</v>
      </c>
      <c r="AB69" s="59" t="s">
        <v>961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993</v>
      </c>
      <c r="BN69" s="12" t="s">
        <v>993</v>
      </c>
      <c r="BO69" s="130" t="s">
        <v>993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444</v>
      </c>
      <c r="I71" s="135" t="s">
        <v>444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969</v>
      </c>
      <c r="Y71" s="129" t="s">
        <v>972</v>
      </c>
      <c r="Z71" s="129"/>
      <c r="AA71" s="71">
        <v>1</v>
      </c>
      <c r="AB71" s="59" t="s">
        <v>961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986</v>
      </c>
      <c r="BN71" s="12" t="s">
        <v>1017</v>
      </c>
      <c r="BO71" s="130" t="s">
        <v>1095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6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969</v>
      </c>
      <c r="Y74" s="129" t="s">
        <v>972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993</v>
      </c>
      <c r="BN74" s="12" t="s">
        <v>993</v>
      </c>
      <c r="BO74" s="12" t="s">
        <v>993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438</v>
      </c>
      <c r="I75" s="135" t="s">
        <v>438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973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420</v>
      </c>
      <c r="I76" s="135" t="s">
        <v>418</v>
      </c>
      <c r="J76" s="151">
        <v>74</v>
      </c>
      <c r="K76" s="151">
        <v>109</v>
      </c>
      <c r="L76" s="71" t="s">
        <v>11</v>
      </c>
      <c r="M76" s="149" t="s">
        <v>418</v>
      </c>
      <c r="N76" s="149" t="s">
        <v>419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969</v>
      </c>
      <c r="Y76" s="129"/>
      <c r="Z76" s="129"/>
      <c r="AA76" s="71">
        <v>1</v>
      </c>
      <c r="AB76" s="59" t="s">
        <v>961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985</v>
      </c>
      <c r="BN76" s="12" t="s">
        <v>1016</v>
      </c>
      <c r="BO76" s="130" t="s">
        <v>1074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396</v>
      </c>
      <c r="I77" s="135" t="s">
        <v>444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973</v>
      </c>
      <c r="Y77" s="129"/>
      <c r="Z77" s="129"/>
      <c r="AA77" s="71">
        <v>1</v>
      </c>
      <c r="AB77" s="59" t="s">
        <v>961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997</v>
      </c>
      <c r="BN77" s="12" t="s">
        <v>1004</v>
      </c>
      <c r="BO77" s="130" t="s">
        <v>1088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647</v>
      </c>
      <c r="I78" s="135" t="s">
        <v>647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969</v>
      </c>
      <c r="Y78" s="129" t="s">
        <v>972</v>
      </c>
      <c r="Z78" s="129"/>
      <c r="AA78" s="71">
        <v>1</v>
      </c>
      <c r="AB78" s="59" t="s">
        <v>961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993</v>
      </c>
      <c r="BN78" s="12" t="s">
        <v>993</v>
      </c>
      <c r="BO78" s="12" t="s">
        <v>993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928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973</v>
      </c>
      <c r="Y79" s="129" t="s">
        <v>972</v>
      </c>
      <c r="Z79" s="129"/>
      <c r="AA79" s="71">
        <v>1</v>
      </c>
      <c r="AB79" s="59" t="s">
        <v>961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71:A136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6" si="9">IF(AND(BR80&lt;1,BS80&lt;1),"Produção e Intervalo",IF(BR80&lt;1,"Intervalo",IF(BS80&lt;1,"Produção","Aderente")))</f>
        <v>Aderente</v>
      </c>
      <c r="BR80" s="15" t="str">
        <f t="shared" ref="BR71:BR136" si="10">IF(OR(B80="",F80=""),"*",AY80/P80)</f>
        <v>*</v>
      </c>
      <c r="BS80" s="15" t="str">
        <f t="shared" ref="BS71:BS136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 ht="14.45" hidden="1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596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969</v>
      </c>
      <c r="Y83" s="129" t="s">
        <v>972</v>
      </c>
      <c r="Z83" s="129"/>
      <c r="AA83" s="71">
        <v>1</v>
      </c>
      <c r="AB83" s="59" t="s">
        <v>961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/>
      <c r="AT83" s="32"/>
      <c r="AU83" s="32"/>
      <c r="AV83" s="32"/>
      <c r="AW83" s="32"/>
      <c r="AX83" s="32"/>
      <c r="AY83" s="184">
        <f>IF(D83="","*",IFERROR(IF(ISODD(COUNT(AS83:AX83)),"ERRO",SUM((AT83-AS83),(AV83-AU83),(AX83-AW83))),"ERRO"))</f>
        <v>0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/>
      <c r="BI83" s="14"/>
      <c r="BJ83" s="222" t="s">
        <v>1399</v>
      </c>
      <c r="BK83" s="14"/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 hidden="1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567</v>
      </c>
      <c r="I85" s="135" t="s">
        <v>567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964</v>
      </c>
      <c r="Y85" s="129" t="s">
        <v>963</v>
      </c>
      <c r="Z85" s="129"/>
      <c r="AA85" s="71">
        <v>1</v>
      </c>
      <c r="AB85" s="59" t="s">
        <v>961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/>
      <c r="AT85" s="32"/>
      <c r="AU85" s="32"/>
      <c r="AV85" s="32"/>
      <c r="AW85" s="32"/>
      <c r="AX85" s="32"/>
      <c r="AY85" s="184">
        <f>IF(D85="","*",IFERROR(IF(ISODD(COUNT(AS85:AX85)),"ERRO",SUM((AT85-AS85),(AV85-AU85),(AX85-AW85))),"ERRO"))</f>
        <v>0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/>
      <c r="BI85" s="14"/>
      <c r="BJ85" s="14" t="s">
        <v>1400</v>
      </c>
      <c r="BK85" s="14"/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</v>
      </c>
      <c r="BS85" s="15">
        <f t="shared" si="11"/>
        <v>0</v>
      </c>
      <c r="BT85" s="157" t="str">
        <f t="shared" si="7"/>
        <v/>
      </c>
    </row>
    <row r="86" spans="1:72" ht="14.45" hidden="1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1401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1401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1402</v>
      </c>
      <c r="X86" s="152" t="s">
        <v>969</v>
      </c>
      <c r="Y86" s="129" t="s">
        <v>972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>
        <f>IF(D86="","*",IFERROR(IF(ISODD(COUNT(AS86:AX86)),"ERRO",SUM((AT86-AS86),(AV86-AU86),(AX86-AW86))),"ERRO"))</f>
        <v>0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/>
      <c r="BI86" s="14"/>
      <c r="BJ86" s="14" t="s">
        <v>1403</v>
      </c>
      <c r="BK86" s="14"/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 hidden="1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530</v>
      </c>
      <c r="I88" s="135" t="s">
        <v>530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1404</v>
      </c>
      <c r="X88" s="152" t="s">
        <v>969</v>
      </c>
      <c r="Y88" s="129" t="s">
        <v>972</v>
      </c>
      <c r="Z88" s="129"/>
      <c r="AA88" s="71" t="s">
        <v>1375</v>
      </c>
      <c r="AB88" s="59" t="s">
        <v>961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/>
      <c r="AS88" s="32"/>
      <c r="AT88" s="32"/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/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/>
      <c r="BI88" s="14"/>
      <c r="BJ88" s="14" t="s">
        <v>1403</v>
      </c>
      <c r="BK88" s="14"/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 hidden="1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485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1405</v>
      </c>
      <c r="X91" s="152" t="s">
        <v>969</v>
      </c>
      <c r="Y91" s="129" t="s">
        <v>972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>
        <f>IF(D91="","*",IFERROR(IF(ISODD(COUNT(AS91:AX91)),"ERRO",SUM((AT91-AS91),(AV91-AU91),(AX91-AW91))),"ERRO"))</f>
        <v>0</v>
      </c>
      <c r="AZ91" s="11"/>
      <c r="BA91" s="60"/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/>
      <c r="BI91" s="14"/>
      <c r="BJ91" s="14" t="s">
        <v>1406</v>
      </c>
      <c r="BK91" s="14"/>
      <c r="BL91" s="13"/>
      <c r="BM91" s="12"/>
      <c r="BN91" s="12"/>
      <c r="BO91" s="130"/>
      <c r="BP91" s="14"/>
      <c r="BQ91" s="10" t="str">
        <f t="shared" si="9"/>
        <v>Produção e Intervalo</v>
      </c>
      <c r="BR91" s="15">
        <f t="shared" si="10"/>
        <v>0</v>
      </c>
      <c r="BS91" s="15">
        <f t="shared" si="11"/>
        <v>0</v>
      </c>
      <c r="BT91" s="157" t="str">
        <f t="shared" si="7"/>
        <v/>
      </c>
    </row>
    <row r="92" spans="1:72" ht="14.45" hidden="1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485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1407</v>
      </c>
      <c r="X92" s="152" t="s">
        <v>969</v>
      </c>
      <c r="Y92" s="129" t="s">
        <v>972</v>
      </c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>
        <f>IF(D92="","*",IFERROR(IF(ISODD(COUNT(AS92:AX92)),"ERRO",SUM((AT92-AS92),(AV92-AU92),(AX92-AW92))),"ERRO"))</f>
        <v>0</v>
      </c>
      <c r="AZ92" s="11"/>
      <c r="BA92" s="60"/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/>
      <c r="BI92" s="14"/>
      <c r="BJ92" s="14" t="s">
        <v>1406</v>
      </c>
      <c r="BK92" s="14"/>
      <c r="BL92" s="13"/>
      <c r="BM92" s="12"/>
      <c r="BN92" s="12"/>
      <c r="BO92" s="130"/>
      <c r="BP92" s="14"/>
      <c r="BQ92" s="10" t="str">
        <f t="shared" si="9"/>
        <v>Produção e Intervalo</v>
      </c>
      <c r="BR92" s="15">
        <f t="shared" si="10"/>
        <v>0</v>
      </c>
      <c r="BS92" s="15">
        <f t="shared" si="11"/>
        <v>0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 hidden="1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458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969</v>
      </c>
      <c r="Y94" s="129" t="s">
        <v>972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>
        <f>IF(D94="","*",IFERROR(IF(ISODD(COUNT(AS94:AX94)),"ERRO",SUM((AT94-AS94),(AV94-AU94),(AX94-AW94))),"ERRO"))</f>
        <v>0</v>
      </c>
      <c r="AZ94" s="11"/>
      <c r="BA94" s="60"/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/>
      <c r="BI94" s="14"/>
      <c r="BJ94" s="14" t="s">
        <v>1408</v>
      </c>
      <c r="BK94" s="14"/>
      <c r="BL94" s="13"/>
      <c r="BM94" s="12"/>
      <c r="BN94" s="12"/>
      <c r="BO94" s="130"/>
      <c r="BP94" s="14"/>
      <c r="BQ94" s="10" t="str">
        <f t="shared" si="9"/>
        <v>Produção e Intervalo</v>
      </c>
      <c r="BR94" s="15">
        <f t="shared" si="10"/>
        <v>0</v>
      </c>
      <c r="BS94" s="15">
        <f t="shared" si="11"/>
        <v>0</v>
      </c>
      <c r="BT94" s="157" t="str">
        <f t="shared" si="7"/>
        <v/>
      </c>
    </row>
    <row r="95" spans="1:72">
      <c r="A95" s="202" t="str">
        <f>D95&amp;B95</f>
        <v/>
      </c>
      <c r="B95" s="203"/>
      <c r="C95" s="7" t="str">
        <f>IF(BS_CONTROLE[[#This Row],[DATA]]="","",WEEKNUM(BS_CONTROLE[[#This Row],[DATA]]))</f>
        <v/>
      </c>
      <c r="D95" s="45"/>
      <c r="E95" s="185"/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/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12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205"/>
      <c r="W95" s="206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207" t="str">
        <f>IF(BS_CONTROLE[[#This Row],[Local - Partida]]=0, "-", BS_CONTROLE[[#This Row],[Local - Partida]])</f>
        <v>-</v>
      </c>
      <c r="AL95" s="207" t="str">
        <f>IF(BS_CONTROLE[[#This Row],[Local - Encerramento]]=0, "-", BS_CONTROLE[[#This Row],[Local - Encerramento]])</f>
        <v>-</v>
      </c>
      <c r="AM95" s="207" t="str">
        <f>IF(BS_CONTROLE[[#This Row],[Entre - Estações]]=0, "-", BS_CONTROLE[[#This Row],[Entre - Estações]])</f>
        <v>-</v>
      </c>
      <c r="AN95" s="207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208"/>
      <c r="AS95" s="208"/>
      <c r="AT95" s="208"/>
      <c r="AU95" s="208"/>
      <c r="AV95" s="208"/>
      <c r="AW95" s="208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209"/>
      <c r="BK95" s="14"/>
      <c r="BL95" s="13"/>
      <c r="BM95" s="12"/>
      <c r="BN95" s="12"/>
      <c r="BO95" s="130"/>
      <c r="BP95" s="14"/>
      <c r="BQ95" s="10" t="str">
        <f>IF(AND(BR95&lt;1,BS95&lt;1),"Produção e Intervalo",IF(BR95&lt;1,"Intervalo",IF(BS95&lt;1,"Produção","Aderente")))</f>
        <v>Aderente</v>
      </c>
      <c r="BR95" s="15" t="str">
        <f>IF(OR(B95="",F95=""),"*",AY95/P95)</f>
        <v>*</v>
      </c>
      <c r="BS95" s="15" t="str">
        <f>IF(OR(B95="",F95=""),"*",BA95/Q95)</f>
        <v>*</v>
      </c>
      <c r="BT95" s="157"/>
    </row>
    <row r="96" spans="1:72" ht="14.45" hidden="1">
      <c r="A96" s="44" t="str">
        <f t="shared" si="8"/>
        <v>V4846087</v>
      </c>
      <c r="B96" s="133">
        <v>46087</v>
      </c>
      <c r="C96" s="7">
        <f>IF(BS_CONTROLE[[#This Row],[DATA]]="","",WEEKNUM(BS_CONTROLE[[#This Row],[DATA]]))</f>
        <v>10</v>
      </c>
      <c r="D96" s="45" t="s">
        <v>183</v>
      </c>
      <c r="E96" s="185">
        <v>49</v>
      </c>
      <c r="F96" s="134" t="s">
        <v>142</v>
      </c>
      <c r="G96" s="8" t="str">
        <f>IF(D96="","*",VLOOKUP(F96,BS_ATIVIDADE[#All],3,FALSE))</f>
        <v>MODERNIZAÇÃO</v>
      </c>
      <c r="H96" s="135" t="s">
        <v>444</v>
      </c>
      <c r="I96" s="135" t="s">
        <v>444</v>
      </c>
      <c r="J96" s="151">
        <v>74</v>
      </c>
      <c r="K96" s="151">
        <v>237.47200000000001</v>
      </c>
      <c r="L96" s="71">
        <v>242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6" s="135">
        <v>0.375</v>
      </c>
      <c r="P96" s="135">
        <v>0.16666666666666666</v>
      </c>
      <c r="Q96" s="71">
        <v>1500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1359</v>
      </c>
      <c r="X96" s="152" t="s">
        <v>964</v>
      </c>
      <c r="Y96" s="129" t="s">
        <v>963</v>
      </c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MODERNIZAÇÃO - SOCADORA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TVI2</v>
      </c>
      <c r="AL96" s="175" t="str">
        <f>IF(BS_CONTROLE[[#This Row],[Local - Encerramento]]=0, "-", BS_CONTROLE[[#This Row],[Local - Encerramento]])</f>
        <v>TVI2</v>
      </c>
      <c r="AM96" s="175" t="str">
        <f>IF(BS_CONTROLE[[#This Row],[Entre - Estações]]=0, "-", BS_CONTROLE[[#This Row],[Entre - Estações]])</f>
        <v>TVI-TJA</v>
      </c>
      <c r="AN96" s="175" t="str">
        <f>IF(BS_CONTROLE[[#This Row],[SB]]=0, "-", BS_CONTROLE[[#This Row],[SB]])</f>
        <v>TVI239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237.47200000000001</v>
      </c>
      <c r="AQ96" s="177">
        <f>IF(BS_CONTROLE[[#This Row],[KM - Fim]]=0, "-", BS_CONTROLE[[#This Row],[KM - Fim]])</f>
        <v>242</v>
      </c>
      <c r="AR96" s="32"/>
      <c r="AS96" s="32"/>
      <c r="AT96" s="32"/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/>
      <c r="BI96" s="14"/>
      <c r="BJ96" s="14" t="s">
        <v>1409</v>
      </c>
      <c r="BK96" s="14"/>
      <c r="BL96" s="13"/>
      <c r="BM96" s="12"/>
      <c r="BN96" s="12"/>
      <c r="BO96" s="130"/>
      <c r="BP96" s="14"/>
      <c r="BQ96" s="10" t="str">
        <f t="shared" si="9"/>
        <v>Produção e Intervalo</v>
      </c>
      <c r="BR96" s="15">
        <f t="shared" si="10"/>
        <v>0</v>
      </c>
      <c r="BS96" s="15">
        <f t="shared" si="11"/>
        <v>0</v>
      </c>
      <c r="BT96" s="157" t="str">
        <f t="shared" si="7"/>
        <v/>
      </c>
    </row>
    <row r="97" spans="1:72" ht="14.45" hidden="1">
      <c r="A97" s="44" t="str">
        <f t="shared" ref="A97" si="12">D97&amp;B97</f>
        <v>V6646087</v>
      </c>
      <c r="B97" s="133">
        <v>46087</v>
      </c>
      <c r="C97" s="7">
        <f>IF(BS_CONTROLE[[#This Row],[DATA]]="","",WEEKNUM(BS_CONTROLE[[#This Row],[DATA]]))</f>
        <v>10</v>
      </c>
      <c r="D97" s="45" t="s">
        <v>192</v>
      </c>
      <c r="E97" s="185">
        <v>90</v>
      </c>
      <c r="F97" s="134" t="s">
        <v>235</v>
      </c>
      <c r="G97" s="8" t="str">
        <f>IF(D97="","*",VLOOKUP(F97,BS_ATIVIDADE[#All],3,FALSE))</f>
        <v>MODERNIZAÇÃO</v>
      </c>
      <c r="H97" s="135" t="s">
        <v>438</v>
      </c>
      <c r="I97" s="135" t="s">
        <v>438</v>
      </c>
      <c r="J97" s="151">
        <v>74</v>
      </c>
      <c r="K97" s="151">
        <v>164.1</v>
      </c>
      <c r="L97" s="71">
        <v>167.5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7" s="135">
        <v>0.39583333333333331</v>
      </c>
      <c r="P97" s="135">
        <v>8.3333333333333329E-2</v>
      </c>
      <c r="Q97" s="71">
        <v>3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1273</v>
      </c>
      <c r="W97" s="135" t="s">
        <v>1388</v>
      </c>
      <c r="X97" s="152" t="s">
        <v>969</v>
      </c>
      <c r="Y97" s="129" t="s">
        <v>972</v>
      </c>
      <c r="Z97" s="129"/>
      <c r="AA97" s="71">
        <v>1</v>
      </c>
      <c r="AB97" s="59" t="s">
        <v>961</v>
      </c>
      <c r="AC97" s="59"/>
      <c r="AD97" s="135">
        <v>0.29166666666666669</v>
      </c>
      <c r="AE97" s="71"/>
      <c r="AF97" s="71"/>
      <c r="AG97" s="71"/>
      <c r="AH97" s="42"/>
      <c r="AI97" s="119" t="str">
        <f>IF(BS_CONTROLE[[#This Row],[Atividade]]=0, "-", BS_CONTROLE[[#This Row],[Atividade]])</f>
        <v>MODERNIZAÇÃO - REGULAGEM</v>
      </c>
      <c r="AJ97" s="8" t="str">
        <f>IF(D97="","*",VLOOKUP(AI97,BS_ATIVIDADE[#Data],3,FALSE))</f>
        <v>MODERNIZAÇÃO</v>
      </c>
      <c r="AK97" s="175" t="str">
        <f>IF(BS_CONTROLE[[#This Row],[Local - Partida]]=0, "-", BS_CONTROLE[[#This Row],[Local - Partida]])</f>
        <v>TID</v>
      </c>
      <c r="AL97" s="175" t="str">
        <f>IF(BS_CONTROLE[[#This Row],[Local - Encerramento]]=0, "-", BS_CONTROLE[[#This Row],[Local - Encerramento]])</f>
        <v>TID</v>
      </c>
      <c r="AM97" s="175" t="str">
        <f>IF(BS_CONTROLE[[#This Row],[Entre - Estações]]=0, "-", BS_CONTROLE[[#This Row],[Entre - Estações]])</f>
        <v>TMO-TCE</v>
      </c>
      <c r="AN97" s="175" t="str">
        <f>IF(BS_CONTROLE[[#This Row],[SB]]=0, "-", BS_CONTROLE[[#This Row],[SB]])</f>
        <v>155TCE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164.1</v>
      </c>
      <c r="AQ97" s="177">
        <f>IF(BS_CONTROLE[[#This Row],[KM - Fim]]=0, "-", BS_CONTROLE[[#This Row],[KM - Fim]])</f>
        <v>167.5</v>
      </c>
      <c r="AR97" s="32"/>
      <c r="AS97" s="32"/>
      <c r="AT97" s="32"/>
      <c r="AU97" s="32"/>
      <c r="AV97" s="32"/>
      <c r="AW97" s="32"/>
      <c r="AX97" s="32"/>
      <c r="AY97" s="184">
        <f>IF(D97="","*",IFERROR(IF(ISODD(COUNT(AS97:AX97)),"ERRO",SUM((AT97-AS97),(AV97-AU97),(AX97-AW97))),"ERRO"))</f>
        <v>0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Augusto/ Efraim</v>
      </c>
      <c r="BG97" s="13"/>
      <c r="BH97" s="14"/>
      <c r="BI97" s="14"/>
      <c r="BJ97" s="14" t="s">
        <v>1410</v>
      </c>
      <c r="BK97" s="14"/>
      <c r="BL97" s="13"/>
      <c r="BM97" s="12"/>
      <c r="BN97" s="12"/>
      <c r="BO97" s="130"/>
      <c r="BP97" s="14"/>
      <c r="BQ97" s="10" t="str">
        <f t="shared" si="9"/>
        <v>Produção e Intervalo</v>
      </c>
      <c r="BR97" s="15">
        <f t="shared" si="10"/>
        <v>0</v>
      </c>
      <c r="BS97" s="15">
        <f t="shared" si="11"/>
        <v>0</v>
      </c>
      <c r="BT97" s="157" t="str">
        <f t="shared" si="7"/>
        <v/>
      </c>
    </row>
    <row r="98" spans="1:72" ht="14.45" hidden="1">
      <c r="A98" s="44" t="str">
        <f t="shared" si="8"/>
        <v>E4646087</v>
      </c>
      <c r="B98" s="133">
        <v>46087</v>
      </c>
      <c r="C98" s="7">
        <f>IF(BS_CONTROLE[[#This Row],[DATA]]="","",WEEKNUM(BS_CONTROLE[[#This Row],[DATA]]))</f>
        <v>10</v>
      </c>
      <c r="D98" s="45" t="s">
        <v>158</v>
      </c>
      <c r="E98" s="185">
        <v>91</v>
      </c>
      <c r="F98" s="134" t="s">
        <v>78</v>
      </c>
      <c r="G98" s="8" t="str">
        <f>IF(D98="","*",VLOOKUP(F98,BS_ATIVIDADE[#All],3,FALSE))</f>
        <v>TRILHEIRO - DESCARGA</v>
      </c>
      <c r="H98" s="135" t="s">
        <v>418</v>
      </c>
      <c r="I98" s="135" t="s">
        <v>418</v>
      </c>
      <c r="J98" s="151">
        <v>74</v>
      </c>
      <c r="K98" s="151">
        <v>109</v>
      </c>
      <c r="L98" s="71">
        <v>110.137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8" s="149" t="s">
        <v>1411</v>
      </c>
      <c r="O98" s="135">
        <v>0.45833333333333331</v>
      </c>
      <c r="P98" s="135">
        <v>0.125</v>
      </c>
      <c r="Q98" s="71">
        <v>936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1412</v>
      </c>
      <c r="W98" s="135" t="s">
        <v>1413</v>
      </c>
      <c r="X98" s="152" t="s">
        <v>969</v>
      </c>
      <c r="Y98" s="129" t="s">
        <v>972</v>
      </c>
      <c r="Z98" s="129"/>
      <c r="AA98" s="71">
        <v>2</v>
      </c>
      <c r="AB98" s="59" t="s">
        <v>966</v>
      </c>
      <c r="AC98" s="59"/>
      <c r="AD98" s="135">
        <v>0.29166666666666669</v>
      </c>
      <c r="AE98" s="71"/>
      <c r="AF98" s="71"/>
      <c r="AG98" s="71"/>
      <c r="AH98" s="42"/>
      <c r="AI98" s="119" t="str">
        <f>IF(BS_CONTROLE[[#This Row],[Atividade]]=0, "-", BS_CONTROLE[[#This Row],[Atividade]])</f>
        <v>TRILHEIRO - DESCARGA</v>
      </c>
      <c r="AJ98" s="8" t="str">
        <f>IF(D98="","*",VLOOKUP(AI98,BS_ATIVIDADE[#Data],3,FALSE))</f>
        <v>TRILHEIRO - DESCARGA</v>
      </c>
      <c r="AK98" s="175" t="str">
        <f>IF(BS_CONTROLE[[#This Row],[Local - Partida]]=0, "-", BS_CONTROLE[[#This Row],[Local - Partida]])</f>
        <v>TIN</v>
      </c>
      <c r="AL98" s="175" t="str">
        <f>IF(BS_CONTROLE[[#This Row],[Local - Encerramento]]=0, "-", BS_CONTROLE[[#This Row],[Local - Encerramento]])</f>
        <v>TIN</v>
      </c>
      <c r="AM98" s="175" t="str">
        <f>IF(BS_CONTROLE[[#This Row],[Entre - Estações]]=0, "-", BS_CONTROLE[[#This Row],[Entre - Estações]])</f>
        <v>TIN</v>
      </c>
      <c r="AN98" s="175" t="str">
        <f>IF(BS_CONTROLE[[#This Row],[SB]]=0, "-", BS_CONTROLE[[#This Row],[SB]])</f>
        <v>TINPAT2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109</v>
      </c>
      <c r="AQ98" s="177">
        <f>IF(BS_CONTROLE[[#This Row],[KM - Fim]]=0, "-", BS_CONTROLE[[#This Row],[KM - Fim]])</f>
        <v>110.137</v>
      </c>
      <c r="AR98" s="32"/>
      <c r="AS98" s="32"/>
      <c r="AT98" s="32"/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/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/>
      <c r="BI98" s="14"/>
      <c r="BJ98" s="14" t="s">
        <v>1414</v>
      </c>
      <c r="BK98" s="14"/>
      <c r="BL98" s="13"/>
      <c r="BM98" s="12"/>
      <c r="BN98" s="12"/>
      <c r="BO98" s="130"/>
      <c r="BP98" s="14"/>
      <c r="BQ98" s="10" t="str">
        <f t="shared" si="9"/>
        <v>Produção e Intervalo</v>
      </c>
      <c r="BR98" s="15">
        <f t="shared" si="10"/>
        <v>0</v>
      </c>
      <c r="BS98" s="15">
        <f t="shared" si="11"/>
        <v>0</v>
      </c>
      <c r="BT98" s="157" t="str">
        <f t="shared" si="7"/>
        <v/>
      </c>
    </row>
    <row r="99" spans="1:72" ht="14.45" hidden="1">
      <c r="A99" s="44" t="str">
        <f t="shared" si="8"/>
        <v>V8046087</v>
      </c>
      <c r="B99" s="133">
        <v>46087</v>
      </c>
      <c r="C99" s="7">
        <f>IF(BS_CONTROLE[[#This Row],[DATA]]="","",WEEKNUM(BS_CONTROLE[[#This Row],[DATA]]))</f>
        <v>10</v>
      </c>
      <c r="D99" s="45" t="s">
        <v>209</v>
      </c>
      <c r="E99" s="185">
        <v>92</v>
      </c>
      <c r="F99" s="134" t="s">
        <v>213</v>
      </c>
      <c r="G99" s="8" t="str">
        <f>IF(D99="","*",VLOOKUP(F99,BS_ATIVIDADE[#All],3,FALSE))</f>
        <v>OUTROS</v>
      </c>
      <c r="H99" s="135" t="s">
        <v>396</v>
      </c>
      <c r="I99" s="135" t="s">
        <v>442</v>
      </c>
      <c r="J99" s="151">
        <v>74</v>
      </c>
      <c r="K99" s="151">
        <v>31.5</v>
      </c>
      <c r="L99" s="71">
        <v>226.29599999999999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9" s="135">
        <v>0.45833333333333331</v>
      </c>
      <c r="P99" s="135">
        <v>4.1666666666666664E-2</v>
      </c>
      <c r="Q99" s="71">
        <v>1</v>
      </c>
      <c r="R99" s="9" t="str">
        <f>IFERROR(_xlfn.XLOOKUP(F99, BS_ATIVIDADE[ATIVIDADE],BS_ATIVIDADE[UNIDADE] ), "*")</f>
        <v>BINÁRIO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199" t="str">
        <f>IFERROR(_xlfn.XLOOKUP(J99, BASE_MAPA!$B$2:$B$408, BASE_MAPA!$G$2:$G$408), "ERRO")</f>
        <v>MARCO INICIAL - ALTO ARAGUAIA</v>
      </c>
      <c r="V99" s="143" t="s">
        <v>1415</v>
      </c>
      <c r="W99" s="135" t="s">
        <v>1416</v>
      </c>
      <c r="X99" s="152" t="s">
        <v>969</v>
      </c>
      <c r="Y99" s="129" t="s">
        <v>972</v>
      </c>
      <c r="Z99" s="129"/>
      <c r="AA99" s="71">
        <v>1</v>
      </c>
      <c r="AB99" s="59" t="s">
        <v>961</v>
      </c>
      <c r="AC99" s="59"/>
      <c r="AD99" s="135">
        <v>0.29166666666666669</v>
      </c>
      <c r="AE99" s="71">
        <v>7684</v>
      </c>
      <c r="AF99" s="71"/>
      <c r="AG99" s="71"/>
      <c r="AH99" s="42"/>
      <c r="AI99" s="119" t="str">
        <f>IF(BS_CONTROLE[[#This Row],[Atividade]]=0, "-", BS_CONTROLE[[#This Row],[Atividade]])</f>
        <v>INSPEÇÃO RIV</v>
      </c>
      <c r="AJ99" s="8" t="str">
        <f>IF(D99="","*",VLOOKUP(AI99,BS_ATIVIDADE[#Data],3,FALSE))</f>
        <v>OUTROS</v>
      </c>
      <c r="AK99" s="175" t="str">
        <f>IF(BS_CONTROLE[[#This Row],[Local - Partida]]=0, "-", BS_CONTROLE[[#This Row],[Local - Partida]])</f>
        <v>TAP</v>
      </c>
      <c r="AL99" s="175" t="str">
        <f>IF(BS_CONTROLE[[#This Row],[Local - Encerramento]]=0, "-", BS_CONTROLE[[#This Row],[Local - Encerramento]])</f>
        <v>TVI</v>
      </c>
      <c r="AM99" s="175" t="str">
        <f>IF(BS_CONTROLE[[#This Row],[Entre - Estações]]=0, "-", BS_CONTROLE[[#This Row],[Entre - Estações]])</f>
        <v>TAP-TLG</v>
      </c>
      <c r="AN99" s="175" t="str">
        <f>IF(BS_CONTROLE[[#This Row],[SB]]=0, "-", BS_CONTROLE[[#This Row],[SB]])</f>
        <v>TAPK35</v>
      </c>
      <c r="AO99" s="176">
        <f>IF(BS_CONTROLE[[#This Row],[SUB]]=0, "-", BS_CONTROLE[[#This Row],[SUB]])</f>
        <v>74</v>
      </c>
      <c r="AP99" s="177">
        <f>IF(BS_CONTROLE[[#This Row],[KM - Inicio]]=0, "-", BS_CONTROLE[[#This Row],[KM - Inicio]])</f>
        <v>31.5</v>
      </c>
      <c r="AQ99" s="177">
        <f>IF(BS_CONTROLE[[#This Row],[KM - Fim]]=0, "-", BS_CONTROLE[[#This Row],[KM - Fim]])</f>
        <v>226.29599999999999</v>
      </c>
      <c r="AR99" s="32"/>
      <c r="AS99" s="32"/>
      <c r="AT99" s="32"/>
      <c r="AU99" s="32"/>
      <c r="AV99" s="32"/>
      <c r="AW99" s="32"/>
      <c r="AX99" s="32"/>
      <c r="AY99" s="184">
        <f>IF(D99="","*",IFERROR(IF(ISODD(COUNT(AS99:AX99)),"ERRO",SUM((AT99-AS99),(AV99-AU99),(AX99-AW99))),"ERRO"))</f>
        <v>0</v>
      </c>
      <c r="AZ99" s="11"/>
      <c r="BA99" s="60"/>
      <c r="BB99" s="9" t="str">
        <f>IFERROR(_xlfn.XLOOKUP(AI99, BS_ATIVIDADE[ATIVIDADE],BS_ATIVIDADE[UNIDADE] ), "*")</f>
        <v>BINÁRIO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200" t="str">
        <f>IFERROR(_xlfn.XLOOKUP(AO99, BASE_MAPA!$B$2:$B$408, BASE_MAPA!$G$2:$G$408), "ERRO")</f>
        <v>MARCO INICIAL - ALTO ARAGUAIA</v>
      </c>
      <c r="BF99" s="178" t="str">
        <f>IF(BS_CONTROLE[[#This Row],[Responsavel pelo boletim]]=0, "-", BS_CONTROLE[[#This Row],[Responsavel pelo boletim]])</f>
        <v>FErnanda</v>
      </c>
      <c r="BG99" s="13"/>
      <c r="BH99" s="14"/>
      <c r="BI99" s="14"/>
      <c r="BJ99" s="14" t="s">
        <v>1391</v>
      </c>
      <c r="BK99" s="14"/>
      <c r="BL99" s="13"/>
      <c r="BM99" s="12"/>
      <c r="BN99" s="12"/>
      <c r="BO99" s="130"/>
      <c r="BP99" s="14"/>
      <c r="BQ99" s="10" t="str">
        <f t="shared" si="9"/>
        <v>Produção e Intervalo</v>
      </c>
      <c r="BR99" s="15">
        <f t="shared" si="10"/>
        <v>0</v>
      </c>
      <c r="BS99" s="15">
        <f t="shared" si="11"/>
        <v>0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14.45" hidden="1">
      <c r="A101" s="44" t="str">
        <f t="shared" si="8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7"/>
        <v/>
      </c>
    </row>
    <row r="102" spans="1:72" ht="14.45" hidden="1">
      <c r="A102" s="44" t="str">
        <f t="shared" si="8"/>
        <v>E1846087</v>
      </c>
      <c r="B102" s="133">
        <v>46087</v>
      </c>
      <c r="C102" s="7">
        <f>IF(BS_CONTROLE[[#This Row],[DATA]]="","",WEEKNUM(BS_CONTROLE[[#This Row],[DATA]]))</f>
        <v>10</v>
      </c>
      <c r="D102" s="45" t="s">
        <v>1279</v>
      </c>
      <c r="E102" s="185">
        <v>56</v>
      </c>
      <c r="F102" s="134" t="s">
        <v>13</v>
      </c>
      <c r="G102" s="8" t="str">
        <f>IF(D102="","*",VLOOKUP(F102,BS_ATIVIDADE[#All],3,FALSE))</f>
        <v>CAMINHÂO - SOLDA</v>
      </c>
      <c r="H102" s="135" t="s">
        <v>647</v>
      </c>
      <c r="I102" s="135" t="s">
        <v>647</v>
      </c>
      <c r="J102" s="151">
        <v>78</v>
      </c>
      <c r="K102" s="151">
        <v>177.376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2" s="135">
        <v>0.35416666666666669</v>
      </c>
      <c r="P102" s="135">
        <v>0.125</v>
      </c>
      <c r="Q102" s="71">
        <v>3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2" s="199" t="str">
        <f>IFERROR(_xlfn.XLOOKUP(J102, BASE_MAPA!$B$2:$B$408, BASE_MAPA!$G$2:$G$408), "ERRO")</f>
        <v>ITIRAPINA - BAURU</v>
      </c>
      <c r="V102" s="143" t="s">
        <v>1367</v>
      </c>
      <c r="W102" s="135" t="s">
        <v>1281</v>
      </c>
      <c r="X102" s="152" t="s">
        <v>969</v>
      </c>
      <c r="Y102" s="129" t="s">
        <v>972</v>
      </c>
      <c r="Z102" s="129"/>
      <c r="AA102" s="71">
        <v>1</v>
      </c>
      <c r="AB102" s="59" t="s">
        <v>961</v>
      </c>
      <c r="AC102" s="59"/>
      <c r="AD102" s="135">
        <v>0.29166666666666669</v>
      </c>
      <c r="AE102" s="71">
        <v>6252</v>
      </c>
      <c r="AF102" s="71"/>
      <c r="AG102" s="71"/>
      <c r="AH102" s="42"/>
      <c r="AI102" s="119" t="str">
        <f>IF(BS_CONTROLE[[#This Row],[Atividade]]=0, "-", BS_CONTROLE[[#This Row],[Atividade]])</f>
        <v>CAMINHÃO DE SOLDA</v>
      </c>
      <c r="AJ102" s="8" t="str">
        <f>IF(D102="","*",VLOOKUP(AI102,BS_ATIVIDADE[#Data],3,FALSE))</f>
        <v>CAMINHÂO - SOLDA</v>
      </c>
      <c r="AK102" s="175" t="str">
        <f>IF(BS_CONTROLE[[#This Row],[Local - Partida]]=0, "-", BS_CONTROLE[[#This Row],[Local - Partida]])</f>
        <v>ZIQZQY</v>
      </c>
      <c r="AL102" s="175" t="str">
        <f>IF(BS_CONTROLE[[#This Row],[Local - Encerramento]]=0, "-", BS_CONTROLE[[#This Row],[Local - Encerramento]])</f>
        <v>ZIQZQY</v>
      </c>
      <c r="AM102" s="175" t="str">
        <f>IF(BS_CONTROLE[[#This Row],[Entre - Estações]]=0, "-", BS_CONTROLE[[#This Row],[Entre - Estações]])</f>
        <v>ZIQ-ZQY</v>
      </c>
      <c r="AN102" s="175" t="str">
        <f>IF(BS_CONTROLE[[#This Row],[SB]]=0, "-", BS_CONTROLE[[#This Row],[SB]])</f>
        <v>ZIQZQY</v>
      </c>
      <c r="AO102" s="176">
        <f>IF(BS_CONTROLE[[#This Row],[SUB]]=0, "-", BS_CONTROLE[[#This Row],[SUB]])</f>
        <v>78</v>
      </c>
      <c r="AP102" s="177">
        <f>IF(BS_CONTROLE[[#This Row],[KM - Inicio]]=0, "-", BS_CONTROLE[[#This Row],[KM - Inicio]])</f>
        <v>177.376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</v>
      </c>
      <c r="AZ102" s="11"/>
      <c r="BA102" s="60"/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2" s="200" t="str">
        <f>IFERROR(_xlfn.XLOOKUP(AO102, BASE_MAPA!$B$2:$B$408, BASE_MAPA!$G$2:$G$408), "ERRO")</f>
        <v>ITIRAPINA - BAURU</v>
      </c>
      <c r="BF102" s="178" t="str">
        <f>IF(BS_CONTROLE[[#This Row],[Responsavel pelo boletim]]=0, "-", BS_CONTROLE[[#This Row],[Responsavel pelo boletim]])</f>
        <v>Paulo</v>
      </c>
      <c r="BG102" s="13"/>
      <c r="BH102" s="14"/>
      <c r="BI102" s="14"/>
      <c r="BJ102" s="14" t="s">
        <v>1417</v>
      </c>
      <c r="BK102" s="14"/>
      <c r="BL102" s="13"/>
      <c r="BM102" s="12"/>
      <c r="BN102" s="12"/>
      <c r="BO102" s="130"/>
      <c r="BP102" s="14"/>
      <c r="BQ102" s="10" t="str">
        <f t="shared" si="9"/>
        <v>Produção e Intervalo</v>
      </c>
      <c r="BR102" s="15">
        <f t="shared" si="10"/>
        <v>0</v>
      </c>
      <c r="BS102" s="15">
        <f t="shared" si="11"/>
        <v>0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t="14.45" hidden="1">
      <c r="A114" s="44" t="str">
        <f t="shared" si="8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t="14.45" hidden="1">
      <c r="A115" s="44" t="str">
        <f t="shared" si="8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7"/>
        <v/>
      </c>
    </row>
    <row r="118" spans="1:72" ht="14.45" hidden="1">
      <c r="A118" s="44" t="str">
        <f t="shared" si="8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7"/>
        <v/>
      </c>
    </row>
    <row r="119" spans="1:72" ht="14.45" hidden="1">
      <c r="A119" s="44" t="str">
        <f t="shared" si="8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 t="shared" si="8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 t="shared" si="8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7"/>
        <v/>
      </c>
    </row>
    <row r="127" spans="1:72" ht="14.45" hidden="1">
      <c r="A127" s="44" t="str">
        <f t="shared" si="8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7"/>
        <v/>
      </c>
    </row>
    <row r="128" spans="1:72" ht="14.45" hidden="1">
      <c r="A128" s="44" t="str">
        <f t="shared" si="8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7"/>
        <v/>
      </c>
    </row>
    <row r="129" spans="1:72" ht="14.45" hidden="1">
      <c r="A129" s="44" t="str">
        <f t="shared" si="8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 t="str">
        <f t="shared" si="8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7"/>
        <v/>
      </c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si="8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7"/>
        <v/>
      </c>
    </row>
    <row r="135" spans="1:72" ht="14.45" hidden="1">
      <c r="A135" s="44" t="str">
        <f t="shared" si="8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7"/>
        <v/>
      </c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4">IF(AND(BR137&lt;1,BS137&lt;1),"Produção e Intervalo",IF(BR137&lt;1,"Intervalo",IF(BS137&lt;1,"Produção","Aderente")))</f>
        <v>Aderente</v>
      </c>
      <c r="BR137" s="15" t="str">
        <f t="shared" ref="BR137:BR200" si="15">IF(OR(B137="",F137=""),"*",AY137/P137)</f>
        <v>*</v>
      </c>
      <c r="BS137" s="15" t="str">
        <f t="shared" ref="BS137:BS200" si="16">IF(OR(B137="",F137=""),"*",BA137/Q137)</f>
        <v>*</v>
      </c>
      <c r="BT137" s="157" t="str">
        <f t="shared" ref="BT137:BT200" si="17">IF(BN137="","",SUBSTITUTE(BM137," ","")&amp;SUBSTITUTE(BN137," ",""))</f>
        <v/>
      </c>
    </row>
    <row r="138" spans="1:72" ht="14.45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4"/>
        <v>Aderente</v>
      </c>
      <c r="BR138" s="15" t="str">
        <f t="shared" si="15"/>
        <v>*</v>
      </c>
      <c r="BS138" s="15" t="str">
        <f t="shared" si="16"/>
        <v>*</v>
      </c>
      <c r="BT138" s="157" t="str">
        <f t="shared" si="17"/>
        <v/>
      </c>
    </row>
    <row r="139" spans="1:72" ht="14.45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4"/>
        <v>Aderente</v>
      </c>
      <c r="BR139" s="15" t="str">
        <f t="shared" si="15"/>
        <v>*</v>
      </c>
      <c r="BS139" s="15" t="str">
        <f t="shared" si="16"/>
        <v>*</v>
      </c>
      <c r="BT139" s="157" t="str">
        <f t="shared" si="17"/>
        <v/>
      </c>
    </row>
    <row r="140" spans="1:72" ht="14.45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4"/>
        <v>Aderente</v>
      </c>
      <c r="BR140" s="15" t="str">
        <f t="shared" si="15"/>
        <v>*</v>
      </c>
      <c r="BS140" s="15" t="str">
        <f t="shared" si="16"/>
        <v>*</v>
      </c>
      <c r="BT140" s="157" t="str">
        <f t="shared" si="17"/>
        <v/>
      </c>
    </row>
    <row r="141" spans="1:72" ht="14.45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4"/>
        <v>Aderente</v>
      </c>
      <c r="BR141" s="15" t="str">
        <f t="shared" si="15"/>
        <v>*</v>
      </c>
      <c r="BS141" s="15" t="str">
        <f t="shared" si="16"/>
        <v>*</v>
      </c>
      <c r="BT141" s="157" t="str">
        <f t="shared" si="17"/>
        <v/>
      </c>
    </row>
    <row r="142" spans="1:72" ht="14.45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4"/>
        <v>Aderente</v>
      </c>
      <c r="BR142" s="15" t="str">
        <f t="shared" si="15"/>
        <v>*</v>
      </c>
      <c r="BS142" s="15" t="str">
        <f t="shared" si="16"/>
        <v>*</v>
      </c>
      <c r="BT142" s="157" t="str">
        <f t="shared" si="17"/>
        <v/>
      </c>
    </row>
    <row r="143" spans="1:72" ht="14.45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4"/>
        <v>Aderente</v>
      </c>
      <c r="BR143" s="15" t="str">
        <f t="shared" si="15"/>
        <v>*</v>
      </c>
      <c r="BS143" s="15" t="str">
        <f t="shared" si="16"/>
        <v>*</v>
      </c>
      <c r="BT143" s="157" t="str">
        <f t="shared" si="17"/>
        <v/>
      </c>
    </row>
    <row r="144" spans="1:72" ht="14.45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4"/>
        <v>Aderente</v>
      </c>
      <c r="BR144" s="15" t="str">
        <f t="shared" si="15"/>
        <v>*</v>
      </c>
      <c r="BS144" s="15" t="str">
        <f t="shared" si="16"/>
        <v>*</v>
      </c>
      <c r="BT144" s="157" t="str">
        <f t="shared" si="17"/>
        <v/>
      </c>
    </row>
    <row r="145" spans="1:72" ht="14.45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4"/>
        <v>Aderente</v>
      </c>
      <c r="BR145" s="15" t="str">
        <f t="shared" si="15"/>
        <v>*</v>
      </c>
      <c r="BS145" s="15" t="str">
        <f t="shared" si="16"/>
        <v>*</v>
      </c>
      <c r="BT145" s="157" t="str">
        <f t="shared" si="17"/>
        <v/>
      </c>
    </row>
    <row r="146" spans="1:72" ht="14.45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4"/>
        <v>Aderente</v>
      </c>
      <c r="BR146" s="15" t="str">
        <f t="shared" si="15"/>
        <v>*</v>
      </c>
      <c r="BS146" s="15" t="str">
        <f t="shared" si="16"/>
        <v>*</v>
      </c>
      <c r="BT146" s="157" t="str">
        <f t="shared" si="17"/>
        <v/>
      </c>
    </row>
    <row r="147" spans="1:72" ht="14.45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4"/>
        <v>Aderente</v>
      </c>
      <c r="BR147" s="15" t="str">
        <f t="shared" si="15"/>
        <v>*</v>
      </c>
      <c r="BS147" s="15" t="str">
        <f t="shared" si="16"/>
        <v>*</v>
      </c>
      <c r="BT147" s="157" t="str">
        <f t="shared" si="17"/>
        <v/>
      </c>
    </row>
    <row r="148" spans="1:72" ht="14.45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4"/>
        <v>Aderente</v>
      </c>
      <c r="BR148" s="15" t="str">
        <f t="shared" si="15"/>
        <v>*</v>
      </c>
      <c r="BS148" s="15" t="str">
        <f t="shared" si="16"/>
        <v>*</v>
      </c>
      <c r="BT148" s="157" t="str">
        <f t="shared" si="17"/>
        <v/>
      </c>
    </row>
    <row r="149" spans="1:72" ht="14.45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4"/>
        <v>Aderente</v>
      </c>
      <c r="BR149" s="15" t="str">
        <f t="shared" si="15"/>
        <v>*</v>
      </c>
      <c r="BS149" s="15" t="str">
        <f t="shared" si="16"/>
        <v>*</v>
      </c>
      <c r="BT149" s="157" t="str">
        <f t="shared" si="17"/>
        <v/>
      </c>
    </row>
    <row r="150" spans="1:72" ht="14.45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4"/>
        <v>Aderente</v>
      </c>
      <c r="BR150" s="15" t="str">
        <f t="shared" si="15"/>
        <v>*</v>
      </c>
      <c r="BS150" s="15" t="str">
        <f t="shared" si="16"/>
        <v>*</v>
      </c>
      <c r="BT150" s="157" t="str">
        <f t="shared" si="17"/>
        <v/>
      </c>
    </row>
    <row r="151" spans="1:72" ht="14.45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4"/>
        <v>Aderente</v>
      </c>
      <c r="BR151" s="15" t="str">
        <f t="shared" si="15"/>
        <v>*</v>
      </c>
      <c r="BS151" s="15" t="str">
        <f t="shared" si="16"/>
        <v>*</v>
      </c>
      <c r="BT151" s="157" t="str">
        <f t="shared" si="17"/>
        <v/>
      </c>
    </row>
    <row r="152" spans="1:72" ht="14.45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4"/>
        <v>Aderente</v>
      </c>
      <c r="BR152" s="15" t="str">
        <f t="shared" si="15"/>
        <v>*</v>
      </c>
      <c r="BS152" s="15" t="str">
        <f t="shared" si="16"/>
        <v>*</v>
      </c>
      <c r="BT152" s="157" t="str">
        <f t="shared" si="17"/>
        <v/>
      </c>
    </row>
    <row r="153" spans="1:72" ht="14.45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4"/>
        <v>Aderente</v>
      </c>
      <c r="BR153" s="15" t="str">
        <f t="shared" si="15"/>
        <v>*</v>
      </c>
      <c r="BS153" s="15" t="str">
        <f t="shared" si="16"/>
        <v>*</v>
      </c>
      <c r="BT153" s="157" t="str">
        <f t="shared" si="17"/>
        <v/>
      </c>
    </row>
    <row r="154" spans="1:72" ht="14.45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4"/>
        <v>Aderente</v>
      </c>
      <c r="BR154" s="15" t="str">
        <f t="shared" si="15"/>
        <v>*</v>
      </c>
      <c r="BS154" s="15" t="str">
        <f t="shared" si="16"/>
        <v>*</v>
      </c>
      <c r="BT154" s="157" t="str">
        <f t="shared" si="17"/>
        <v/>
      </c>
    </row>
    <row r="155" spans="1:72" ht="14.45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4"/>
        <v>Aderente</v>
      </c>
      <c r="BR155" s="15" t="str">
        <f t="shared" si="15"/>
        <v>*</v>
      </c>
      <c r="BS155" s="15" t="str">
        <f t="shared" si="16"/>
        <v>*</v>
      </c>
      <c r="BT155" s="157" t="str">
        <f t="shared" si="17"/>
        <v/>
      </c>
    </row>
    <row r="156" spans="1:72" ht="14.45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4"/>
        <v>Aderente</v>
      </c>
      <c r="BR156" s="15" t="str">
        <f t="shared" si="15"/>
        <v>*</v>
      </c>
      <c r="BS156" s="15" t="str">
        <f t="shared" si="16"/>
        <v>*</v>
      </c>
      <c r="BT156" s="157" t="str">
        <f t="shared" si="17"/>
        <v/>
      </c>
    </row>
    <row r="157" spans="1:72" ht="14.45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4"/>
        <v>Aderente</v>
      </c>
      <c r="BR157" s="15" t="str">
        <f t="shared" si="15"/>
        <v>*</v>
      </c>
      <c r="BS157" s="15" t="str">
        <f t="shared" si="16"/>
        <v>*</v>
      </c>
      <c r="BT157" s="157" t="str">
        <f t="shared" si="17"/>
        <v/>
      </c>
    </row>
    <row r="158" spans="1:72" ht="14.45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4"/>
        <v>Aderente</v>
      </c>
      <c r="BR158" s="15" t="str">
        <f t="shared" si="15"/>
        <v>*</v>
      </c>
      <c r="BS158" s="15" t="str">
        <f t="shared" si="16"/>
        <v>*</v>
      </c>
      <c r="BT158" s="157" t="str">
        <f t="shared" si="17"/>
        <v/>
      </c>
    </row>
    <row r="159" spans="1:72" ht="14.45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4"/>
        <v>Aderente</v>
      </c>
      <c r="BR159" s="15" t="str">
        <f t="shared" si="15"/>
        <v>*</v>
      </c>
      <c r="BS159" s="15" t="str">
        <f t="shared" si="16"/>
        <v>*</v>
      </c>
      <c r="BT159" s="157" t="str">
        <f t="shared" si="17"/>
        <v/>
      </c>
    </row>
    <row r="160" spans="1:72" ht="14.45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4"/>
        <v>Aderente</v>
      </c>
      <c r="BR160" s="15" t="str">
        <f t="shared" si="15"/>
        <v>*</v>
      </c>
      <c r="BS160" s="15" t="str">
        <f t="shared" si="16"/>
        <v>*</v>
      </c>
      <c r="BT160" s="157" t="str">
        <f t="shared" si="17"/>
        <v/>
      </c>
    </row>
    <row r="161" spans="1:72" ht="14.45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4"/>
        <v>Aderente</v>
      </c>
      <c r="BR161" s="15" t="str">
        <f t="shared" si="15"/>
        <v>*</v>
      </c>
      <c r="BS161" s="15" t="str">
        <f t="shared" si="16"/>
        <v>*</v>
      </c>
      <c r="BT161" s="157" t="str">
        <f t="shared" si="17"/>
        <v/>
      </c>
    </row>
    <row r="162" spans="1:72" ht="14.45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4"/>
        <v>Aderente</v>
      </c>
      <c r="BR162" s="15" t="str">
        <f t="shared" si="15"/>
        <v>*</v>
      </c>
      <c r="BS162" s="15" t="str">
        <f t="shared" si="16"/>
        <v>*</v>
      </c>
      <c r="BT162" s="157" t="str">
        <f t="shared" si="17"/>
        <v/>
      </c>
    </row>
    <row r="163" spans="1:72" ht="14.45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4"/>
        <v>Aderente</v>
      </c>
      <c r="BR163" s="15" t="str">
        <f t="shared" si="15"/>
        <v>*</v>
      </c>
      <c r="BS163" s="15" t="str">
        <f t="shared" si="16"/>
        <v>*</v>
      </c>
      <c r="BT163" s="157" t="str">
        <f t="shared" si="17"/>
        <v/>
      </c>
    </row>
    <row r="164" spans="1:72" ht="14.45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4"/>
        <v>Aderente</v>
      </c>
      <c r="BR164" s="15" t="str">
        <f t="shared" si="15"/>
        <v>*</v>
      </c>
      <c r="BS164" s="15" t="str">
        <f t="shared" si="16"/>
        <v>*</v>
      </c>
      <c r="BT164" s="157" t="str">
        <f t="shared" si="17"/>
        <v/>
      </c>
    </row>
    <row r="165" spans="1:72" ht="14.45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4"/>
        <v>Aderente</v>
      </c>
      <c r="BR165" s="15" t="str">
        <f t="shared" si="15"/>
        <v>*</v>
      </c>
      <c r="BS165" s="15" t="str">
        <f t="shared" si="16"/>
        <v>*</v>
      </c>
      <c r="BT165" s="157" t="str">
        <f t="shared" si="17"/>
        <v/>
      </c>
    </row>
    <row r="166" spans="1:72" ht="14.45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4"/>
        <v>Aderente</v>
      </c>
      <c r="BR166" s="15" t="str">
        <f t="shared" si="15"/>
        <v>*</v>
      </c>
      <c r="BS166" s="15" t="str">
        <f t="shared" si="16"/>
        <v>*</v>
      </c>
      <c r="BT166" s="157" t="str">
        <f t="shared" si="17"/>
        <v/>
      </c>
    </row>
    <row r="167" spans="1:72" ht="14.45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4"/>
        <v>Aderente</v>
      </c>
      <c r="BR167" s="15" t="str">
        <f t="shared" si="15"/>
        <v>*</v>
      </c>
      <c r="BS167" s="15" t="str">
        <f t="shared" si="16"/>
        <v>*</v>
      </c>
      <c r="BT167" s="157" t="str">
        <f t="shared" si="17"/>
        <v/>
      </c>
    </row>
    <row r="168" spans="1:72" ht="14.45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4"/>
        <v>Aderente</v>
      </c>
      <c r="BR168" s="15" t="str">
        <f t="shared" si="15"/>
        <v>*</v>
      </c>
      <c r="BS168" s="15" t="str">
        <f t="shared" si="16"/>
        <v>*</v>
      </c>
      <c r="BT168" s="157" t="str">
        <f t="shared" si="17"/>
        <v/>
      </c>
    </row>
    <row r="169" spans="1:72" ht="14.45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4"/>
        <v>Aderente</v>
      </c>
      <c r="BR169" s="15" t="str">
        <f t="shared" si="15"/>
        <v>*</v>
      </c>
      <c r="BS169" s="15" t="str">
        <f t="shared" si="16"/>
        <v>*</v>
      </c>
      <c r="BT169" s="157" t="str">
        <f t="shared" si="17"/>
        <v/>
      </c>
    </row>
    <row r="170" spans="1:72" ht="14.45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4"/>
        <v>Aderente</v>
      </c>
      <c r="BR170" s="15" t="str">
        <f t="shared" si="15"/>
        <v>*</v>
      </c>
      <c r="BS170" s="15" t="str">
        <f t="shared" si="16"/>
        <v>*</v>
      </c>
      <c r="BT170" s="157" t="str">
        <f t="shared" si="17"/>
        <v/>
      </c>
    </row>
    <row r="171" spans="1:72" ht="14.45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4"/>
        <v>Aderente</v>
      </c>
      <c r="BR171" s="15" t="str">
        <f t="shared" si="15"/>
        <v>*</v>
      </c>
      <c r="BS171" s="15" t="str">
        <f t="shared" si="16"/>
        <v>*</v>
      </c>
      <c r="BT171" s="157" t="str">
        <f t="shared" si="17"/>
        <v/>
      </c>
    </row>
    <row r="172" spans="1:72" ht="14.45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4"/>
        <v>Aderente</v>
      </c>
      <c r="BR172" s="15" t="str">
        <f t="shared" si="15"/>
        <v>*</v>
      </c>
      <c r="BS172" s="15" t="str">
        <f t="shared" si="16"/>
        <v>*</v>
      </c>
      <c r="BT172" s="157" t="str">
        <f t="shared" si="17"/>
        <v/>
      </c>
    </row>
    <row r="173" spans="1:72" ht="14.45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4"/>
        <v>Aderente</v>
      </c>
      <c r="BR173" s="15" t="str">
        <f t="shared" si="15"/>
        <v>*</v>
      </c>
      <c r="BS173" s="15" t="str">
        <f t="shared" si="16"/>
        <v>*</v>
      </c>
      <c r="BT173" s="157" t="str">
        <f t="shared" si="17"/>
        <v/>
      </c>
    </row>
    <row r="174" spans="1:72" ht="14.45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4"/>
        <v>Aderente</v>
      </c>
      <c r="BR174" s="15" t="str">
        <f t="shared" si="15"/>
        <v>*</v>
      </c>
      <c r="BS174" s="15" t="str">
        <f t="shared" si="16"/>
        <v>*</v>
      </c>
      <c r="BT174" s="157" t="str">
        <f t="shared" si="17"/>
        <v/>
      </c>
    </row>
    <row r="175" spans="1:72" ht="14.45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4"/>
        <v>Aderente</v>
      </c>
      <c r="BR175" s="15" t="str">
        <f t="shared" si="15"/>
        <v>*</v>
      </c>
      <c r="BS175" s="15" t="str">
        <f t="shared" si="16"/>
        <v>*</v>
      </c>
      <c r="BT175" s="157" t="str">
        <f t="shared" si="17"/>
        <v/>
      </c>
    </row>
    <row r="176" spans="1:72" ht="14.45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4"/>
        <v>Aderente</v>
      </c>
      <c r="BR176" s="15" t="str">
        <f t="shared" si="15"/>
        <v>*</v>
      </c>
      <c r="BS176" s="15" t="str">
        <f t="shared" si="16"/>
        <v>*</v>
      </c>
      <c r="BT176" s="157" t="str">
        <f t="shared" si="17"/>
        <v/>
      </c>
    </row>
    <row r="177" spans="1:72" ht="14.45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4"/>
        <v>Aderente</v>
      </c>
      <c r="BR177" s="15" t="str">
        <f t="shared" si="15"/>
        <v>*</v>
      </c>
      <c r="BS177" s="15" t="str">
        <f t="shared" si="16"/>
        <v>*</v>
      </c>
      <c r="BT177" s="157" t="str">
        <f t="shared" si="17"/>
        <v/>
      </c>
    </row>
    <row r="178" spans="1:72" ht="14.45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4"/>
        <v>Aderente</v>
      </c>
      <c r="BR178" s="15" t="str">
        <f t="shared" si="15"/>
        <v>*</v>
      </c>
      <c r="BS178" s="15" t="str">
        <f t="shared" si="16"/>
        <v>*</v>
      </c>
      <c r="BT178" s="157" t="str">
        <f t="shared" si="17"/>
        <v/>
      </c>
    </row>
    <row r="179" spans="1:72" ht="14.45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4"/>
        <v>Aderente</v>
      </c>
      <c r="BR179" s="15" t="str">
        <f t="shared" si="15"/>
        <v>*</v>
      </c>
      <c r="BS179" s="15" t="str">
        <f t="shared" si="16"/>
        <v>*</v>
      </c>
      <c r="BT179" s="157" t="str">
        <f t="shared" si="17"/>
        <v/>
      </c>
    </row>
    <row r="180" spans="1:72" ht="14.45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4"/>
        <v>Aderente</v>
      </c>
      <c r="BR180" s="15" t="str">
        <f t="shared" si="15"/>
        <v>*</v>
      </c>
      <c r="BS180" s="15" t="str">
        <f t="shared" si="16"/>
        <v>*</v>
      </c>
      <c r="BT180" s="157" t="str">
        <f t="shared" si="17"/>
        <v/>
      </c>
    </row>
    <row r="181" spans="1:72" ht="14.45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4"/>
        <v>Aderente</v>
      </c>
      <c r="BR181" s="15" t="str">
        <f t="shared" si="15"/>
        <v>*</v>
      </c>
      <c r="BS181" s="15" t="str">
        <f t="shared" si="16"/>
        <v>*</v>
      </c>
      <c r="BT181" s="157" t="str">
        <f t="shared" si="17"/>
        <v/>
      </c>
    </row>
    <row r="182" spans="1:72" ht="14.45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4"/>
        <v>Aderente</v>
      </c>
      <c r="BR182" s="15" t="str">
        <f t="shared" si="15"/>
        <v>*</v>
      </c>
      <c r="BS182" s="15" t="str">
        <f t="shared" si="16"/>
        <v>*</v>
      </c>
      <c r="BT182" s="157" t="str">
        <f t="shared" si="17"/>
        <v/>
      </c>
    </row>
    <row r="183" spans="1:72" ht="14.45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4"/>
        <v>Aderente</v>
      </c>
      <c r="BR183" s="15" t="str">
        <f t="shared" si="15"/>
        <v>*</v>
      </c>
      <c r="BS183" s="15" t="str">
        <f t="shared" si="16"/>
        <v>*</v>
      </c>
      <c r="BT183" s="157" t="str">
        <f t="shared" si="17"/>
        <v/>
      </c>
    </row>
    <row r="184" spans="1:72" ht="14.45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4"/>
        <v>Aderente</v>
      </c>
      <c r="BR184" s="15" t="str">
        <f t="shared" si="15"/>
        <v>*</v>
      </c>
      <c r="BS184" s="15" t="str">
        <f t="shared" si="16"/>
        <v>*</v>
      </c>
      <c r="BT184" s="157" t="str">
        <f t="shared" si="17"/>
        <v/>
      </c>
    </row>
    <row r="185" spans="1:72" ht="14.45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4"/>
        <v>Aderente</v>
      </c>
      <c r="BR185" s="15" t="str">
        <f t="shared" si="15"/>
        <v>*</v>
      </c>
      <c r="BS185" s="15" t="str">
        <f t="shared" si="16"/>
        <v>*</v>
      </c>
      <c r="BT185" s="157" t="str">
        <f t="shared" si="17"/>
        <v/>
      </c>
    </row>
    <row r="186" spans="1:72" ht="14.45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4"/>
        <v>Aderente</v>
      </c>
      <c r="BR186" s="15" t="str">
        <f t="shared" si="15"/>
        <v>*</v>
      </c>
      <c r="BS186" s="15" t="str">
        <f t="shared" si="16"/>
        <v>*</v>
      </c>
      <c r="BT186" s="157" t="str">
        <f t="shared" si="17"/>
        <v/>
      </c>
    </row>
    <row r="187" spans="1:72" ht="14.45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4"/>
        <v>Aderente</v>
      </c>
      <c r="BR187" s="15" t="str">
        <f t="shared" si="15"/>
        <v>*</v>
      </c>
      <c r="BS187" s="15" t="str">
        <f t="shared" si="16"/>
        <v>*</v>
      </c>
      <c r="BT187" s="157" t="str">
        <f t="shared" si="17"/>
        <v/>
      </c>
    </row>
    <row r="188" spans="1:72" ht="14.45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4"/>
        <v>Aderente</v>
      </c>
      <c r="BR188" s="15" t="str">
        <f t="shared" si="15"/>
        <v>*</v>
      </c>
      <c r="BS188" s="15" t="str">
        <f t="shared" si="16"/>
        <v>*</v>
      </c>
      <c r="BT188" s="157" t="str">
        <f t="shared" si="17"/>
        <v/>
      </c>
    </row>
    <row r="189" spans="1:72" ht="14.45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4"/>
        <v>Aderente</v>
      </c>
      <c r="BR189" s="15" t="str">
        <f t="shared" si="15"/>
        <v>*</v>
      </c>
      <c r="BS189" s="15" t="str">
        <f t="shared" si="16"/>
        <v>*</v>
      </c>
      <c r="BT189" s="157" t="str">
        <f t="shared" si="17"/>
        <v/>
      </c>
    </row>
    <row r="190" spans="1:72" ht="14.45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4"/>
        <v>Aderente</v>
      </c>
      <c r="BR190" s="15" t="str">
        <f t="shared" si="15"/>
        <v>*</v>
      </c>
      <c r="BS190" s="15" t="str">
        <f t="shared" si="16"/>
        <v>*</v>
      </c>
      <c r="BT190" s="157" t="str">
        <f t="shared" si="17"/>
        <v/>
      </c>
    </row>
    <row r="191" spans="1:72" ht="14.45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4"/>
        <v>Aderente</v>
      </c>
      <c r="BR191" s="15" t="str">
        <f t="shared" si="15"/>
        <v>*</v>
      </c>
      <c r="BS191" s="15" t="str">
        <f t="shared" si="16"/>
        <v>*</v>
      </c>
      <c r="BT191" s="157" t="str">
        <f t="shared" si="17"/>
        <v/>
      </c>
    </row>
    <row r="192" spans="1:72" ht="14.45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4"/>
        <v>Aderente</v>
      </c>
      <c r="BR192" s="15" t="str">
        <f t="shared" si="15"/>
        <v>*</v>
      </c>
      <c r="BS192" s="15" t="str">
        <f t="shared" si="16"/>
        <v>*</v>
      </c>
      <c r="BT192" s="157" t="str">
        <f t="shared" si="17"/>
        <v/>
      </c>
    </row>
    <row r="193" spans="1:72" ht="14.45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4"/>
        <v>Aderente</v>
      </c>
      <c r="BR193" s="15" t="str">
        <f t="shared" si="15"/>
        <v>*</v>
      </c>
      <c r="BS193" s="15" t="str">
        <f t="shared" si="16"/>
        <v>*</v>
      </c>
      <c r="BT193" s="157" t="str">
        <f t="shared" si="17"/>
        <v/>
      </c>
    </row>
    <row r="194" spans="1:72" ht="14.45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4"/>
        <v>Aderente</v>
      </c>
      <c r="BR194" s="15" t="str">
        <f t="shared" si="15"/>
        <v>*</v>
      </c>
      <c r="BS194" s="15" t="str">
        <f t="shared" si="16"/>
        <v>*</v>
      </c>
      <c r="BT194" s="157" t="str">
        <f t="shared" si="17"/>
        <v/>
      </c>
    </row>
    <row r="195" spans="1:72" ht="14.45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4"/>
        <v>Aderente</v>
      </c>
      <c r="BR195" s="15" t="str">
        <f t="shared" si="15"/>
        <v>*</v>
      </c>
      <c r="BS195" s="15" t="str">
        <f t="shared" si="16"/>
        <v>*</v>
      </c>
      <c r="BT195" s="157" t="str">
        <f t="shared" si="17"/>
        <v/>
      </c>
    </row>
    <row r="196" spans="1:72" ht="14.45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4"/>
        <v>Aderente</v>
      </c>
      <c r="BR196" s="15" t="str">
        <f t="shared" si="15"/>
        <v>*</v>
      </c>
      <c r="BS196" s="15" t="str">
        <f t="shared" si="16"/>
        <v>*</v>
      </c>
      <c r="BT196" s="157" t="str">
        <f t="shared" si="17"/>
        <v/>
      </c>
    </row>
    <row r="197" spans="1:72" ht="14.45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4"/>
        <v>Aderente</v>
      </c>
      <c r="BR197" s="15" t="str">
        <f t="shared" si="15"/>
        <v>*</v>
      </c>
      <c r="BS197" s="15" t="str">
        <f t="shared" si="16"/>
        <v>*</v>
      </c>
      <c r="BT197" s="157" t="str">
        <f t="shared" si="17"/>
        <v/>
      </c>
    </row>
    <row r="198" spans="1:72" ht="14.45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4"/>
        <v>Aderente</v>
      </c>
      <c r="BR198" s="15" t="str">
        <f t="shared" si="15"/>
        <v>*</v>
      </c>
      <c r="BS198" s="15" t="str">
        <f t="shared" si="16"/>
        <v>*</v>
      </c>
      <c r="BT198" s="157" t="str">
        <f t="shared" si="17"/>
        <v/>
      </c>
    </row>
    <row r="199" spans="1:72" ht="14.45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4"/>
        <v>Aderente</v>
      </c>
      <c r="BR199" s="15" t="str">
        <f t="shared" si="15"/>
        <v>*</v>
      </c>
      <c r="BS199" s="15" t="str">
        <f t="shared" si="16"/>
        <v>*</v>
      </c>
      <c r="BT199" s="157" t="str">
        <f t="shared" si="17"/>
        <v/>
      </c>
    </row>
    <row r="200" spans="1:72" ht="14.45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4"/>
        <v>Aderente</v>
      </c>
      <c r="BR200" s="15" t="str">
        <f t="shared" si="15"/>
        <v>*</v>
      </c>
      <c r="BS200" s="15" t="str">
        <f t="shared" si="16"/>
        <v>*</v>
      </c>
      <c r="BT200" s="157" t="str">
        <f t="shared" si="17"/>
        <v/>
      </c>
    </row>
    <row r="201" spans="1:72" ht="14.45" hidden="1">
      <c r="A201" s="44" t="str">
        <f t="shared" ref="A201:A264" si="18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19">IF(AND(BR201&lt;1,BS201&lt;1),"Produção e Intervalo",IF(BR201&lt;1,"Intervalo",IF(BS201&lt;1,"Produção","Aderente")))</f>
        <v>Aderente</v>
      </c>
      <c r="BR201" s="15" t="str">
        <f t="shared" ref="BR201:BR264" si="20">IF(OR(B201="",F201=""),"*",AY201/P201)</f>
        <v>*</v>
      </c>
      <c r="BS201" s="15" t="str">
        <f t="shared" ref="BS201:BS264" si="21">IF(OR(B201="",F201=""),"*",BA201/Q201)</f>
        <v>*</v>
      </c>
      <c r="BT201" s="157" t="str">
        <f t="shared" ref="BT201:BT264" si="22">IF(BN201="","",SUBSTITUTE(BM201," ","")&amp;SUBSTITUTE(BN201," ",""))</f>
        <v/>
      </c>
    </row>
    <row r="202" spans="1:72" ht="14.45" hidden="1">
      <c r="A202" s="44" t="str">
        <f t="shared" si="18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9"/>
        <v>Aderente</v>
      </c>
      <c r="BR202" s="15" t="str">
        <f t="shared" si="20"/>
        <v>*</v>
      </c>
      <c r="BS202" s="15" t="str">
        <f t="shared" si="21"/>
        <v>*</v>
      </c>
      <c r="BT202" s="157" t="str">
        <f t="shared" si="22"/>
        <v/>
      </c>
    </row>
    <row r="203" spans="1:72" ht="14.45" hidden="1">
      <c r="A203" s="44" t="str">
        <f t="shared" si="18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9"/>
        <v>Aderente</v>
      </c>
      <c r="BR203" s="15" t="str">
        <f t="shared" si="20"/>
        <v>*</v>
      </c>
      <c r="BS203" s="15" t="str">
        <f t="shared" si="21"/>
        <v>*</v>
      </c>
      <c r="BT203" s="157" t="str">
        <f t="shared" si="22"/>
        <v/>
      </c>
    </row>
    <row r="204" spans="1:72" ht="14.45" hidden="1">
      <c r="A204" s="44" t="str">
        <f t="shared" si="18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9"/>
        <v>Aderente</v>
      </c>
      <c r="BR204" s="15" t="str">
        <f t="shared" si="20"/>
        <v>*</v>
      </c>
      <c r="BS204" s="15" t="str">
        <f t="shared" si="21"/>
        <v>*</v>
      </c>
      <c r="BT204" s="157" t="str">
        <f t="shared" si="22"/>
        <v/>
      </c>
    </row>
    <row r="205" spans="1:72" ht="14.45" hidden="1">
      <c r="A205" s="44" t="str">
        <f t="shared" si="18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9"/>
        <v>Aderente</v>
      </c>
      <c r="BR205" s="15" t="str">
        <f t="shared" si="20"/>
        <v>*</v>
      </c>
      <c r="BS205" s="15" t="str">
        <f t="shared" si="21"/>
        <v>*</v>
      </c>
      <c r="BT205" s="157" t="str">
        <f t="shared" si="22"/>
        <v/>
      </c>
    </row>
    <row r="206" spans="1:72" ht="14.45" hidden="1">
      <c r="A206" s="44" t="str">
        <f t="shared" si="18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9"/>
        <v>Aderente</v>
      </c>
      <c r="BR206" s="15" t="str">
        <f t="shared" si="20"/>
        <v>*</v>
      </c>
      <c r="BS206" s="15" t="str">
        <f t="shared" si="21"/>
        <v>*</v>
      </c>
      <c r="BT206" s="157" t="str">
        <f t="shared" si="22"/>
        <v/>
      </c>
    </row>
    <row r="207" spans="1:72" ht="14.45" hidden="1">
      <c r="A207" s="44" t="str">
        <f t="shared" si="18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9"/>
        <v>Aderente</v>
      </c>
      <c r="BR207" s="15" t="str">
        <f t="shared" si="20"/>
        <v>*</v>
      </c>
      <c r="BS207" s="15" t="str">
        <f t="shared" si="21"/>
        <v>*</v>
      </c>
      <c r="BT207" s="157" t="str">
        <f t="shared" si="22"/>
        <v/>
      </c>
    </row>
    <row r="208" spans="1:72" ht="14.45" hidden="1">
      <c r="A208" s="44" t="str">
        <f t="shared" si="18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9"/>
        <v>Aderente</v>
      </c>
      <c r="BR208" s="15" t="str">
        <f t="shared" si="20"/>
        <v>*</v>
      </c>
      <c r="BS208" s="15" t="str">
        <f t="shared" si="21"/>
        <v>*</v>
      </c>
      <c r="BT208" s="157" t="str">
        <f t="shared" si="22"/>
        <v/>
      </c>
    </row>
    <row r="209" spans="1:72" ht="14.45" hidden="1">
      <c r="A209" s="44" t="str">
        <f t="shared" si="18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9"/>
        <v>Aderente</v>
      </c>
      <c r="BR209" s="15" t="str">
        <f t="shared" si="20"/>
        <v>*</v>
      </c>
      <c r="BS209" s="15" t="str">
        <f t="shared" si="21"/>
        <v>*</v>
      </c>
      <c r="BT209" s="157" t="str">
        <f t="shared" si="22"/>
        <v/>
      </c>
    </row>
    <row r="210" spans="1:72" ht="14.45" hidden="1">
      <c r="A210" s="44" t="str">
        <f t="shared" si="18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9"/>
        <v>Aderente</v>
      </c>
      <c r="BR210" s="15" t="str">
        <f t="shared" si="20"/>
        <v>*</v>
      </c>
      <c r="BS210" s="15" t="str">
        <f t="shared" si="21"/>
        <v>*</v>
      </c>
      <c r="BT210" s="157" t="str">
        <f t="shared" si="22"/>
        <v/>
      </c>
    </row>
    <row r="211" spans="1:72" ht="14.45" hidden="1">
      <c r="A211" s="44" t="str">
        <f t="shared" si="18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9"/>
        <v>Aderente</v>
      </c>
      <c r="BR211" s="15" t="str">
        <f t="shared" si="20"/>
        <v>*</v>
      </c>
      <c r="BS211" s="15" t="str">
        <f t="shared" si="21"/>
        <v>*</v>
      </c>
      <c r="BT211" s="157" t="str">
        <f t="shared" si="22"/>
        <v/>
      </c>
    </row>
    <row r="212" spans="1:72" ht="14.45" hidden="1">
      <c r="A212" s="44" t="str">
        <f t="shared" si="18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9"/>
        <v>Aderente</v>
      </c>
      <c r="BR212" s="15" t="str">
        <f t="shared" si="20"/>
        <v>*</v>
      </c>
      <c r="BS212" s="15" t="str">
        <f t="shared" si="21"/>
        <v>*</v>
      </c>
      <c r="BT212" s="157" t="str">
        <f t="shared" si="22"/>
        <v/>
      </c>
    </row>
    <row r="213" spans="1:72" ht="14.45" hidden="1">
      <c r="A213" s="44" t="str">
        <f t="shared" si="18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9"/>
        <v>Aderente</v>
      </c>
      <c r="BR213" s="15" t="str">
        <f t="shared" si="20"/>
        <v>*</v>
      </c>
      <c r="BS213" s="15" t="str">
        <f t="shared" si="21"/>
        <v>*</v>
      </c>
      <c r="BT213" s="157" t="str">
        <f t="shared" si="22"/>
        <v/>
      </c>
    </row>
    <row r="214" spans="1:72" ht="14.45" hidden="1">
      <c r="A214" s="44" t="str">
        <f t="shared" si="18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9"/>
        <v>Aderente</v>
      </c>
      <c r="BR214" s="15" t="str">
        <f t="shared" si="20"/>
        <v>*</v>
      </c>
      <c r="BS214" s="15" t="str">
        <f t="shared" si="21"/>
        <v>*</v>
      </c>
      <c r="BT214" s="157" t="str">
        <f t="shared" si="22"/>
        <v/>
      </c>
    </row>
    <row r="215" spans="1:72" ht="14.45" hidden="1">
      <c r="A215" s="44" t="str">
        <f t="shared" si="18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9"/>
        <v>Aderente</v>
      </c>
      <c r="BR215" s="15" t="str">
        <f t="shared" si="20"/>
        <v>*</v>
      </c>
      <c r="BS215" s="15" t="str">
        <f t="shared" si="21"/>
        <v>*</v>
      </c>
      <c r="BT215" s="157" t="str">
        <f t="shared" si="22"/>
        <v/>
      </c>
    </row>
    <row r="216" spans="1:72" ht="14.45" hidden="1">
      <c r="A216" s="44" t="str">
        <f t="shared" si="18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9"/>
        <v>Aderente</v>
      </c>
      <c r="BR216" s="15" t="str">
        <f t="shared" si="20"/>
        <v>*</v>
      </c>
      <c r="BS216" s="15" t="str">
        <f t="shared" si="21"/>
        <v>*</v>
      </c>
      <c r="BT216" s="157" t="str">
        <f t="shared" si="22"/>
        <v/>
      </c>
    </row>
    <row r="217" spans="1:72" ht="14.45" hidden="1">
      <c r="A217" s="44" t="str">
        <f t="shared" si="18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9"/>
        <v>Aderente</v>
      </c>
      <c r="BR217" s="15" t="str">
        <f t="shared" si="20"/>
        <v>*</v>
      </c>
      <c r="BS217" s="15" t="str">
        <f t="shared" si="21"/>
        <v>*</v>
      </c>
      <c r="BT217" s="157" t="str">
        <f t="shared" si="22"/>
        <v/>
      </c>
    </row>
    <row r="218" spans="1:72" ht="14.45" hidden="1">
      <c r="A218" s="44" t="str">
        <f t="shared" si="18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9"/>
        <v>Aderente</v>
      </c>
      <c r="BR218" s="15" t="str">
        <f t="shared" si="20"/>
        <v>*</v>
      </c>
      <c r="BS218" s="15" t="str">
        <f t="shared" si="21"/>
        <v>*</v>
      </c>
      <c r="BT218" s="157" t="str">
        <f t="shared" si="22"/>
        <v/>
      </c>
    </row>
    <row r="219" spans="1:72" ht="14.45" hidden="1">
      <c r="A219" s="44" t="str">
        <f t="shared" si="18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9"/>
        <v>Aderente</v>
      </c>
      <c r="BR219" s="15" t="str">
        <f t="shared" si="20"/>
        <v>*</v>
      </c>
      <c r="BS219" s="15" t="str">
        <f t="shared" si="21"/>
        <v>*</v>
      </c>
      <c r="BT219" s="157" t="str">
        <f t="shared" si="22"/>
        <v/>
      </c>
    </row>
    <row r="220" spans="1:72" ht="14.45" hidden="1">
      <c r="A220" s="44" t="str">
        <f t="shared" si="18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9"/>
        <v>Aderente</v>
      </c>
      <c r="BR220" s="15" t="str">
        <f t="shared" si="20"/>
        <v>*</v>
      </c>
      <c r="BS220" s="15" t="str">
        <f t="shared" si="21"/>
        <v>*</v>
      </c>
      <c r="BT220" s="157" t="str">
        <f t="shared" si="22"/>
        <v/>
      </c>
    </row>
    <row r="221" spans="1:72" ht="14.45" hidden="1">
      <c r="A221" s="44" t="str">
        <f t="shared" si="18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9"/>
        <v>Aderente</v>
      </c>
      <c r="BR221" s="15" t="str">
        <f t="shared" si="20"/>
        <v>*</v>
      </c>
      <c r="BS221" s="15" t="str">
        <f t="shared" si="21"/>
        <v>*</v>
      </c>
      <c r="BT221" s="157" t="str">
        <f t="shared" si="22"/>
        <v/>
      </c>
    </row>
    <row r="222" spans="1:72" ht="14.45" hidden="1">
      <c r="A222" s="44" t="str">
        <f t="shared" si="18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9"/>
        <v>Aderente</v>
      </c>
      <c r="BR222" s="15" t="str">
        <f t="shared" si="20"/>
        <v>*</v>
      </c>
      <c r="BS222" s="15" t="str">
        <f t="shared" si="21"/>
        <v>*</v>
      </c>
      <c r="BT222" s="157" t="str">
        <f t="shared" si="22"/>
        <v/>
      </c>
    </row>
    <row r="223" spans="1:72" ht="14.45" hidden="1">
      <c r="A223" s="44" t="str">
        <f t="shared" si="18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9"/>
        <v>Aderente</v>
      </c>
      <c r="BR223" s="15" t="str">
        <f t="shared" si="20"/>
        <v>*</v>
      </c>
      <c r="BS223" s="15" t="str">
        <f t="shared" si="21"/>
        <v>*</v>
      </c>
      <c r="BT223" s="157" t="str">
        <f t="shared" si="22"/>
        <v/>
      </c>
    </row>
    <row r="224" spans="1:72" ht="14.45" hidden="1">
      <c r="A224" s="44" t="str">
        <f t="shared" si="18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9"/>
        <v>Aderente</v>
      </c>
      <c r="BR224" s="15" t="str">
        <f t="shared" si="20"/>
        <v>*</v>
      </c>
      <c r="BS224" s="15" t="str">
        <f t="shared" si="21"/>
        <v>*</v>
      </c>
      <c r="BT224" s="157" t="str">
        <f t="shared" si="22"/>
        <v/>
      </c>
    </row>
    <row r="225" spans="1:72" ht="14.45" hidden="1">
      <c r="A225" s="44" t="str">
        <f t="shared" si="18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9"/>
        <v>Aderente</v>
      </c>
      <c r="BR225" s="15" t="str">
        <f t="shared" si="20"/>
        <v>*</v>
      </c>
      <c r="BS225" s="15" t="str">
        <f t="shared" si="21"/>
        <v>*</v>
      </c>
      <c r="BT225" s="157" t="str">
        <f t="shared" si="22"/>
        <v/>
      </c>
    </row>
    <row r="226" spans="1:72" ht="14.45" hidden="1">
      <c r="A226" s="44" t="str">
        <f t="shared" si="18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9"/>
        <v>Aderente</v>
      </c>
      <c r="BR226" s="15" t="str">
        <f t="shared" si="20"/>
        <v>*</v>
      </c>
      <c r="BS226" s="15" t="str">
        <f t="shared" si="21"/>
        <v>*</v>
      </c>
      <c r="BT226" s="157" t="str">
        <f t="shared" si="22"/>
        <v/>
      </c>
    </row>
    <row r="227" spans="1:72" ht="14.45" hidden="1">
      <c r="A227" s="44" t="str">
        <f t="shared" si="18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9"/>
        <v>Aderente</v>
      </c>
      <c r="BR227" s="15" t="str">
        <f t="shared" si="20"/>
        <v>*</v>
      </c>
      <c r="BS227" s="15" t="str">
        <f t="shared" si="21"/>
        <v>*</v>
      </c>
      <c r="BT227" s="157" t="str">
        <f t="shared" si="22"/>
        <v/>
      </c>
    </row>
    <row r="228" spans="1:72" ht="14.45" hidden="1">
      <c r="A228" s="44" t="str">
        <f t="shared" si="18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9"/>
        <v>Aderente</v>
      </c>
      <c r="BR228" s="15" t="str">
        <f t="shared" si="20"/>
        <v>*</v>
      </c>
      <c r="BS228" s="15" t="str">
        <f t="shared" si="21"/>
        <v>*</v>
      </c>
      <c r="BT228" s="157" t="str">
        <f t="shared" si="22"/>
        <v/>
      </c>
    </row>
    <row r="229" spans="1:72" ht="14.45" hidden="1">
      <c r="A229" s="44" t="str">
        <f t="shared" si="18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9"/>
        <v>Aderente</v>
      </c>
      <c r="BR229" s="15" t="str">
        <f t="shared" si="20"/>
        <v>*</v>
      </c>
      <c r="BS229" s="15" t="str">
        <f t="shared" si="21"/>
        <v>*</v>
      </c>
      <c r="BT229" s="157" t="str">
        <f t="shared" si="22"/>
        <v/>
      </c>
    </row>
    <row r="230" spans="1:72" ht="14.45" hidden="1">
      <c r="A230" s="44" t="str">
        <f t="shared" si="18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9"/>
        <v>Aderente</v>
      </c>
      <c r="BR230" s="15" t="str">
        <f t="shared" si="20"/>
        <v>*</v>
      </c>
      <c r="BS230" s="15" t="str">
        <f t="shared" si="21"/>
        <v>*</v>
      </c>
      <c r="BT230" s="157" t="str">
        <f t="shared" si="22"/>
        <v/>
      </c>
    </row>
    <row r="231" spans="1:72" ht="14.45" hidden="1">
      <c r="A231" s="44" t="str">
        <f t="shared" si="18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9"/>
        <v>Aderente</v>
      </c>
      <c r="BR231" s="15" t="str">
        <f t="shared" si="20"/>
        <v>*</v>
      </c>
      <c r="BS231" s="15" t="str">
        <f t="shared" si="21"/>
        <v>*</v>
      </c>
      <c r="BT231" s="157" t="str">
        <f t="shared" si="22"/>
        <v/>
      </c>
    </row>
    <row r="232" spans="1:72" ht="14.45" hidden="1">
      <c r="A232" s="44" t="str">
        <f t="shared" si="18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9"/>
        <v>Aderente</v>
      </c>
      <c r="BR232" s="15" t="str">
        <f t="shared" si="20"/>
        <v>*</v>
      </c>
      <c r="BS232" s="15" t="str">
        <f t="shared" si="21"/>
        <v>*</v>
      </c>
      <c r="BT232" s="157" t="str">
        <f t="shared" si="22"/>
        <v/>
      </c>
    </row>
    <row r="233" spans="1:72" ht="14.45" hidden="1">
      <c r="A233" s="44" t="str">
        <f t="shared" si="18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9"/>
        <v>Aderente</v>
      </c>
      <c r="BR233" s="15" t="str">
        <f t="shared" si="20"/>
        <v>*</v>
      </c>
      <c r="BS233" s="15" t="str">
        <f t="shared" si="21"/>
        <v>*</v>
      </c>
      <c r="BT233" s="157" t="str">
        <f t="shared" si="22"/>
        <v/>
      </c>
    </row>
    <row r="234" spans="1:72" ht="14.45" hidden="1">
      <c r="A234" s="44" t="str">
        <f t="shared" si="18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9"/>
        <v>Aderente</v>
      </c>
      <c r="BR234" s="15" t="str">
        <f t="shared" si="20"/>
        <v>*</v>
      </c>
      <c r="BS234" s="15" t="str">
        <f t="shared" si="21"/>
        <v>*</v>
      </c>
      <c r="BT234" s="157" t="str">
        <f t="shared" si="22"/>
        <v/>
      </c>
    </row>
    <row r="235" spans="1:72" ht="14.45" hidden="1">
      <c r="A235" s="44" t="str">
        <f t="shared" si="18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9"/>
        <v>Aderente</v>
      </c>
      <c r="BR235" s="15" t="str">
        <f t="shared" si="20"/>
        <v>*</v>
      </c>
      <c r="BS235" s="15" t="str">
        <f t="shared" si="21"/>
        <v>*</v>
      </c>
      <c r="BT235" s="157" t="str">
        <f t="shared" si="22"/>
        <v/>
      </c>
    </row>
    <row r="236" spans="1:72" ht="14.45" hidden="1">
      <c r="A236" s="44" t="str">
        <f t="shared" si="18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9"/>
        <v>Aderente</v>
      </c>
      <c r="BR236" s="15" t="str">
        <f t="shared" si="20"/>
        <v>*</v>
      </c>
      <c r="BS236" s="15" t="str">
        <f t="shared" si="21"/>
        <v>*</v>
      </c>
      <c r="BT236" s="157" t="str">
        <f t="shared" si="22"/>
        <v/>
      </c>
    </row>
    <row r="237" spans="1:72" ht="14.45" hidden="1">
      <c r="A237" s="44" t="str">
        <f t="shared" si="18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9"/>
        <v>Aderente</v>
      </c>
      <c r="BR237" s="15" t="str">
        <f t="shared" si="20"/>
        <v>*</v>
      </c>
      <c r="BS237" s="15" t="str">
        <f t="shared" si="21"/>
        <v>*</v>
      </c>
      <c r="BT237" s="157" t="str">
        <f t="shared" si="22"/>
        <v/>
      </c>
    </row>
    <row r="238" spans="1:72" ht="14.45" hidden="1">
      <c r="A238" s="44" t="str">
        <f t="shared" si="18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9"/>
        <v>Aderente</v>
      </c>
      <c r="BR238" s="15" t="str">
        <f t="shared" si="20"/>
        <v>*</v>
      </c>
      <c r="BS238" s="15" t="str">
        <f t="shared" si="21"/>
        <v>*</v>
      </c>
      <c r="BT238" s="157" t="str">
        <f t="shared" si="22"/>
        <v/>
      </c>
    </row>
    <row r="239" spans="1:72" ht="14.45" hidden="1">
      <c r="A239" s="44" t="str">
        <f t="shared" si="18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9"/>
        <v>Aderente</v>
      </c>
      <c r="BR239" s="15" t="str">
        <f t="shared" si="20"/>
        <v>*</v>
      </c>
      <c r="BS239" s="15" t="str">
        <f t="shared" si="21"/>
        <v>*</v>
      </c>
      <c r="BT239" s="157" t="str">
        <f t="shared" si="22"/>
        <v/>
      </c>
    </row>
    <row r="240" spans="1:72" ht="14.45" hidden="1">
      <c r="A240" s="44" t="str">
        <f t="shared" si="18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9"/>
        <v>Aderente</v>
      </c>
      <c r="BR240" s="15" t="str">
        <f t="shared" si="20"/>
        <v>*</v>
      </c>
      <c r="BS240" s="15" t="str">
        <f t="shared" si="21"/>
        <v>*</v>
      </c>
      <c r="BT240" s="157" t="str">
        <f t="shared" si="22"/>
        <v/>
      </c>
    </row>
    <row r="241" spans="1:72" ht="14.45" hidden="1">
      <c r="A241" s="44" t="str">
        <f t="shared" si="18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9"/>
        <v>Aderente</v>
      </c>
      <c r="BR241" s="15" t="str">
        <f t="shared" si="20"/>
        <v>*</v>
      </c>
      <c r="BS241" s="15" t="str">
        <f t="shared" si="21"/>
        <v>*</v>
      </c>
      <c r="BT241" s="157" t="str">
        <f t="shared" si="22"/>
        <v/>
      </c>
    </row>
    <row r="242" spans="1:72" ht="14.45" hidden="1">
      <c r="A242" s="44" t="str">
        <f t="shared" si="18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9"/>
        <v>Aderente</v>
      </c>
      <c r="BR242" s="15" t="str">
        <f t="shared" si="20"/>
        <v>*</v>
      </c>
      <c r="BS242" s="15" t="str">
        <f t="shared" si="21"/>
        <v>*</v>
      </c>
      <c r="BT242" s="157" t="str">
        <f t="shared" si="22"/>
        <v/>
      </c>
    </row>
    <row r="243" spans="1:72" ht="14.45" hidden="1">
      <c r="A243" s="44" t="str">
        <f t="shared" si="18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9"/>
        <v>Aderente</v>
      </c>
      <c r="BR243" s="15" t="str">
        <f t="shared" si="20"/>
        <v>*</v>
      </c>
      <c r="BS243" s="15" t="str">
        <f t="shared" si="21"/>
        <v>*</v>
      </c>
      <c r="BT243" s="157" t="str">
        <f t="shared" si="22"/>
        <v/>
      </c>
    </row>
    <row r="244" spans="1:72" ht="14.45" hidden="1">
      <c r="A244" s="44" t="str">
        <f t="shared" si="18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9"/>
        <v>Aderente</v>
      </c>
      <c r="BR244" s="15" t="str">
        <f t="shared" si="20"/>
        <v>*</v>
      </c>
      <c r="BS244" s="15" t="str">
        <f t="shared" si="21"/>
        <v>*</v>
      </c>
      <c r="BT244" s="157" t="str">
        <f t="shared" si="22"/>
        <v/>
      </c>
    </row>
    <row r="245" spans="1:72" ht="14.45" hidden="1">
      <c r="A245" s="44" t="str">
        <f t="shared" si="18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9"/>
        <v>Aderente</v>
      </c>
      <c r="BR245" s="15" t="str">
        <f t="shared" si="20"/>
        <v>*</v>
      </c>
      <c r="BS245" s="15" t="str">
        <f t="shared" si="21"/>
        <v>*</v>
      </c>
      <c r="BT245" s="157" t="str">
        <f t="shared" si="22"/>
        <v/>
      </c>
    </row>
    <row r="246" spans="1:72" ht="14.45" hidden="1">
      <c r="A246" s="44" t="str">
        <f t="shared" si="18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9"/>
        <v>Aderente</v>
      </c>
      <c r="BR246" s="15" t="str">
        <f t="shared" si="20"/>
        <v>*</v>
      </c>
      <c r="BS246" s="15" t="str">
        <f t="shared" si="21"/>
        <v>*</v>
      </c>
      <c r="BT246" s="157" t="str">
        <f t="shared" si="22"/>
        <v/>
      </c>
    </row>
    <row r="247" spans="1:72" ht="14.45" hidden="1">
      <c r="A247" s="44" t="str">
        <f t="shared" si="18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9"/>
        <v>Aderente</v>
      </c>
      <c r="BR247" s="15" t="str">
        <f t="shared" si="20"/>
        <v>*</v>
      </c>
      <c r="BS247" s="15" t="str">
        <f t="shared" si="21"/>
        <v>*</v>
      </c>
      <c r="BT247" s="157" t="str">
        <f t="shared" si="22"/>
        <v/>
      </c>
    </row>
    <row r="248" spans="1:72" ht="14.45" hidden="1">
      <c r="A248" s="44" t="str">
        <f t="shared" si="18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9"/>
        <v>Aderente</v>
      </c>
      <c r="BR248" s="15" t="str">
        <f t="shared" si="20"/>
        <v>*</v>
      </c>
      <c r="BS248" s="15" t="str">
        <f t="shared" si="21"/>
        <v>*</v>
      </c>
      <c r="BT248" s="157" t="str">
        <f t="shared" si="22"/>
        <v/>
      </c>
    </row>
    <row r="249" spans="1:72" ht="14.45" hidden="1">
      <c r="A249" s="44" t="str">
        <f t="shared" si="18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9"/>
        <v>Aderente</v>
      </c>
      <c r="BR249" s="15" t="str">
        <f t="shared" si="20"/>
        <v>*</v>
      </c>
      <c r="BS249" s="15" t="str">
        <f t="shared" si="21"/>
        <v>*</v>
      </c>
      <c r="BT249" s="157" t="str">
        <f t="shared" si="22"/>
        <v/>
      </c>
    </row>
    <row r="250" spans="1:72" ht="14.45" hidden="1">
      <c r="A250" s="44" t="str">
        <f t="shared" si="18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9"/>
        <v>Aderente</v>
      </c>
      <c r="BR250" s="15" t="str">
        <f t="shared" si="20"/>
        <v>*</v>
      </c>
      <c r="BS250" s="15" t="str">
        <f t="shared" si="21"/>
        <v>*</v>
      </c>
      <c r="BT250" s="157" t="str">
        <f t="shared" si="22"/>
        <v/>
      </c>
    </row>
    <row r="251" spans="1:72" ht="14.45" hidden="1">
      <c r="A251" s="44" t="str">
        <f t="shared" si="18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9"/>
        <v>Aderente</v>
      </c>
      <c r="BR251" s="15" t="str">
        <f t="shared" si="20"/>
        <v>*</v>
      </c>
      <c r="BS251" s="15" t="str">
        <f t="shared" si="21"/>
        <v>*</v>
      </c>
      <c r="BT251" s="157" t="str">
        <f t="shared" si="22"/>
        <v/>
      </c>
    </row>
    <row r="252" spans="1:72" ht="14.45" hidden="1">
      <c r="A252" s="44" t="str">
        <f t="shared" si="18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9"/>
        <v>Aderente</v>
      </c>
      <c r="BR252" s="15" t="str">
        <f t="shared" si="20"/>
        <v>*</v>
      </c>
      <c r="BS252" s="15" t="str">
        <f t="shared" si="21"/>
        <v>*</v>
      </c>
      <c r="BT252" s="157" t="str">
        <f t="shared" si="22"/>
        <v/>
      </c>
    </row>
    <row r="253" spans="1:72" ht="14.45" hidden="1">
      <c r="A253" s="44" t="str">
        <f t="shared" si="18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9"/>
        <v>Aderente</v>
      </c>
      <c r="BR253" s="15" t="str">
        <f t="shared" si="20"/>
        <v>*</v>
      </c>
      <c r="BS253" s="15" t="str">
        <f t="shared" si="21"/>
        <v>*</v>
      </c>
      <c r="BT253" s="157" t="str">
        <f t="shared" si="22"/>
        <v/>
      </c>
    </row>
    <row r="254" spans="1:72" ht="14.45" hidden="1">
      <c r="A254" s="44" t="str">
        <f t="shared" si="18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9"/>
        <v>Aderente</v>
      </c>
      <c r="BR254" s="15" t="str">
        <f t="shared" si="20"/>
        <v>*</v>
      </c>
      <c r="BS254" s="15" t="str">
        <f t="shared" si="21"/>
        <v>*</v>
      </c>
      <c r="BT254" s="157" t="str">
        <f t="shared" si="22"/>
        <v/>
      </c>
    </row>
    <row r="255" spans="1:72" ht="14.45" hidden="1">
      <c r="A255" s="44" t="str">
        <f t="shared" si="18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9"/>
        <v>Aderente</v>
      </c>
      <c r="BR255" s="15" t="str">
        <f t="shared" si="20"/>
        <v>*</v>
      </c>
      <c r="BS255" s="15" t="str">
        <f t="shared" si="21"/>
        <v>*</v>
      </c>
      <c r="BT255" s="157" t="str">
        <f t="shared" si="22"/>
        <v/>
      </c>
    </row>
    <row r="256" spans="1:72" ht="14.45" hidden="1">
      <c r="A256" s="44" t="str">
        <f t="shared" si="18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9"/>
        <v>Aderente</v>
      </c>
      <c r="BR256" s="15" t="str">
        <f t="shared" si="20"/>
        <v>*</v>
      </c>
      <c r="BS256" s="15" t="str">
        <f t="shared" si="21"/>
        <v>*</v>
      </c>
      <c r="BT256" s="157" t="str">
        <f t="shared" si="22"/>
        <v/>
      </c>
    </row>
    <row r="257" spans="1:72" ht="14.45" hidden="1">
      <c r="A257" s="44" t="str">
        <f t="shared" si="18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9"/>
        <v>Aderente</v>
      </c>
      <c r="BR257" s="15" t="str">
        <f t="shared" si="20"/>
        <v>*</v>
      </c>
      <c r="BS257" s="15" t="str">
        <f t="shared" si="21"/>
        <v>*</v>
      </c>
      <c r="BT257" s="157" t="str">
        <f t="shared" si="22"/>
        <v/>
      </c>
    </row>
    <row r="258" spans="1:72" ht="14.45" hidden="1">
      <c r="A258" s="44" t="str">
        <f t="shared" si="18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9"/>
        <v>Aderente</v>
      </c>
      <c r="BR258" s="15" t="str">
        <f t="shared" si="20"/>
        <v>*</v>
      </c>
      <c r="BS258" s="15" t="str">
        <f t="shared" si="21"/>
        <v>*</v>
      </c>
      <c r="BT258" s="157" t="str">
        <f t="shared" si="22"/>
        <v/>
      </c>
    </row>
    <row r="259" spans="1:72" ht="14.45" hidden="1">
      <c r="A259" s="44" t="str">
        <f t="shared" si="18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9"/>
        <v>Aderente</v>
      </c>
      <c r="BR259" s="15" t="str">
        <f t="shared" si="20"/>
        <v>*</v>
      </c>
      <c r="BS259" s="15" t="str">
        <f t="shared" si="21"/>
        <v>*</v>
      </c>
      <c r="BT259" s="157" t="str">
        <f t="shared" si="22"/>
        <v/>
      </c>
    </row>
    <row r="260" spans="1:72" ht="14.45" hidden="1">
      <c r="A260" s="44" t="str">
        <f t="shared" si="18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9"/>
        <v>Aderente</v>
      </c>
      <c r="BR260" s="15" t="str">
        <f t="shared" si="20"/>
        <v>*</v>
      </c>
      <c r="BS260" s="15" t="str">
        <f t="shared" si="21"/>
        <v>*</v>
      </c>
      <c r="BT260" s="157" t="str">
        <f t="shared" si="22"/>
        <v/>
      </c>
    </row>
    <row r="261" spans="1:72" ht="14.45" hidden="1">
      <c r="A261" s="44" t="str">
        <f t="shared" si="18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9"/>
        <v>Aderente</v>
      </c>
      <c r="BR261" s="15" t="str">
        <f t="shared" si="20"/>
        <v>*</v>
      </c>
      <c r="BS261" s="15" t="str">
        <f t="shared" si="21"/>
        <v>*</v>
      </c>
      <c r="BT261" s="157" t="str">
        <f t="shared" si="22"/>
        <v/>
      </c>
    </row>
    <row r="262" spans="1:72" ht="14.45" hidden="1">
      <c r="A262" s="44" t="str">
        <f t="shared" si="18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9"/>
        <v>Aderente</v>
      </c>
      <c r="BR262" s="15" t="str">
        <f t="shared" si="20"/>
        <v>*</v>
      </c>
      <c r="BS262" s="15" t="str">
        <f t="shared" si="21"/>
        <v>*</v>
      </c>
      <c r="BT262" s="157" t="str">
        <f t="shared" si="22"/>
        <v/>
      </c>
    </row>
    <row r="263" spans="1:72" ht="14.45" hidden="1">
      <c r="A263" s="44" t="str">
        <f t="shared" si="18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9"/>
        <v>Aderente</v>
      </c>
      <c r="BR263" s="15" t="str">
        <f t="shared" si="20"/>
        <v>*</v>
      </c>
      <c r="BS263" s="15" t="str">
        <f t="shared" si="21"/>
        <v>*</v>
      </c>
      <c r="BT263" s="157" t="str">
        <f t="shared" si="22"/>
        <v/>
      </c>
    </row>
    <row r="264" spans="1:72" ht="14.45" hidden="1">
      <c r="A264" s="44" t="str">
        <f t="shared" si="18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9"/>
        <v>Aderente</v>
      </c>
      <c r="BR264" s="15" t="str">
        <f t="shared" si="20"/>
        <v>*</v>
      </c>
      <c r="BS264" s="15" t="str">
        <f t="shared" si="21"/>
        <v>*</v>
      </c>
      <c r="BT264" s="157" t="str">
        <f t="shared" si="22"/>
        <v/>
      </c>
    </row>
    <row r="265" spans="1:72" ht="14.45" hidden="1">
      <c r="A265" s="44" t="str">
        <f t="shared" ref="A265:A328" si="23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4">IF(AND(BR265&lt;1,BS265&lt;1),"Produção e Intervalo",IF(BR265&lt;1,"Intervalo",IF(BS265&lt;1,"Produção","Aderente")))</f>
        <v>Aderente</v>
      </c>
      <c r="BR265" s="15" t="str">
        <f t="shared" ref="BR265:BR328" si="25">IF(OR(B265="",F265=""),"*",AY265/P265)</f>
        <v>*</v>
      </c>
      <c r="BS265" s="15" t="str">
        <f t="shared" ref="BS265:BS328" si="26">IF(OR(B265="",F265=""),"*",BA265/Q265)</f>
        <v>*</v>
      </c>
      <c r="BT265" s="157" t="str">
        <f t="shared" ref="BT265:BT328" si="27">IF(BN265="","",SUBSTITUTE(BM265," ","")&amp;SUBSTITUTE(BN265," ",""))</f>
        <v/>
      </c>
    </row>
    <row r="266" spans="1:72" ht="14.45" hidden="1">
      <c r="A266" s="44" t="str">
        <f t="shared" si="23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4"/>
        <v>Aderente</v>
      </c>
      <c r="BR266" s="15" t="str">
        <f t="shared" si="25"/>
        <v>*</v>
      </c>
      <c r="BS266" s="15" t="str">
        <f t="shared" si="26"/>
        <v>*</v>
      </c>
      <c r="BT266" s="157" t="str">
        <f t="shared" si="27"/>
        <v/>
      </c>
    </row>
    <row r="267" spans="1:72" ht="14.45" hidden="1">
      <c r="A267" s="44" t="str">
        <f t="shared" si="23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4"/>
        <v>Aderente</v>
      </c>
      <c r="BR267" s="15" t="str">
        <f t="shared" si="25"/>
        <v>*</v>
      </c>
      <c r="BS267" s="15" t="str">
        <f t="shared" si="26"/>
        <v>*</v>
      </c>
      <c r="BT267" s="157" t="str">
        <f t="shared" si="27"/>
        <v/>
      </c>
    </row>
    <row r="268" spans="1:72" ht="14.45" hidden="1">
      <c r="A268" s="44" t="str">
        <f t="shared" si="23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4"/>
        <v>Aderente</v>
      </c>
      <c r="BR268" s="15" t="str">
        <f t="shared" si="25"/>
        <v>*</v>
      </c>
      <c r="BS268" s="15" t="str">
        <f t="shared" si="26"/>
        <v>*</v>
      </c>
      <c r="BT268" s="157" t="str">
        <f t="shared" si="27"/>
        <v/>
      </c>
    </row>
    <row r="269" spans="1:72" ht="14.45" hidden="1">
      <c r="A269" s="44" t="str">
        <f t="shared" si="23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4"/>
        <v>Aderente</v>
      </c>
      <c r="BR269" s="15" t="str">
        <f t="shared" si="25"/>
        <v>*</v>
      </c>
      <c r="BS269" s="15" t="str">
        <f t="shared" si="26"/>
        <v>*</v>
      </c>
      <c r="BT269" s="157" t="str">
        <f t="shared" si="27"/>
        <v/>
      </c>
    </row>
    <row r="270" spans="1:72" ht="14.45" hidden="1">
      <c r="A270" s="44" t="str">
        <f t="shared" si="23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4"/>
        <v>Aderente</v>
      </c>
      <c r="BR270" s="15" t="str">
        <f t="shared" si="25"/>
        <v>*</v>
      </c>
      <c r="BS270" s="15" t="str">
        <f t="shared" si="26"/>
        <v>*</v>
      </c>
      <c r="BT270" s="157" t="str">
        <f t="shared" si="27"/>
        <v/>
      </c>
    </row>
    <row r="271" spans="1:72" ht="14.45" hidden="1">
      <c r="A271" s="44" t="str">
        <f t="shared" si="23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4"/>
        <v>Aderente</v>
      </c>
      <c r="BR271" s="15" t="str">
        <f t="shared" si="25"/>
        <v>*</v>
      </c>
      <c r="BS271" s="15" t="str">
        <f t="shared" si="26"/>
        <v>*</v>
      </c>
      <c r="BT271" s="157" t="str">
        <f t="shared" si="27"/>
        <v/>
      </c>
    </row>
    <row r="272" spans="1:72" ht="14.45" hidden="1">
      <c r="A272" s="44" t="str">
        <f t="shared" si="23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4"/>
        <v>Aderente</v>
      </c>
      <c r="BR272" s="15" t="str">
        <f t="shared" si="25"/>
        <v>*</v>
      </c>
      <c r="BS272" s="15" t="str">
        <f t="shared" si="26"/>
        <v>*</v>
      </c>
      <c r="BT272" s="157" t="str">
        <f t="shared" si="27"/>
        <v/>
      </c>
    </row>
    <row r="273" spans="1:72" ht="14.45" hidden="1">
      <c r="A273" s="44" t="str">
        <f t="shared" si="23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4"/>
        <v>Aderente</v>
      </c>
      <c r="BR273" s="15" t="str">
        <f t="shared" si="25"/>
        <v>*</v>
      </c>
      <c r="BS273" s="15" t="str">
        <f t="shared" si="26"/>
        <v>*</v>
      </c>
      <c r="BT273" s="157" t="str">
        <f t="shared" si="27"/>
        <v/>
      </c>
    </row>
    <row r="274" spans="1:72" ht="14.45" hidden="1">
      <c r="A274" s="44" t="str">
        <f t="shared" si="23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4"/>
        <v>Aderente</v>
      </c>
      <c r="BR274" s="15" t="str">
        <f t="shared" si="25"/>
        <v>*</v>
      </c>
      <c r="BS274" s="15" t="str">
        <f t="shared" si="26"/>
        <v>*</v>
      </c>
      <c r="BT274" s="157" t="str">
        <f t="shared" si="27"/>
        <v/>
      </c>
    </row>
    <row r="275" spans="1:72" ht="14.45" hidden="1">
      <c r="A275" s="44" t="str">
        <f t="shared" si="23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4"/>
        <v>Aderente</v>
      </c>
      <c r="BR275" s="15" t="str">
        <f t="shared" si="25"/>
        <v>*</v>
      </c>
      <c r="BS275" s="15" t="str">
        <f t="shared" si="26"/>
        <v>*</v>
      </c>
      <c r="BT275" s="157" t="str">
        <f t="shared" si="27"/>
        <v/>
      </c>
    </row>
    <row r="276" spans="1:72" ht="14.45" hidden="1">
      <c r="A276" s="44" t="str">
        <f t="shared" si="23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4"/>
        <v>Aderente</v>
      </c>
      <c r="BR276" s="15" t="str">
        <f t="shared" si="25"/>
        <v>*</v>
      </c>
      <c r="BS276" s="15" t="str">
        <f t="shared" si="26"/>
        <v>*</v>
      </c>
      <c r="BT276" s="157" t="str">
        <f t="shared" si="27"/>
        <v/>
      </c>
    </row>
    <row r="277" spans="1:72" ht="14.45" hidden="1">
      <c r="A277" s="44" t="str">
        <f t="shared" si="23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4"/>
        <v>Aderente</v>
      </c>
      <c r="BR277" s="15" t="str">
        <f t="shared" si="25"/>
        <v>*</v>
      </c>
      <c r="BS277" s="15" t="str">
        <f t="shared" si="26"/>
        <v>*</v>
      </c>
      <c r="BT277" s="157" t="str">
        <f t="shared" si="27"/>
        <v/>
      </c>
    </row>
    <row r="278" spans="1:72" ht="14.45" hidden="1">
      <c r="A278" s="44" t="str">
        <f t="shared" si="23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4"/>
        <v>Aderente</v>
      </c>
      <c r="BR278" s="15" t="str">
        <f t="shared" si="25"/>
        <v>*</v>
      </c>
      <c r="BS278" s="15" t="str">
        <f t="shared" si="26"/>
        <v>*</v>
      </c>
      <c r="BT278" s="157" t="str">
        <f t="shared" si="27"/>
        <v/>
      </c>
    </row>
    <row r="279" spans="1:72" ht="14.45" hidden="1">
      <c r="A279" s="44" t="str">
        <f t="shared" si="23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4"/>
        <v>Aderente</v>
      </c>
      <c r="BR279" s="15" t="str">
        <f t="shared" si="25"/>
        <v>*</v>
      </c>
      <c r="BS279" s="15" t="str">
        <f t="shared" si="26"/>
        <v>*</v>
      </c>
      <c r="BT279" s="157" t="str">
        <f t="shared" si="27"/>
        <v/>
      </c>
    </row>
    <row r="280" spans="1:72" ht="14.45" hidden="1">
      <c r="A280" s="44" t="str">
        <f t="shared" si="23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4"/>
        <v>Aderente</v>
      </c>
      <c r="BR280" s="15" t="str">
        <f t="shared" si="25"/>
        <v>*</v>
      </c>
      <c r="BS280" s="15" t="str">
        <f t="shared" si="26"/>
        <v>*</v>
      </c>
      <c r="BT280" s="157" t="str">
        <f t="shared" si="27"/>
        <v/>
      </c>
    </row>
    <row r="281" spans="1:72" ht="14.45" hidden="1">
      <c r="A281" s="44" t="str">
        <f t="shared" si="23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4"/>
        <v>Aderente</v>
      </c>
      <c r="BR281" s="15" t="str">
        <f t="shared" si="25"/>
        <v>*</v>
      </c>
      <c r="BS281" s="15" t="str">
        <f t="shared" si="26"/>
        <v>*</v>
      </c>
      <c r="BT281" s="157" t="str">
        <f t="shared" si="27"/>
        <v/>
      </c>
    </row>
    <row r="282" spans="1:72" ht="14.45" hidden="1">
      <c r="A282" s="44" t="str">
        <f t="shared" si="23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4"/>
        <v>Aderente</v>
      </c>
      <c r="BR282" s="15" t="str">
        <f t="shared" si="25"/>
        <v>*</v>
      </c>
      <c r="BS282" s="15" t="str">
        <f t="shared" si="26"/>
        <v>*</v>
      </c>
      <c r="BT282" s="157" t="str">
        <f t="shared" si="27"/>
        <v/>
      </c>
    </row>
    <row r="283" spans="1:72" ht="14.45" hidden="1">
      <c r="A283" s="44" t="str">
        <f t="shared" si="23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4"/>
        <v>Aderente</v>
      </c>
      <c r="BR283" s="15" t="str">
        <f t="shared" si="25"/>
        <v>*</v>
      </c>
      <c r="BS283" s="15" t="str">
        <f t="shared" si="26"/>
        <v>*</v>
      </c>
      <c r="BT283" s="157" t="str">
        <f t="shared" si="27"/>
        <v/>
      </c>
    </row>
    <row r="284" spans="1:72" ht="14.45" hidden="1">
      <c r="A284" s="44" t="str">
        <f t="shared" si="23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4"/>
        <v>Aderente</v>
      </c>
      <c r="BR284" s="15" t="str">
        <f t="shared" si="25"/>
        <v>*</v>
      </c>
      <c r="BS284" s="15" t="str">
        <f t="shared" si="26"/>
        <v>*</v>
      </c>
      <c r="BT284" s="157" t="str">
        <f t="shared" si="27"/>
        <v/>
      </c>
    </row>
    <row r="285" spans="1:72" ht="14.45" hidden="1">
      <c r="A285" s="44" t="str">
        <f t="shared" si="23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4"/>
        <v>Aderente</v>
      </c>
      <c r="BR285" s="15" t="str">
        <f t="shared" si="25"/>
        <v>*</v>
      </c>
      <c r="BS285" s="15" t="str">
        <f t="shared" si="26"/>
        <v>*</v>
      </c>
      <c r="BT285" s="157" t="str">
        <f t="shared" si="27"/>
        <v/>
      </c>
    </row>
    <row r="286" spans="1:72" ht="14.45" hidden="1">
      <c r="A286" s="44" t="str">
        <f t="shared" si="23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4"/>
        <v>Aderente</v>
      </c>
      <c r="BR286" s="15" t="str">
        <f t="shared" si="25"/>
        <v>*</v>
      </c>
      <c r="BS286" s="15" t="str">
        <f t="shared" si="26"/>
        <v>*</v>
      </c>
      <c r="BT286" s="157" t="str">
        <f t="shared" si="27"/>
        <v/>
      </c>
    </row>
    <row r="287" spans="1:72" ht="14.45" hidden="1">
      <c r="A287" s="44" t="str">
        <f t="shared" si="23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4"/>
        <v>Aderente</v>
      </c>
      <c r="BR287" s="15" t="str">
        <f t="shared" si="25"/>
        <v>*</v>
      </c>
      <c r="BS287" s="15" t="str">
        <f t="shared" si="26"/>
        <v>*</v>
      </c>
      <c r="BT287" s="157" t="str">
        <f t="shared" si="27"/>
        <v/>
      </c>
    </row>
    <row r="288" spans="1:72" ht="14.45" hidden="1">
      <c r="A288" s="44" t="str">
        <f t="shared" si="23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4"/>
        <v>Aderente</v>
      </c>
      <c r="BR288" s="15" t="str">
        <f t="shared" si="25"/>
        <v>*</v>
      </c>
      <c r="BS288" s="15" t="str">
        <f t="shared" si="26"/>
        <v>*</v>
      </c>
      <c r="BT288" s="157" t="str">
        <f t="shared" si="27"/>
        <v/>
      </c>
    </row>
    <row r="289" spans="1:72" ht="14.45" hidden="1">
      <c r="A289" s="44" t="str">
        <f t="shared" si="23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4"/>
        <v>Aderente</v>
      </c>
      <c r="BR289" s="15" t="str">
        <f t="shared" si="25"/>
        <v>*</v>
      </c>
      <c r="BS289" s="15" t="str">
        <f t="shared" si="26"/>
        <v>*</v>
      </c>
      <c r="BT289" s="157" t="str">
        <f t="shared" si="27"/>
        <v/>
      </c>
    </row>
    <row r="290" spans="1:72" ht="14.45" hidden="1">
      <c r="A290" s="44" t="str">
        <f t="shared" si="23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4"/>
        <v>Aderente</v>
      </c>
      <c r="BR290" s="15" t="str">
        <f t="shared" si="25"/>
        <v>*</v>
      </c>
      <c r="BS290" s="15" t="str">
        <f t="shared" si="26"/>
        <v>*</v>
      </c>
      <c r="BT290" s="157" t="str">
        <f t="shared" si="27"/>
        <v/>
      </c>
    </row>
    <row r="291" spans="1:72" ht="14.45" hidden="1">
      <c r="A291" s="44" t="str">
        <f t="shared" si="23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4"/>
        <v>Aderente</v>
      </c>
      <c r="BR291" s="15" t="str">
        <f t="shared" si="25"/>
        <v>*</v>
      </c>
      <c r="BS291" s="15" t="str">
        <f t="shared" si="26"/>
        <v>*</v>
      </c>
      <c r="BT291" s="157" t="str">
        <f t="shared" si="27"/>
        <v/>
      </c>
    </row>
    <row r="292" spans="1:72" ht="14.45" hidden="1">
      <c r="A292" s="44" t="str">
        <f t="shared" si="23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4"/>
        <v>Aderente</v>
      </c>
      <c r="BR292" s="15" t="str">
        <f t="shared" si="25"/>
        <v>*</v>
      </c>
      <c r="BS292" s="15" t="str">
        <f t="shared" si="26"/>
        <v>*</v>
      </c>
      <c r="BT292" s="157" t="str">
        <f t="shared" si="27"/>
        <v/>
      </c>
    </row>
    <row r="293" spans="1:72" ht="14.45" hidden="1">
      <c r="A293" s="44" t="str">
        <f t="shared" si="23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4"/>
        <v>Aderente</v>
      </c>
      <c r="BR293" s="15" t="str">
        <f t="shared" si="25"/>
        <v>*</v>
      </c>
      <c r="BS293" s="15" t="str">
        <f t="shared" si="26"/>
        <v>*</v>
      </c>
      <c r="BT293" s="157" t="str">
        <f t="shared" si="27"/>
        <v/>
      </c>
    </row>
    <row r="294" spans="1:72" ht="14.45" hidden="1">
      <c r="A294" s="44" t="str">
        <f t="shared" si="23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4"/>
        <v>Aderente</v>
      </c>
      <c r="BR294" s="15" t="str">
        <f t="shared" si="25"/>
        <v>*</v>
      </c>
      <c r="BS294" s="15" t="str">
        <f t="shared" si="26"/>
        <v>*</v>
      </c>
      <c r="BT294" s="157" t="str">
        <f t="shared" si="27"/>
        <v/>
      </c>
    </row>
    <row r="295" spans="1:72" ht="14.45" hidden="1">
      <c r="A295" s="44" t="str">
        <f t="shared" si="23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4"/>
        <v>Aderente</v>
      </c>
      <c r="BR295" s="15" t="str">
        <f t="shared" si="25"/>
        <v>*</v>
      </c>
      <c r="BS295" s="15" t="str">
        <f t="shared" si="26"/>
        <v>*</v>
      </c>
      <c r="BT295" s="157" t="str">
        <f t="shared" si="27"/>
        <v/>
      </c>
    </row>
    <row r="296" spans="1:72" ht="14.45" hidden="1">
      <c r="A296" s="44" t="str">
        <f t="shared" si="23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4"/>
        <v>Aderente</v>
      </c>
      <c r="BR296" s="15" t="str">
        <f t="shared" si="25"/>
        <v>*</v>
      </c>
      <c r="BS296" s="15" t="str">
        <f t="shared" si="26"/>
        <v>*</v>
      </c>
      <c r="BT296" s="157" t="str">
        <f t="shared" si="27"/>
        <v/>
      </c>
    </row>
    <row r="297" spans="1:72" ht="14.45" hidden="1">
      <c r="A297" s="44" t="str">
        <f t="shared" si="23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4"/>
        <v>Aderente</v>
      </c>
      <c r="BR297" s="15" t="str">
        <f t="shared" si="25"/>
        <v>*</v>
      </c>
      <c r="BS297" s="15" t="str">
        <f t="shared" si="26"/>
        <v>*</v>
      </c>
      <c r="BT297" s="157" t="str">
        <f t="shared" si="27"/>
        <v/>
      </c>
    </row>
    <row r="298" spans="1:72" ht="14.45" hidden="1">
      <c r="A298" s="44" t="str">
        <f t="shared" si="23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4"/>
        <v>Aderente</v>
      </c>
      <c r="BR298" s="15" t="str">
        <f t="shared" si="25"/>
        <v>*</v>
      </c>
      <c r="BS298" s="15" t="str">
        <f t="shared" si="26"/>
        <v>*</v>
      </c>
      <c r="BT298" s="157" t="str">
        <f t="shared" si="27"/>
        <v/>
      </c>
    </row>
    <row r="299" spans="1:72" ht="14.45" hidden="1">
      <c r="A299" s="44" t="str">
        <f t="shared" si="23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4"/>
        <v>Aderente</v>
      </c>
      <c r="BR299" s="15" t="str">
        <f t="shared" si="25"/>
        <v>*</v>
      </c>
      <c r="BS299" s="15" t="str">
        <f t="shared" si="26"/>
        <v>*</v>
      </c>
      <c r="BT299" s="157" t="str">
        <f t="shared" si="27"/>
        <v/>
      </c>
    </row>
    <row r="300" spans="1:72" ht="14.45" hidden="1">
      <c r="A300" s="44" t="str">
        <f t="shared" si="23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4"/>
        <v>Aderente</v>
      </c>
      <c r="BR300" s="15" t="str">
        <f t="shared" si="25"/>
        <v>*</v>
      </c>
      <c r="BS300" s="15" t="str">
        <f t="shared" si="26"/>
        <v>*</v>
      </c>
      <c r="BT300" s="157" t="str">
        <f t="shared" si="27"/>
        <v/>
      </c>
    </row>
    <row r="301" spans="1:72" ht="14.45" hidden="1">
      <c r="A301" s="44" t="str">
        <f t="shared" si="23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4"/>
        <v>Aderente</v>
      </c>
      <c r="BR301" s="15" t="str">
        <f t="shared" si="25"/>
        <v>*</v>
      </c>
      <c r="BS301" s="15" t="str">
        <f t="shared" si="26"/>
        <v>*</v>
      </c>
      <c r="BT301" s="157" t="str">
        <f t="shared" si="27"/>
        <v/>
      </c>
    </row>
    <row r="302" spans="1:72" ht="14.45" hidden="1">
      <c r="A302" s="44" t="str">
        <f t="shared" si="23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4"/>
        <v>Aderente</v>
      </c>
      <c r="BR302" s="15" t="str">
        <f t="shared" si="25"/>
        <v>*</v>
      </c>
      <c r="BS302" s="15" t="str">
        <f t="shared" si="26"/>
        <v>*</v>
      </c>
      <c r="BT302" s="157" t="str">
        <f t="shared" si="27"/>
        <v/>
      </c>
    </row>
    <row r="303" spans="1:72" ht="14.45" hidden="1">
      <c r="A303" s="44" t="str">
        <f t="shared" si="23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4"/>
        <v>Aderente</v>
      </c>
      <c r="BR303" s="15" t="str">
        <f t="shared" si="25"/>
        <v>*</v>
      </c>
      <c r="BS303" s="15" t="str">
        <f t="shared" si="26"/>
        <v>*</v>
      </c>
      <c r="BT303" s="157" t="str">
        <f t="shared" si="27"/>
        <v/>
      </c>
    </row>
    <row r="304" spans="1:72" ht="14.45" hidden="1">
      <c r="A304" s="44" t="str">
        <f t="shared" si="23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4"/>
        <v>Aderente</v>
      </c>
      <c r="BR304" s="15" t="str">
        <f t="shared" si="25"/>
        <v>*</v>
      </c>
      <c r="BS304" s="15" t="str">
        <f t="shared" si="26"/>
        <v>*</v>
      </c>
      <c r="BT304" s="157" t="str">
        <f t="shared" si="27"/>
        <v/>
      </c>
    </row>
    <row r="305" spans="1:72" ht="14.45" hidden="1">
      <c r="A305" s="44" t="str">
        <f t="shared" si="23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4"/>
        <v>Aderente</v>
      </c>
      <c r="BR305" s="15" t="str">
        <f t="shared" si="25"/>
        <v>*</v>
      </c>
      <c r="BS305" s="15" t="str">
        <f t="shared" si="26"/>
        <v>*</v>
      </c>
      <c r="BT305" s="157" t="str">
        <f t="shared" si="27"/>
        <v/>
      </c>
    </row>
    <row r="306" spans="1:72" ht="14.45" hidden="1">
      <c r="A306" s="44" t="str">
        <f t="shared" si="23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4"/>
        <v>Aderente</v>
      </c>
      <c r="BR306" s="15" t="str">
        <f t="shared" si="25"/>
        <v>*</v>
      </c>
      <c r="BS306" s="15" t="str">
        <f t="shared" si="26"/>
        <v>*</v>
      </c>
      <c r="BT306" s="157" t="str">
        <f t="shared" si="27"/>
        <v/>
      </c>
    </row>
    <row r="307" spans="1:72" ht="14.45" hidden="1">
      <c r="A307" s="44" t="str">
        <f t="shared" si="23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4"/>
        <v>Aderente</v>
      </c>
      <c r="BR307" s="15" t="str">
        <f t="shared" si="25"/>
        <v>*</v>
      </c>
      <c r="BS307" s="15" t="str">
        <f t="shared" si="26"/>
        <v>*</v>
      </c>
      <c r="BT307" s="157" t="str">
        <f t="shared" si="27"/>
        <v/>
      </c>
    </row>
    <row r="308" spans="1:72" ht="14.45" hidden="1">
      <c r="A308" s="44" t="str">
        <f t="shared" si="23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4"/>
        <v>Aderente</v>
      </c>
      <c r="BR308" s="15" t="str">
        <f t="shared" si="25"/>
        <v>*</v>
      </c>
      <c r="BS308" s="15" t="str">
        <f t="shared" si="26"/>
        <v>*</v>
      </c>
      <c r="BT308" s="157" t="str">
        <f t="shared" si="27"/>
        <v/>
      </c>
    </row>
    <row r="309" spans="1:72" ht="14.45" hidden="1">
      <c r="A309" s="44" t="str">
        <f t="shared" si="23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4"/>
        <v>Aderente</v>
      </c>
      <c r="BR309" s="15" t="str">
        <f t="shared" si="25"/>
        <v>*</v>
      </c>
      <c r="BS309" s="15" t="str">
        <f t="shared" si="26"/>
        <v>*</v>
      </c>
      <c r="BT309" s="157" t="str">
        <f t="shared" si="27"/>
        <v/>
      </c>
    </row>
    <row r="310" spans="1:72" ht="14.45" hidden="1">
      <c r="A310" s="44" t="str">
        <f t="shared" si="23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4"/>
        <v>Aderente</v>
      </c>
      <c r="BR310" s="15" t="str">
        <f t="shared" si="25"/>
        <v>*</v>
      </c>
      <c r="BS310" s="15" t="str">
        <f t="shared" si="26"/>
        <v>*</v>
      </c>
      <c r="BT310" s="157" t="str">
        <f t="shared" si="27"/>
        <v/>
      </c>
    </row>
    <row r="311" spans="1:72" ht="14.45" hidden="1">
      <c r="A311" s="44" t="str">
        <f t="shared" si="23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4"/>
        <v>Aderente</v>
      </c>
      <c r="BR311" s="15" t="str">
        <f t="shared" si="25"/>
        <v>*</v>
      </c>
      <c r="BS311" s="15" t="str">
        <f t="shared" si="26"/>
        <v>*</v>
      </c>
      <c r="BT311" s="157" t="str">
        <f t="shared" si="27"/>
        <v/>
      </c>
    </row>
    <row r="312" spans="1:72" ht="14.45" hidden="1">
      <c r="A312" s="44" t="str">
        <f t="shared" si="23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4"/>
        <v>Aderente</v>
      </c>
      <c r="BR312" s="15" t="str">
        <f t="shared" si="25"/>
        <v>*</v>
      </c>
      <c r="BS312" s="15" t="str">
        <f t="shared" si="26"/>
        <v>*</v>
      </c>
      <c r="BT312" s="157" t="str">
        <f t="shared" si="27"/>
        <v/>
      </c>
    </row>
    <row r="313" spans="1:72" ht="14.45" hidden="1">
      <c r="A313" s="44" t="str">
        <f t="shared" si="23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4"/>
        <v>Aderente</v>
      </c>
      <c r="BR313" s="15" t="str">
        <f t="shared" si="25"/>
        <v>*</v>
      </c>
      <c r="BS313" s="15" t="str">
        <f t="shared" si="26"/>
        <v>*</v>
      </c>
      <c r="BT313" s="157" t="str">
        <f t="shared" si="27"/>
        <v/>
      </c>
    </row>
    <row r="314" spans="1:72" ht="14.45" hidden="1">
      <c r="A314" s="44" t="str">
        <f t="shared" si="23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4"/>
        <v>Aderente</v>
      </c>
      <c r="BR314" s="15" t="str">
        <f t="shared" si="25"/>
        <v>*</v>
      </c>
      <c r="BS314" s="15" t="str">
        <f t="shared" si="26"/>
        <v>*</v>
      </c>
      <c r="BT314" s="157" t="str">
        <f t="shared" si="27"/>
        <v/>
      </c>
    </row>
    <row r="315" spans="1:72" ht="14.45" hidden="1">
      <c r="A315" s="44" t="str">
        <f t="shared" si="23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4"/>
        <v>Aderente</v>
      </c>
      <c r="BR315" s="15" t="str">
        <f t="shared" si="25"/>
        <v>*</v>
      </c>
      <c r="BS315" s="15" t="str">
        <f t="shared" si="26"/>
        <v>*</v>
      </c>
      <c r="BT315" s="157" t="str">
        <f t="shared" si="27"/>
        <v/>
      </c>
    </row>
    <row r="316" spans="1:72" ht="14.45" hidden="1">
      <c r="A316" s="44" t="str">
        <f t="shared" si="23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4"/>
        <v>Aderente</v>
      </c>
      <c r="BR316" s="15" t="str">
        <f t="shared" si="25"/>
        <v>*</v>
      </c>
      <c r="BS316" s="15" t="str">
        <f t="shared" si="26"/>
        <v>*</v>
      </c>
      <c r="BT316" s="157" t="str">
        <f t="shared" si="27"/>
        <v/>
      </c>
    </row>
    <row r="317" spans="1:72" ht="14.45" hidden="1">
      <c r="A317" s="44" t="str">
        <f t="shared" si="23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4"/>
        <v>Aderente</v>
      </c>
      <c r="BR317" s="15" t="str">
        <f t="shared" si="25"/>
        <v>*</v>
      </c>
      <c r="BS317" s="15" t="str">
        <f t="shared" si="26"/>
        <v>*</v>
      </c>
      <c r="BT317" s="157" t="str">
        <f t="shared" si="27"/>
        <v/>
      </c>
    </row>
    <row r="318" spans="1:72" ht="14.45" hidden="1">
      <c r="A318" s="44" t="str">
        <f t="shared" si="23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4"/>
        <v>Aderente</v>
      </c>
      <c r="BR318" s="15" t="str">
        <f t="shared" si="25"/>
        <v>*</v>
      </c>
      <c r="BS318" s="15" t="str">
        <f t="shared" si="26"/>
        <v>*</v>
      </c>
      <c r="BT318" s="157" t="str">
        <f t="shared" si="27"/>
        <v/>
      </c>
    </row>
    <row r="319" spans="1:72" ht="14.45" hidden="1">
      <c r="A319" s="44" t="str">
        <f t="shared" si="23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4"/>
        <v>Aderente</v>
      </c>
      <c r="BR319" s="15" t="str">
        <f t="shared" si="25"/>
        <v>*</v>
      </c>
      <c r="BS319" s="15" t="str">
        <f t="shared" si="26"/>
        <v>*</v>
      </c>
      <c r="BT319" s="157" t="str">
        <f t="shared" si="27"/>
        <v/>
      </c>
    </row>
    <row r="320" spans="1:72" ht="14.45" hidden="1">
      <c r="A320" s="44" t="str">
        <f t="shared" si="23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4"/>
        <v>Aderente</v>
      </c>
      <c r="BR320" s="15" t="str">
        <f t="shared" si="25"/>
        <v>*</v>
      </c>
      <c r="BS320" s="15" t="str">
        <f t="shared" si="26"/>
        <v>*</v>
      </c>
      <c r="BT320" s="157" t="str">
        <f t="shared" si="27"/>
        <v/>
      </c>
    </row>
    <row r="321" spans="1:72" ht="14.45" hidden="1">
      <c r="A321" s="44" t="str">
        <f t="shared" si="23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4"/>
        <v>Aderente</v>
      </c>
      <c r="BR321" s="15" t="str">
        <f t="shared" si="25"/>
        <v>*</v>
      </c>
      <c r="BS321" s="15" t="str">
        <f t="shared" si="26"/>
        <v>*</v>
      </c>
      <c r="BT321" s="157" t="str">
        <f t="shared" si="27"/>
        <v/>
      </c>
    </row>
    <row r="322" spans="1:72" ht="14.45" hidden="1">
      <c r="A322" s="44" t="str">
        <f t="shared" si="23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4"/>
        <v>Aderente</v>
      </c>
      <c r="BR322" s="15" t="str">
        <f t="shared" si="25"/>
        <v>*</v>
      </c>
      <c r="BS322" s="15" t="str">
        <f t="shared" si="26"/>
        <v>*</v>
      </c>
      <c r="BT322" s="157" t="str">
        <f t="shared" si="27"/>
        <v/>
      </c>
    </row>
    <row r="323" spans="1:72" ht="14.45" hidden="1">
      <c r="A323" s="44" t="str">
        <f t="shared" si="23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4"/>
        <v>Aderente</v>
      </c>
      <c r="BR323" s="15" t="str">
        <f t="shared" si="25"/>
        <v>*</v>
      </c>
      <c r="BS323" s="15" t="str">
        <f t="shared" si="26"/>
        <v>*</v>
      </c>
      <c r="BT323" s="157" t="str">
        <f t="shared" si="27"/>
        <v/>
      </c>
    </row>
    <row r="324" spans="1:72" ht="14.45" hidden="1">
      <c r="A324" s="44" t="str">
        <f t="shared" si="23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4"/>
        <v>Aderente</v>
      </c>
      <c r="BR324" s="15" t="str">
        <f t="shared" si="25"/>
        <v>*</v>
      </c>
      <c r="BS324" s="15" t="str">
        <f t="shared" si="26"/>
        <v>*</v>
      </c>
      <c r="BT324" s="157" t="str">
        <f t="shared" si="27"/>
        <v/>
      </c>
    </row>
    <row r="325" spans="1:72" ht="14.45" hidden="1">
      <c r="A325" s="44" t="str">
        <f t="shared" si="23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4"/>
        <v>Aderente</v>
      </c>
      <c r="BR325" s="15" t="str">
        <f t="shared" si="25"/>
        <v>*</v>
      </c>
      <c r="BS325" s="15" t="str">
        <f t="shared" si="26"/>
        <v>*</v>
      </c>
      <c r="BT325" s="157" t="str">
        <f t="shared" si="27"/>
        <v/>
      </c>
    </row>
    <row r="326" spans="1:72" ht="14.45" hidden="1">
      <c r="A326" s="44" t="str">
        <f t="shared" si="23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4"/>
        <v>Aderente</v>
      </c>
      <c r="BR326" s="15" t="str">
        <f t="shared" si="25"/>
        <v>*</v>
      </c>
      <c r="BS326" s="15" t="str">
        <f t="shared" si="26"/>
        <v>*</v>
      </c>
      <c r="BT326" s="157" t="str">
        <f t="shared" si="27"/>
        <v/>
      </c>
    </row>
    <row r="327" spans="1:72" ht="14.45" hidden="1">
      <c r="A327" s="44" t="str">
        <f t="shared" si="23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4"/>
        <v>Aderente</v>
      </c>
      <c r="BR327" s="15" t="str">
        <f t="shared" si="25"/>
        <v>*</v>
      </c>
      <c r="BS327" s="15" t="str">
        <f t="shared" si="26"/>
        <v>*</v>
      </c>
      <c r="BT327" s="157" t="str">
        <f t="shared" si="27"/>
        <v/>
      </c>
    </row>
    <row r="328" spans="1:72" ht="14.45" hidden="1">
      <c r="A328" s="44" t="str">
        <f t="shared" si="23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4"/>
        <v>Aderente</v>
      </c>
      <c r="BR328" s="15" t="str">
        <f t="shared" si="25"/>
        <v>*</v>
      </c>
      <c r="BS328" s="15" t="str">
        <f t="shared" si="26"/>
        <v>*</v>
      </c>
      <c r="BT328" s="157" t="str">
        <f t="shared" si="27"/>
        <v/>
      </c>
    </row>
    <row r="329" spans="1:72" ht="14.45" hidden="1">
      <c r="A329" s="44" t="str">
        <f t="shared" ref="A329:A392" si="28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29">IF(AND(BR329&lt;1,BS329&lt;1),"Produção e Intervalo",IF(BR329&lt;1,"Intervalo",IF(BS329&lt;1,"Produção","Aderente")))</f>
        <v>Aderente</v>
      </c>
      <c r="BR329" s="15" t="str">
        <f t="shared" ref="BR329:BR392" si="30">IF(OR(B329="",F329=""),"*",AY329/P329)</f>
        <v>*</v>
      </c>
      <c r="BS329" s="15" t="str">
        <f t="shared" ref="BS329:BS392" si="31">IF(OR(B329="",F329=""),"*",BA329/Q329)</f>
        <v>*</v>
      </c>
      <c r="BT329" s="157" t="str">
        <f t="shared" ref="BT329:BT392" si="32">IF(BN329="","",SUBSTITUTE(BM329," ","")&amp;SUBSTITUTE(BN329," ",""))</f>
        <v/>
      </c>
    </row>
    <row r="330" spans="1:72" ht="14.45" hidden="1">
      <c r="A330" s="44" t="str">
        <f t="shared" si="28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9"/>
        <v>Aderente</v>
      </c>
      <c r="BR330" s="15" t="str">
        <f t="shared" si="30"/>
        <v>*</v>
      </c>
      <c r="BS330" s="15" t="str">
        <f t="shared" si="31"/>
        <v>*</v>
      </c>
      <c r="BT330" s="157" t="str">
        <f t="shared" si="32"/>
        <v/>
      </c>
    </row>
    <row r="331" spans="1:72" ht="14.45" hidden="1">
      <c r="A331" s="44" t="str">
        <f t="shared" si="28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9"/>
        <v>Aderente</v>
      </c>
      <c r="BR331" s="15" t="str">
        <f t="shared" si="30"/>
        <v>*</v>
      </c>
      <c r="BS331" s="15" t="str">
        <f t="shared" si="31"/>
        <v>*</v>
      </c>
      <c r="BT331" s="157" t="str">
        <f t="shared" si="32"/>
        <v/>
      </c>
    </row>
    <row r="332" spans="1:72" ht="14.45" hidden="1">
      <c r="A332" s="44" t="str">
        <f t="shared" si="28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9"/>
        <v>Aderente</v>
      </c>
      <c r="BR332" s="15" t="str">
        <f t="shared" si="30"/>
        <v>*</v>
      </c>
      <c r="BS332" s="15" t="str">
        <f t="shared" si="31"/>
        <v>*</v>
      </c>
      <c r="BT332" s="157" t="str">
        <f t="shared" si="32"/>
        <v/>
      </c>
    </row>
    <row r="333" spans="1:72" ht="14.45" hidden="1">
      <c r="A333" s="44" t="str">
        <f t="shared" si="28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9"/>
        <v>Aderente</v>
      </c>
      <c r="BR333" s="15" t="str">
        <f t="shared" si="30"/>
        <v>*</v>
      </c>
      <c r="BS333" s="15" t="str">
        <f t="shared" si="31"/>
        <v>*</v>
      </c>
      <c r="BT333" s="157" t="str">
        <f t="shared" si="32"/>
        <v/>
      </c>
    </row>
    <row r="334" spans="1:72" ht="14.45" hidden="1">
      <c r="A334" s="44" t="str">
        <f t="shared" si="28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9"/>
        <v>Aderente</v>
      </c>
      <c r="BR334" s="15" t="str">
        <f t="shared" si="30"/>
        <v>*</v>
      </c>
      <c r="BS334" s="15" t="str">
        <f t="shared" si="31"/>
        <v>*</v>
      </c>
      <c r="BT334" s="157" t="str">
        <f t="shared" si="32"/>
        <v/>
      </c>
    </row>
    <row r="335" spans="1:72" ht="14.45" hidden="1">
      <c r="A335" s="44" t="str">
        <f t="shared" si="28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9"/>
        <v>Aderente</v>
      </c>
      <c r="BR335" s="15" t="str">
        <f t="shared" si="30"/>
        <v>*</v>
      </c>
      <c r="BS335" s="15" t="str">
        <f t="shared" si="31"/>
        <v>*</v>
      </c>
      <c r="BT335" s="157" t="str">
        <f t="shared" si="32"/>
        <v/>
      </c>
    </row>
    <row r="336" spans="1:72" ht="14.45" hidden="1">
      <c r="A336" s="44" t="str">
        <f t="shared" si="28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9"/>
        <v>Aderente</v>
      </c>
      <c r="BR336" s="15" t="str">
        <f t="shared" si="30"/>
        <v>*</v>
      </c>
      <c r="BS336" s="15" t="str">
        <f t="shared" si="31"/>
        <v>*</v>
      </c>
      <c r="BT336" s="157" t="str">
        <f t="shared" si="32"/>
        <v/>
      </c>
    </row>
    <row r="337" spans="1:72" ht="14.45" hidden="1">
      <c r="A337" s="44" t="str">
        <f t="shared" si="28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9"/>
        <v>Aderente</v>
      </c>
      <c r="BR337" s="15" t="str">
        <f t="shared" si="30"/>
        <v>*</v>
      </c>
      <c r="BS337" s="15" t="str">
        <f t="shared" si="31"/>
        <v>*</v>
      </c>
      <c r="BT337" s="157" t="str">
        <f t="shared" si="32"/>
        <v/>
      </c>
    </row>
    <row r="338" spans="1:72" ht="14.45" hidden="1">
      <c r="A338" s="44" t="str">
        <f t="shared" si="28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9"/>
        <v>Aderente</v>
      </c>
      <c r="BR338" s="15" t="str">
        <f t="shared" si="30"/>
        <v>*</v>
      </c>
      <c r="BS338" s="15" t="str">
        <f t="shared" si="31"/>
        <v>*</v>
      </c>
      <c r="BT338" s="157" t="str">
        <f t="shared" si="32"/>
        <v/>
      </c>
    </row>
    <row r="339" spans="1:72" ht="14.45" hidden="1">
      <c r="A339" s="44" t="str">
        <f t="shared" si="28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9"/>
        <v>Aderente</v>
      </c>
      <c r="BR339" s="15" t="str">
        <f t="shared" si="30"/>
        <v>*</v>
      </c>
      <c r="BS339" s="15" t="str">
        <f t="shared" si="31"/>
        <v>*</v>
      </c>
      <c r="BT339" s="157" t="str">
        <f t="shared" si="32"/>
        <v/>
      </c>
    </row>
    <row r="340" spans="1:72" ht="14.45" hidden="1">
      <c r="A340" s="44" t="str">
        <f t="shared" si="28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9"/>
        <v>Aderente</v>
      </c>
      <c r="BR340" s="15" t="str">
        <f t="shared" si="30"/>
        <v>*</v>
      </c>
      <c r="BS340" s="15" t="str">
        <f t="shared" si="31"/>
        <v>*</v>
      </c>
      <c r="BT340" s="157" t="str">
        <f t="shared" si="32"/>
        <v/>
      </c>
    </row>
    <row r="341" spans="1:72" ht="14.45" hidden="1">
      <c r="A341" s="44" t="str">
        <f t="shared" si="28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9"/>
        <v>Aderente</v>
      </c>
      <c r="BR341" s="15" t="str">
        <f t="shared" si="30"/>
        <v>*</v>
      </c>
      <c r="BS341" s="15" t="str">
        <f t="shared" si="31"/>
        <v>*</v>
      </c>
      <c r="BT341" s="157" t="str">
        <f t="shared" si="32"/>
        <v/>
      </c>
    </row>
    <row r="342" spans="1:72" ht="14.45" hidden="1">
      <c r="A342" s="44" t="str">
        <f t="shared" si="28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9"/>
        <v>Aderente</v>
      </c>
      <c r="BR342" s="15" t="str">
        <f t="shared" si="30"/>
        <v>*</v>
      </c>
      <c r="BS342" s="15" t="str">
        <f t="shared" si="31"/>
        <v>*</v>
      </c>
      <c r="BT342" s="157" t="str">
        <f t="shared" si="32"/>
        <v/>
      </c>
    </row>
    <row r="343" spans="1:72" ht="14.45" hidden="1">
      <c r="A343" s="44" t="str">
        <f t="shared" si="28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9"/>
        <v>Aderente</v>
      </c>
      <c r="BR343" s="15" t="str">
        <f t="shared" si="30"/>
        <v>*</v>
      </c>
      <c r="BS343" s="15" t="str">
        <f t="shared" si="31"/>
        <v>*</v>
      </c>
      <c r="BT343" s="157" t="str">
        <f t="shared" si="32"/>
        <v/>
      </c>
    </row>
    <row r="344" spans="1:72" ht="14.45" hidden="1">
      <c r="A344" s="44" t="str">
        <f t="shared" si="28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9"/>
        <v>Aderente</v>
      </c>
      <c r="BR344" s="15" t="str">
        <f t="shared" si="30"/>
        <v>*</v>
      </c>
      <c r="BS344" s="15" t="str">
        <f t="shared" si="31"/>
        <v>*</v>
      </c>
      <c r="BT344" s="157" t="str">
        <f t="shared" si="32"/>
        <v/>
      </c>
    </row>
    <row r="345" spans="1:72" ht="14.45" hidden="1">
      <c r="A345" s="44" t="str">
        <f t="shared" si="28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9"/>
        <v>Aderente</v>
      </c>
      <c r="BR345" s="15" t="str">
        <f t="shared" si="30"/>
        <v>*</v>
      </c>
      <c r="BS345" s="15" t="str">
        <f t="shared" si="31"/>
        <v>*</v>
      </c>
      <c r="BT345" s="157" t="str">
        <f t="shared" si="32"/>
        <v/>
      </c>
    </row>
    <row r="346" spans="1:72" ht="14.45" hidden="1">
      <c r="A346" s="44" t="str">
        <f t="shared" si="28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9"/>
        <v>Aderente</v>
      </c>
      <c r="BR346" s="15" t="str">
        <f t="shared" si="30"/>
        <v>*</v>
      </c>
      <c r="BS346" s="15" t="str">
        <f t="shared" si="31"/>
        <v>*</v>
      </c>
      <c r="BT346" s="157" t="str">
        <f t="shared" si="32"/>
        <v/>
      </c>
    </row>
    <row r="347" spans="1:72" ht="14.45" hidden="1">
      <c r="A347" s="44" t="str">
        <f t="shared" si="28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9"/>
        <v>Aderente</v>
      </c>
      <c r="BR347" s="15" t="str">
        <f t="shared" si="30"/>
        <v>*</v>
      </c>
      <c r="BS347" s="15" t="str">
        <f t="shared" si="31"/>
        <v>*</v>
      </c>
      <c r="BT347" s="157" t="str">
        <f t="shared" si="32"/>
        <v/>
      </c>
    </row>
    <row r="348" spans="1:72" ht="14.45" hidden="1">
      <c r="A348" s="44" t="str">
        <f t="shared" si="28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9"/>
        <v>Aderente</v>
      </c>
      <c r="BR348" s="15" t="str">
        <f t="shared" si="30"/>
        <v>*</v>
      </c>
      <c r="BS348" s="15" t="str">
        <f t="shared" si="31"/>
        <v>*</v>
      </c>
      <c r="BT348" s="157" t="str">
        <f t="shared" si="32"/>
        <v/>
      </c>
    </row>
    <row r="349" spans="1:72" ht="14.45" hidden="1">
      <c r="A349" s="44" t="str">
        <f t="shared" si="28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9"/>
        <v>Aderente</v>
      </c>
      <c r="BR349" s="15" t="str">
        <f t="shared" si="30"/>
        <v>*</v>
      </c>
      <c r="BS349" s="15" t="str">
        <f t="shared" si="31"/>
        <v>*</v>
      </c>
      <c r="BT349" s="157" t="str">
        <f t="shared" si="32"/>
        <v/>
      </c>
    </row>
    <row r="350" spans="1:72" ht="14.45" hidden="1">
      <c r="A350" s="44" t="str">
        <f t="shared" si="28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9"/>
        <v>Aderente</v>
      </c>
      <c r="BR350" s="15" t="str">
        <f t="shared" si="30"/>
        <v>*</v>
      </c>
      <c r="BS350" s="15" t="str">
        <f t="shared" si="31"/>
        <v>*</v>
      </c>
      <c r="BT350" s="157" t="str">
        <f t="shared" si="32"/>
        <v/>
      </c>
    </row>
    <row r="351" spans="1:72" ht="14.45" hidden="1">
      <c r="A351" s="44" t="str">
        <f t="shared" si="28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9"/>
        <v>Aderente</v>
      </c>
      <c r="BR351" s="15" t="str">
        <f t="shared" si="30"/>
        <v>*</v>
      </c>
      <c r="BS351" s="15" t="str">
        <f t="shared" si="31"/>
        <v>*</v>
      </c>
      <c r="BT351" s="157" t="str">
        <f t="shared" si="32"/>
        <v/>
      </c>
    </row>
    <row r="352" spans="1:72" ht="14.45" hidden="1">
      <c r="A352" s="44" t="str">
        <f t="shared" si="28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9"/>
        <v>Aderente</v>
      </c>
      <c r="BR352" s="15" t="str">
        <f t="shared" si="30"/>
        <v>*</v>
      </c>
      <c r="BS352" s="15" t="str">
        <f t="shared" si="31"/>
        <v>*</v>
      </c>
      <c r="BT352" s="157" t="str">
        <f t="shared" si="32"/>
        <v/>
      </c>
    </row>
    <row r="353" spans="1:72" ht="14.45" hidden="1">
      <c r="A353" s="44" t="str">
        <f t="shared" si="28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9"/>
        <v>Aderente</v>
      </c>
      <c r="BR353" s="15" t="str">
        <f t="shared" si="30"/>
        <v>*</v>
      </c>
      <c r="BS353" s="15" t="str">
        <f t="shared" si="31"/>
        <v>*</v>
      </c>
      <c r="BT353" s="157" t="str">
        <f t="shared" si="32"/>
        <v/>
      </c>
    </row>
    <row r="354" spans="1:72" ht="14.45" hidden="1">
      <c r="A354" s="44" t="str">
        <f t="shared" si="28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9"/>
        <v>Aderente</v>
      </c>
      <c r="BR354" s="15" t="str">
        <f t="shared" si="30"/>
        <v>*</v>
      </c>
      <c r="BS354" s="15" t="str">
        <f t="shared" si="31"/>
        <v>*</v>
      </c>
      <c r="BT354" s="157" t="str">
        <f t="shared" si="32"/>
        <v/>
      </c>
    </row>
    <row r="355" spans="1:72" ht="14.45" hidden="1">
      <c r="A355" s="44" t="str">
        <f t="shared" si="28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9"/>
        <v>Aderente</v>
      </c>
      <c r="BR355" s="15" t="str">
        <f t="shared" si="30"/>
        <v>*</v>
      </c>
      <c r="BS355" s="15" t="str">
        <f t="shared" si="31"/>
        <v>*</v>
      </c>
      <c r="BT355" s="157" t="str">
        <f t="shared" si="32"/>
        <v/>
      </c>
    </row>
    <row r="356" spans="1:72" ht="14.45" hidden="1">
      <c r="A356" s="44" t="str">
        <f t="shared" si="28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9"/>
        <v>Aderente</v>
      </c>
      <c r="BR356" s="15" t="str">
        <f t="shared" si="30"/>
        <v>*</v>
      </c>
      <c r="BS356" s="15" t="str">
        <f t="shared" si="31"/>
        <v>*</v>
      </c>
      <c r="BT356" s="157" t="str">
        <f t="shared" si="32"/>
        <v/>
      </c>
    </row>
    <row r="357" spans="1:72" ht="14.45" hidden="1">
      <c r="A357" s="44" t="str">
        <f t="shared" si="28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9"/>
        <v>Aderente</v>
      </c>
      <c r="BR357" s="15" t="str">
        <f t="shared" si="30"/>
        <v>*</v>
      </c>
      <c r="BS357" s="15" t="str">
        <f t="shared" si="31"/>
        <v>*</v>
      </c>
      <c r="BT357" s="157" t="str">
        <f t="shared" si="32"/>
        <v/>
      </c>
    </row>
    <row r="358" spans="1:72" ht="14.45" hidden="1">
      <c r="A358" s="44" t="str">
        <f t="shared" si="28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9"/>
        <v>Aderente</v>
      </c>
      <c r="BR358" s="15" t="str">
        <f t="shared" si="30"/>
        <v>*</v>
      </c>
      <c r="BS358" s="15" t="str">
        <f t="shared" si="31"/>
        <v>*</v>
      </c>
      <c r="BT358" s="157" t="str">
        <f t="shared" si="32"/>
        <v/>
      </c>
    </row>
    <row r="359" spans="1:72" ht="14.45" hidden="1">
      <c r="A359" s="44" t="str">
        <f t="shared" si="28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9"/>
        <v>Aderente</v>
      </c>
      <c r="BR359" s="15" t="str">
        <f t="shared" si="30"/>
        <v>*</v>
      </c>
      <c r="BS359" s="15" t="str">
        <f t="shared" si="31"/>
        <v>*</v>
      </c>
      <c r="BT359" s="157" t="str">
        <f t="shared" si="32"/>
        <v/>
      </c>
    </row>
    <row r="360" spans="1:72" ht="14.45" hidden="1">
      <c r="A360" s="44" t="str">
        <f t="shared" si="28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9"/>
        <v>Aderente</v>
      </c>
      <c r="BR360" s="15" t="str">
        <f t="shared" si="30"/>
        <v>*</v>
      </c>
      <c r="BS360" s="15" t="str">
        <f t="shared" si="31"/>
        <v>*</v>
      </c>
      <c r="BT360" s="157" t="str">
        <f t="shared" si="32"/>
        <v/>
      </c>
    </row>
    <row r="361" spans="1:72" ht="14.45" hidden="1">
      <c r="A361" s="44" t="str">
        <f t="shared" si="28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9"/>
        <v>Aderente</v>
      </c>
      <c r="BR361" s="15" t="str">
        <f t="shared" si="30"/>
        <v>*</v>
      </c>
      <c r="BS361" s="15" t="str">
        <f t="shared" si="31"/>
        <v>*</v>
      </c>
      <c r="BT361" s="157" t="str">
        <f t="shared" si="32"/>
        <v/>
      </c>
    </row>
    <row r="362" spans="1:72" ht="14.45" hidden="1">
      <c r="A362" s="44" t="str">
        <f t="shared" si="28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9"/>
        <v>Aderente</v>
      </c>
      <c r="BR362" s="15" t="str">
        <f t="shared" si="30"/>
        <v>*</v>
      </c>
      <c r="BS362" s="15" t="str">
        <f t="shared" si="31"/>
        <v>*</v>
      </c>
      <c r="BT362" s="157" t="str">
        <f t="shared" si="32"/>
        <v/>
      </c>
    </row>
    <row r="363" spans="1:72" ht="14.45" hidden="1">
      <c r="A363" s="44" t="str">
        <f t="shared" si="28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9"/>
        <v>Aderente</v>
      </c>
      <c r="BR363" s="15" t="str">
        <f t="shared" si="30"/>
        <v>*</v>
      </c>
      <c r="BS363" s="15" t="str">
        <f t="shared" si="31"/>
        <v>*</v>
      </c>
      <c r="BT363" s="157" t="str">
        <f t="shared" si="32"/>
        <v/>
      </c>
    </row>
    <row r="364" spans="1:72" ht="14.45" hidden="1">
      <c r="A364" s="44" t="str">
        <f t="shared" si="28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9"/>
        <v>Aderente</v>
      </c>
      <c r="BR364" s="15" t="str">
        <f t="shared" si="30"/>
        <v>*</v>
      </c>
      <c r="BS364" s="15" t="str">
        <f t="shared" si="31"/>
        <v>*</v>
      </c>
      <c r="BT364" s="157" t="str">
        <f t="shared" si="32"/>
        <v/>
      </c>
    </row>
    <row r="365" spans="1:72" ht="14.45" hidden="1">
      <c r="A365" s="44" t="str">
        <f t="shared" si="28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9"/>
        <v>Aderente</v>
      </c>
      <c r="BR365" s="15" t="str">
        <f t="shared" si="30"/>
        <v>*</v>
      </c>
      <c r="BS365" s="15" t="str">
        <f t="shared" si="31"/>
        <v>*</v>
      </c>
      <c r="BT365" s="157" t="str">
        <f t="shared" si="32"/>
        <v/>
      </c>
    </row>
    <row r="366" spans="1:72" ht="14.45" hidden="1">
      <c r="A366" s="44" t="str">
        <f t="shared" si="28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9"/>
        <v>Aderente</v>
      </c>
      <c r="BR366" s="15" t="str">
        <f t="shared" si="30"/>
        <v>*</v>
      </c>
      <c r="BS366" s="15" t="str">
        <f t="shared" si="31"/>
        <v>*</v>
      </c>
      <c r="BT366" s="157" t="str">
        <f t="shared" si="32"/>
        <v/>
      </c>
    </row>
    <row r="367" spans="1:72" ht="14.45" hidden="1">
      <c r="A367" s="44" t="str">
        <f t="shared" si="28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9"/>
        <v>Aderente</v>
      </c>
      <c r="BR367" s="15" t="str">
        <f t="shared" si="30"/>
        <v>*</v>
      </c>
      <c r="BS367" s="15" t="str">
        <f t="shared" si="31"/>
        <v>*</v>
      </c>
      <c r="BT367" s="157" t="str">
        <f t="shared" si="32"/>
        <v/>
      </c>
    </row>
    <row r="368" spans="1:72" ht="14.45" hidden="1">
      <c r="A368" s="44" t="str">
        <f t="shared" si="28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9"/>
        <v>Aderente</v>
      </c>
      <c r="BR368" s="15" t="str">
        <f t="shared" si="30"/>
        <v>*</v>
      </c>
      <c r="BS368" s="15" t="str">
        <f t="shared" si="31"/>
        <v>*</v>
      </c>
      <c r="BT368" s="157" t="str">
        <f t="shared" si="32"/>
        <v/>
      </c>
    </row>
    <row r="369" spans="1:72" ht="14.45" hidden="1">
      <c r="A369" s="44" t="str">
        <f t="shared" si="28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9"/>
        <v>Aderente</v>
      </c>
      <c r="BR369" s="15" t="str">
        <f t="shared" si="30"/>
        <v>*</v>
      </c>
      <c r="BS369" s="15" t="str">
        <f t="shared" si="31"/>
        <v>*</v>
      </c>
      <c r="BT369" s="157" t="str">
        <f t="shared" si="32"/>
        <v/>
      </c>
    </row>
    <row r="370" spans="1:72" ht="14.45" hidden="1">
      <c r="A370" s="44" t="str">
        <f t="shared" si="28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9"/>
        <v>Aderente</v>
      </c>
      <c r="BR370" s="15" t="str">
        <f t="shared" si="30"/>
        <v>*</v>
      </c>
      <c r="BS370" s="15" t="str">
        <f t="shared" si="31"/>
        <v>*</v>
      </c>
      <c r="BT370" s="157" t="str">
        <f t="shared" si="32"/>
        <v/>
      </c>
    </row>
    <row r="371" spans="1:72" ht="14.45" hidden="1">
      <c r="A371" s="44" t="str">
        <f t="shared" si="28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9"/>
        <v>Aderente</v>
      </c>
      <c r="BR371" s="15" t="str">
        <f t="shared" si="30"/>
        <v>*</v>
      </c>
      <c r="BS371" s="15" t="str">
        <f t="shared" si="31"/>
        <v>*</v>
      </c>
      <c r="BT371" s="157" t="str">
        <f t="shared" si="32"/>
        <v/>
      </c>
    </row>
    <row r="372" spans="1:72" ht="14.45" hidden="1">
      <c r="A372" s="44" t="str">
        <f t="shared" si="28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9"/>
        <v>Aderente</v>
      </c>
      <c r="BR372" s="15" t="str">
        <f t="shared" si="30"/>
        <v>*</v>
      </c>
      <c r="BS372" s="15" t="str">
        <f t="shared" si="31"/>
        <v>*</v>
      </c>
      <c r="BT372" s="157" t="str">
        <f t="shared" si="32"/>
        <v/>
      </c>
    </row>
    <row r="373" spans="1:72" ht="14.45" hidden="1">
      <c r="A373" s="44" t="str">
        <f t="shared" si="28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9"/>
        <v>Aderente</v>
      </c>
      <c r="BR373" s="15" t="str">
        <f t="shared" si="30"/>
        <v>*</v>
      </c>
      <c r="BS373" s="15" t="str">
        <f t="shared" si="31"/>
        <v>*</v>
      </c>
      <c r="BT373" s="157" t="str">
        <f t="shared" si="32"/>
        <v/>
      </c>
    </row>
    <row r="374" spans="1:72" ht="14.45" hidden="1">
      <c r="A374" s="44" t="str">
        <f t="shared" si="28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9"/>
        <v>Aderente</v>
      </c>
      <c r="BR374" s="15" t="str">
        <f t="shared" si="30"/>
        <v>*</v>
      </c>
      <c r="BS374" s="15" t="str">
        <f t="shared" si="31"/>
        <v>*</v>
      </c>
      <c r="BT374" s="157" t="str">
        <f t="shared" si="32"/>
        <v/>
      </c>
    </row>
    <row r="375" spans="1:72" ht="14.45" hidden="1">
      <c r="A375" s="44" t="str">
        <f t="shared" si="28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9"/>
        <v>Aderente</v>
      </c>
      <c r="BR375" s="15" t="str">
        <f t="shared" si="30"/>
        <v>*</v>
      </c>
      <c r="BS375" s="15" t="str">
        <f t="shared" si="31"/>
        <v>*</v>
      </c>
      <c r="BT375" s="157" t="str">
        <f t="shared" si="32"/>
        <v/>
      </c>
    </row>
    <row r="376" spans="1:72" ht="14.45" hidden="1">
      <c r="A376" s="44" t="str">
        <f t="shared" si="28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9"/>
        <v>Aderente</v>
      </c>
      <c r="BR376" s="15" t="str">
        <f t="shared" si="30"/>
        <v>*</v>
      </c>
      <c r="BS376" s="15" t="str">
        <f t="shared" si="31"/>
        <v>*</v>
      </c>
      <c r="BT376" s="157" t="str">
        <f t="shared" si="32"/>
        <v/>
      </c>
    </row>
    <row r="377" spans="1:72" ht="14.45" hidden="1">
      <c r="A377" s="44" t="str">
        <f t="shared" si="28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9"/>
        <v>Aderente</v>
      </c>
      <c r="BR377" s="15" t="str">
        <f t="shared" si="30"/>
        <v>*</v>
      </c>
      <c r="BS377" s="15" t="str">
        <f t="shared" si="31"/>
        <v>*</v>
      </c>
      <c r="BT377" s="157" t="str">
        <f t="shared" si="32"/>
        <v/>
      </c>
    </row>
    <row r="378" spans="1:72" ht="14.45" hidden="1">
      <c r="A378" s="44" t="str">
        <f t="shared" si="28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9"/>
        <v>Aderente</v>
      </c>
      <c r="BR378" s="15" t="str">
        <f t="shared" si="30"/>
        <v>*</v>
      </c>
      <c r="BS378" s="15" t="str">
        <f t="shared" si="31"/>
        <v>*</v>
      </c>
      <c r="BT378" s="157" t="str">
        <f t="shared" si="32"/>
        <v/>
      </c>
    </row>
    <row r="379" spans="1:72" ht="14.45" hidden="1">
      <c r="A379" s="44" t="str">
        <f t="shared" si="28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9"/>
        <v>Aderente</v>
      </c>
      <c r="BR379" s="15" t="str">
        <f t="shared" si="30"/>
        <v>*</v>
      </c>
      <c r="BS379" s="15" t="str">
        <f t="shared" si="31"/>
        <v>*</v>
      </c>
      <c r="BT379" s="157" t="str">
        <f t="shared" si="32"/>
        <v/>
      </c>
    </row>
    <row r="380" spans="1:72" ht="14.45" hidden="1">
      <c r="A380" s="44" t="str">
        <f t="shared" si="28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9"/>
        <v>Aderente</v>
      </c>
      <c r="BR380" s="15" t="str">
        <f t="shared" si="30"/>
        <v>*</v>
      </c>
      <c r="BS380" s="15" t="str">
        <f t="shared" si="31"/>
        <v>*</v>
      </c>
      <c r="BT380" s="157" t="str">
        <f t="shared" si="32"/>
        <v/>
      </c>
    </row>
    <row r="381" spans="1:72" ht="14.45" hidden="1">
      <c r="A381" s="44" t="str">
        <f t="shared" si="28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9"/>
        <v>Aderente</v>
      </c>
      <c r="BR381" s="15" t="str">
        <f t="shared" si="30"/>
        <v>*</v>
      </c>
      <c r="BS381" s="15" t="str">
        <f t="shared" si="31"/>
        <v>*</v>
      </c>
      <c r="BT381" s="157" t="str">
        <f t="shared" si="32"/>
        <v/>
      </c>
    </row>
    <row r="382" spans="1:72" ht="14.45" hidden="1">
      <c r="A382" s="44" t="str">
        <f t="shared" si="28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9"/>
        <v>Aderente</v>
      </c>
      <c r="BR382" s="15" t="str">
        <f t="shared" si="30"/>
        <v>*</v>
      </c>
      <c r="BS382" s="15" t="str">
        <f t="shared" si="31"/>
        <v>*</v>
      </c>
      <c r="BT382" s="157" t="str">
        <f t="shared" si="32"/>
        <v/>
      </c>
    </row>
    <row r="383" spans="1:72" ht="14.45" hidden="1">
      <c r="A383" s="44" t="str">
        <f t="shared" si="28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9"/>
        <v>Aderente</v>
      </c>
      <c r="BR383" s="15" t="str">
        <f t="shared" si="30"/>
        <v>*</v>
      </c>
      <c r="BS383" s="15" t="str">
        <f t="shared" si="31"/>
        <v>*</v>
      </c>
      <c r="BT383" s="157" t="str">
        <f t="shared" si="32"/>
        <v/>
      </c>
    </row>
    <row r="384" spans="1:72" ht="14.45" hidden="1">
      <c r="A384" s="44" t="str">
        <f t="shared" si="28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9"/>
        <v>Aderente</v>
      </c>
      <c r="BR384" s="15" t="str">
        <f t="shared" si="30"/>
        <v>*</v>
      </c>
      <c r="BS384" s="15" t="str">
        <f t="shared" si="31"/>
        <v>*</v>
      </c>
      <c r="BT384" s="157" t="str">
        <f t="shared" si="32"/>
        <v/>
      </c>
    </row>
    <row r="385" spans="1:72" ht="14.45" hidden="1">
      <c r="A385" s="44" t="str">
        <f t="shared" si="28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9"/>
        <v>Aderente</v>
      </c>
      <c r="BR385" s="15" t="str">
        <f t="shared" si="30"/>
        <v>*</v>
      </c>
      <c r="BS385" s="15" t="str">
        <f t="shared" si="31"/>
        <v>*</v>
      </c>
      <c r="BT385" s="157" t="str">
        <f t="shared" si="32"/>
        <v/>
      </c>
    </row>
    <row r="386" spans="1:72" ht="14.45" hidden="1">
      <c r="A386" s="44" t="str">
        <f t="shared" si="28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9"/>
        <v>Aderente</v>
      </c>
      <c r="BR386" s="15" t="str">
        <f t="shared" si="30"/>
        <v>*</v>
      </c>
      <c r="BS386" s="15" t="str">
        <f t="shared" si="31"/>
        <v>*</v>
      </c>
      <c r="BT386" s="157" t="str">
        <f t="shared" si="32"/>
        <v/>
      </c>
    </row>
    <row r="387" spans="1:72" ht="14.45" hidden="1">
      <c r="A387" s="44" t="str">
        <f t="shared" si="28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9"/>
        <v>Aderente</v>
      </c>
      <c r="BR387" s="15" t="str">
        <f t="shared" si="30"/>
        <v>*</v>
      </c>
      <c r="BS387" s="15" t="str">
        <f t="shared" si="31"/>
        <v>*</v>
      </c>
      <c r="BT387" s="157" t="str">
        <f t="shared" si="32"/>
        <v/>
      </c>
    </row>
    <row r="388" spans="1:72" ht="14.45" hidden="1">
      <c r="A388" s="44" t="str">
        <f t="shared" si="28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9"/>
        <v>Aderente</v>
      </c>
      <c r="BR388" s="15" t="str">
        <f t="shared" si="30"/>
        <v>*</v>
      </c>
      <c r="BS388" s="15" t="str">
        <f t="shared" si="31"/>
        <v>*</v>
      </c>
      <c r="BT388" s="157" t="str">
        <f t="shared" si="32"/>
        <v/>
      </c>
    </row>
    <row r="389" spans="1:72" ht="14.45" hidden="1">
      <c r="A389" s="44" t="str">
        <f t="shared" si="28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9"/>
        <v>Aderente</v>
      </c>
      <c r="BR389" s="15" t="str">
        <f t="shared" si="30"/>
        <v>*</v>
      </c>
      <c r="BS389" s="15" t="str">
        <f t="shared" si="31"/>
        <v>*</v>
      </c>
      <c r="BT389" s="157" t="str">
        <f t="shared" si="32"/>
        <v/>
      </c>
    </row>
    <row r="390" spans="1:72" ht="14.45" hidden="1">
      <c r="A390" s="44" t="str">
        <f t="shared" si="28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9"/>
        <v>Aderente</v>
      </c>
      <c r="BR390" s="15" t="str">
        <f t="shared" si="30"/>
        <v>*</v>
      </c>
      <c r="BS390" s="15" t="str">
        <f t="shared" si="31"/>
        <v>*</v>
      </c>
      <c r="BT390" s="157" t="str">
        <f t="shared" si="32"/>
        <v/>
      </c>
    </row>
    <row r="391" spans="1:72" ht="14.45" hidden="1">
      <c r="A391" s="44" t="str">
        <f t="shared" si="28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9"/>
        <v>Aderente</v>
      </c>
      <c r="BR391" s="15" t="str">
        <f t="shared" si="30"/>
        <v>*</v>
      </c>
      <c r="BS391" s="15" t="str">
        <f t="shared" si="31"/>
        <v>*</v>
      </c>
      <c r="BT391" s="157" t="str">
        <f t="shared" si="32"/>
        <v/>
      </c>
    </row>
    <row r="392" spans="1:72" ht="14.45" hidden="1">
      <c r="A392" s="44" t="str">
        <f t="shared" si="28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9"/>
        <v>Aderente</v>
      </c>
      <c r="BR392" s="15" t="str">
        <f t="shared" si="30"/>
        <v>*</v>
      </c>
      <c r="BS392" s="15" t="str">
        <f t="shared" si="31"/>
        <v>*</v>
      </c>
      <c r="BT392" s="157" t="str">
        <f t="shared" si="32"/>
        <v/>
      </c>
    </row>
    <row r="393" spans="1:72" ht="14.45" hidden="1">
      <c r="A393" s="44" t="str">
        <f t="shared" ref="A393:A456" si="33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4">IF(AND(BR393&lt;1,BS393&lt;1),"Produção e Intervalo",IF(BR393&lt;1,"Intervalo",IF(BS393&lt;1,"Produção","Aderente")))</f>
        <v>Aderente</v>
      </c>
      <c r="BR393" s="15" t="str">
        <f t="shared" ref="BR393:BR456" si="35">IF(OR(B393="",F393=""),"*",AY393/P393)</f>
        <v>*</v>
      </c>
      <c r="BS393" s="15" t="str">
        <f t="shared" ref="BS393:BS456" si="36">IF(OR(B393="",F393=""),"*",BA393/Q393)</f>
        <v>*</v>
      </c>
      <c r="BT393" s="157" t="str">
        <f t="shared" ref="BT393:BT456" si="37">IF(BN393="","",SUBSTITUTE(BM393," ","")&amp;SUBSTITUTE(BN393," ",""))</f>
        <v/>
      </c>
    </row>
    <row r="394" spans="1:72" ht="14.45" hidden="1">
      <c r="A394" s="44" t="str">
        <f t="shared" si="33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4"/>
        <v>Aderente</v>
      </c>
      <c r="BR394" s="15" t="str">
        <f t="shared" si="35"/>
        <v>*</v>
      </c>
      <c r="BS394" s="15" t="str">
        <f t="shared" si="36"/>
        <v>*</v>
      </c>
      <c r="BT394" s="157" t="str">
        <f t="shared" si="37"/>
        <v/>
      </c>
    </row>
    <row r="395" spans="1:72" ht="14.45" hidden="1">
      <c r="A395" s="44" t="str">
        <f t="shared" si="33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4"/>
        <v>Aderente</v>
      </c>
      <c r="BR395" s="15" t="str">
        <f t="shared" si="35"/>
        <v>*</v>
      </c>
      <c r="BS395" s="15" t="str">
        <f t="shared" si="36"/>
        <v>*</v>
      </c>
      <c r="BT395" s="157" t="str">
        <f t="shared" si="37"/>
        <v/>
      </c>
    </row>
    <row r="396" spans="1:72" ht="14.45" hidden="1">
      <c r="A396" s="44" t="str">
        <f t="shared" si="33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4"/>
        <v>Aderente</v>
      </c>
      <c r="BR396" s="15" t="str">
        <f t="shared" si="35"/>
        <v>*</v>
      </c>
      <c r="BS396" s="15" t="str">
        <f t="shared" si="36"/>
        <v>*</v>
      </c>
      <c r="BT396" s="157" t="str">
        <f t="shared" si="37"/>
        <v/>
      </c>
    </row>
    <row r="397" spans="1:72" ht="14.45" hidden="1">
      <c r="A397" s="44" t="str">
        <f t="shared" si="33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4"/>
        <v>Aderente</v>
      </c>
      <c r="BR397" s="15" t="str">
        <f t="shared" si="35"/>
        <v>*</v>
      </c>
      <c r="BS397" s="15" t="str">
        <f t="shared" si="36"/>
        <v>*</v>
      </c>
      <c r="BT397" s="157" t="str">
        <f t="shared" si="37"/>
        <v/>
      </c>
    </row>
    <row r="398" spans="1:72" ht="14.45" hidden="1">
      <c r="A398" s="44" t="str">
        <f t="shared" si="33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4"/>
        <v>Aderente</v>
      </c>
      <c r="BR398" s="15" t="str">
        <f t="shared" si="35"/>
        <v>*</v>
      </c>
      <c r="BS398" s="15" t="str">
        <f t="shared" si="36"/>
        <v>*</v>
      </c>
      <c r="BT398" s="157" t="str">
        <f t="shared" si="37"/>
        <v/>
      </c>
    </row>
    <row r="399" spans="1:72" ht="14.45" hidden="1">
      <c r="A399" s="44" t="str">
        <f t="shared" si="33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4"/>
        <v>Aderente</v>
      </c>
      <c r="BR399" s="15" t="str">
        <f t="shared" si="35"/>
        <v>*</v>
      </c>
      <c r="BS399" s="15" t="str">
        <f t="shared" si="36"/>
        <v>*</v>
      </c>
      <c r="BT399" s="157" t="str">
        <f t="shared" si="37"/>
        <v/>
      </c>
    </row>
    <row r="400" spans="1:72" ht="14.45" hidden="1">
      <c r="A400" s="44" t="str">
        <f t="shared" si="33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4"/>
        <v>Aderente</v>
      </c>
      <c r="BR400" s="15" t="str">
        <f t="shared" si="35"/>
        <v>*</v>
      </c>
      <c r="BS400" s="15" t="str">
        <f t="shared" si="36"/>
        <v>*</v>
      </c>
      <c r="BT400" s="157" t="str">
        <f t="shared" si="37"/>
        <v/>
      </c>
    </row>
    <row r="401" spans="1:72" ht="14.45" hidden="1">
      <c r="A401" s="44" t="str">
        <f t="shared" si="33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4"/>
        <v>Aderente</v>
      </c>
      <c r="BR401" s="15" t="str">
        <f t="shared" si="35"/>
        <v>*</v>
      </c>
      <c r="BS401" s="15" t="str">
        <f t="shared" si="36"/>
        <v>*</v>
      </c>
      <c r="BT401" s="157" t="str">
        <f t="shared" si="37"/>
        <v/>
      </c>
    </row>
    <row r="402" spans="1:72" ht="14.45" hidden="1">
      <c r="A402" s="44" t="str">
        <f t="shared" si="33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4"/>
        <v>Aderente</v>
      </c>
      <c r="BR402" s="15" t="str">
        <f t="shared" si="35"/>
        <v>*</v>
      </c>
      <c r="BS402" s="15" t="str">
        <f t="shared" si="36"/>
        <v>*</v>
      </c>
      <c r="BT402" s="157" t="str">
        <f t="shared" si="37"/>
        <v/>
      </c>
    </row>
    <row r="403" spans="1:72" ht="14.45" hidden="1">
      <c r="A403" s="44" t="str">
        <f t="shared" si="33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4"/>
        <v>Aderente</v>
      </c>
      <c r="BR403" s="15" t="str">
        <f t="shared" si="35"/>
        <v>*</v>
      </c>
      <c r="BS403" s="15" t="str">
        <f t="shared" si="36"/>
        <v>*</v>
      </c>
      <c r="BT403" s="157" t="str">
        <f t="shared" si="37"/>
        <v/>
      </c>
    </row>
    <row r="404" spans="1:72" ht="14.45" hidden="1">
      <c r="A404" s="44" t="str">
        <f t="shared" si="33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4"/>
        <v>Aderente</v>
      </c>
      <c r="BR404" s="15" t="str">
        <f t="shared" si="35"/>
        <v>*</v>
      </c>
      <c r="BS404" s="15" t="str">
        <f t="shared" si="36"/>
        <v>*</v>
      </c>
      <c r="BT404" s="157" t="str">
        <f t="shared" si="37"/>
        <v/>
      </c>
    </row>
    <row r="405" spans="1:72" ht="14.45" hidden="1">
      <c r="A405" s="44" t="str">
        <f t="shared" si="33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4"/>
        <v>Aderente</v>
      </c>
      <c r="BR405" s="15" t="str">
        <f t="shared" si="35"/>
        <v>*</v>
      </c>
      <c r="BS405" s="15" t="str">
        <f t="shared" si="36"/>
        <v>*</v>
      </c>
      <c r="BT405" s="157" t="str">
        <f t="shared" si="37"/>
        <v/>
      </c>
    </row>
    <row r="406" spans="1:72" ht="14.45" hidden="1">
      <c r="A406" s="44" t="str">
        <f t="shared" si="33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4"/>
        <v>Aderente</v>
      </c>
      <c r="BR406" s="15" t="str">
        <f t="shared" si="35"/>
        <v>*</v>
      </c>
      <c r="BS406" s="15" t="str">
        <f t="shared" si="36"/>
        <v>*</v>
      </c>
      <c r="BT406" s="157" t="str">
        <f t="shared" si="37"/>
        <v/>
      </c>
    </row>
    <row r="407" spans="1:72" ht="14.45" hidden="1">
      <c r="A407" s="44" t="str">
        <f t="shared" si="33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4"/>
        <v>Aderente</v>
      </c>
      <c r="BR407" s="15" t="str">
        <f t="shared" si="35"/>
        <v>*</v>
      </c>
      <c r="BS407" s="15" t="str">
        <f t="shared" si="36"/>
        <v>*</v>
      </c>
      <c r="BT407" s="157" t="str">
        <f t="shared" si="37"/>
        <v/>
      </c>
    </row>
    <row r="408" spans="1:72" ht="14.45" hidden="1">
      <c r="A408" s="44" t="str">
        <f t="shared" si="33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4"/>
        <v>Aderente</v>
      </c>
      <c r="BR408" s="15" t="str">
        <f t="shared" si="35"/>
        <v>*</v>
      </c>
      <c r="BS408" s="15" t="str">
        <f t="shared" si="36"/>
        <v>*</v>
      </c>
      <c r="BT408" s="157" t="str">
        <f t="shared" si="37"/>
        <v/>
      </c>
    </row>
    <row r="409" spans="1:72" ht="14.45" hidden="1">
      <c r="A409" s="44" t="str">
        <f t="shared" si="33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4"/>
        <v>Aderente</v>
      </c>
      <c r="BR409" s="15" t="str">
        <f t="shared" si="35"/>
        <v>*</v>
      </c>
      <c r="BS409" s="15" t="str">
        <f t="shared" si="36"/>
        <v>*</v>
      </c>
      <c r="BT409" s="157" t="str">
        <f t="shared" si="37"/>
        <v/>
      </c>
    </row>
    <row r="410" spans="1:72" ht="14.45" hidden="1">
      <c r="A410" s="44" t="str">
        <f t="shared" si="33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4"/>
        <v>Aderente</v>
      </c>
      <c r="BR410" s="15" t="str">
        <f t="shared" si="35"/>
        <v>*</v>
      </c>
      <c r="BS410" s="15" t="str">
        <f t="shared" si="36"/>
        <v>*</v>
      </c>
      <c r="BT410" s="157" t="str">
        <f t="shared" si="37"/>
        <v/>
      </c>
    </row>
    <row r="411" spans="1:72" ht="14.45" hidden="1">
      <c r="A411" s="44" t="str">
        <f t="shared" si="33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4"/>
        <v>Aderente</v>
      </c>
      <c r="BR411" s="15" t="str">
        <f t="shared" si="35"/>
        <v>*</v>
      </c>
      <c r="BS411" s="15" t="str">
        <f t="shared" si="36"/>
        <v>*</v>
      </c>
      <c r="BT411" s="157" t="str">
        <f t="shared" si="37"/>
        <v/>
      </c>
    </row>
    <row r="412" spans="1:72" ht="14.45" hidden="1">
      <c r="A412" s="44" t="str">
        <f t="shared" si="33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4"/>
        <v>Aderente</v>
      </c>
      <c r="BR412" s="15" t="str">
        <f t="shared" si="35"/>
        <v>*</v>
      </c>
      <c r="BS412" s="15" t="str">
        <f t="shared" si="36"/>
        <v>*</v>
      </c>
      <c r="BT412" s="157" t="str">
        <f t="shared" si="37"/>
        <v/>
      </c>
    </row>
    <row r="413" spans="1:72" ht="14.45" hidden="1">
      <c r="A413" s="44" t="str">
        <f t="shared" si="33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4"/>
        <v>Aderente</v>
      </c>
      <c r="BR413" s="15" t="str">
        <f t="shared" si="35"/>
        <v>*</v>
      </c>
      <c r="BS413" s="15" t="str">
        <f t="shared" si="36"/>
        <v>*</v>
      </c>
      <c r="BT413" s="157" t="str">
        <f t="shared" si="37"/>
        <v/>
      </c>
    </row>
    <row r="414" spans="1:72" ht="14.45" hidden="1">
      <c r="A414" s="44" t="str">
        <f t="shared" si="33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4"/>
        <v>Aderente</v>
      </c>
      <c r="BR414" s="15" t="str">
        <f t="shared" si="35"/>
        <v>*</v>
      </c>
      <c r="BS414" s="15" t="str">
        <f t="shared" si="36"/>
        <v>*</v>
      </c>
      <c r="BT414" s="157" t="str">
        <f t="shared" si="37"/>
        <v/>
      </c>
    </row>
    <row r="415" spans="1:72" ht="14.45" hidden="1">
      <c r="A415" s="44" t="str">
        <f t="shared" si="33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4"/>
        <v>Aderente</v>
      </c>
      <c r="BR415" s="15" t="str">
        <f t="shared" si="35"/>
        <v>*</v>
      </c>
      <c r="BS415" s="15" t="str">
        <f t="shared" si="36"/>
        <v>*</v>
      </c>
      <c r="BT415" s="157" t="str">
        <f t="shared" si="37"/>
        <v/>
      </c>
    </row>
    <row r="416" spans="1:72" ht="14.45" hidden="1">
      <c r="A416" s="44" t="str">
        <f t="shared" si="33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4"/>
        <v>Aderente</v>
      </c>
      <c r="BR416" s="15" t="str">
        <f t="shared" si="35"/>
        <v>*</v>
      </c>
      <c r="BS416" s="15" t="str">
        <f t="shared" si="36"/>
        <v>*</v>
      </c>
      <c r="BT416" s="157" t="str">
        <f t="shared" si="37"/>
        <v/>
      </c>
    </row>
    <row r="417" spans="1:72" ht="14.45" hidden="1">
      <c r="A417" s="44" t="str">
        <f t="shared" si="33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4"/>
        <v>Aderente</v>
      </c>
      <c r="BR417" s="15" t="str">
        <f t="shared" si="35"/>
        <v>*</v>
      </c>
      <c r="BS417" s="15" t="str">
        <f t="shared" si="36"/>
        <v>*</v>
      </c>
      <c r="BT417" s="157" t="str">
        <f t="shared" si="37"/>
        <v/>
      </c>
    </row>
    <row r="418" spans="1:72" ht="14.45" hidden="1">
      <c r="A418" s="44" t="str">
        <f t="shared" si="33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4"/>
        <v>Aderente</v>
      </c>
      <c r="BR418" s="15" t="str">
        <f t="shared" si="35"/>
        <v>*</v>
      </c>
      <c r="BS418" s="15" t="str">
        <f t="shared" si="36"/>
        <v>*</v>
      </c>
      <c r="BT418" s="157" t="str">
        <f t="shared" si="37"/>
        <v/>
      </c>
    </row>
    <row r="419" spans="1:72" ht="14.45" hidden="1">
      <c r="A419" s="44" t="str">
        <f t="shared" si="33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4"/>
        <v>Aderente</v>
      </c>
      <c r="BR419" s="15" t="str">
        <f t="shared" si="35"/>
        <v>*</v>
      </c>
      <c r="BS419" s="15" t="str">
        <f t="shared" si="36"/>
        <v>*</v>
      </c>
      <c r="BT419" s="157" t="str">
        <f t="shared" si="37"/>
        <v/>
      </c>
    </row>
    <row r="420" spans="1:72" ht="14.45" hidden="1">
      <c r="A420" s="44" t="str">
        <f t="shared" si="33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4"/>
        <v>Aderente</v>
      </c>
      <c r="BR420" s="15" t="str">
        <f t="shared" si="35"/>
        <v>*</v>
      </c>
      <c r="BS420" s="15" t="str">
        <f t="shared" si="36"/>
        <v>*</v>
      </c>
      <c r="BT420" s="157" t="str">
        <f t="shared" si="37"/>
        <v/>
      </c>
    </row>
    <row r="421" spans="1:72" ht="14.45" hidden="1">
      <c r="A421" s="44" t="str">
        <f t="shared" si="33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4"/>
        <v>Aderente</v>
      </c>
      <c r="BR421" s="15" t="str">
        <f t="shared" si="35"/>
        <v>*</v>
      </c>
      <c r="BS421" s="15" t="str">
        <f t="shared" si="36"/>
        <v>*</v>
      </c>
      <c r="BT421" s="157" t="str">
        <f t="shared" si="37"/>
        <v/>
      </c>
    </row>
    <row r="422" spans="1:72" ht="14.45" hidden="1">
      <c r="A422" s="44" t="str">
        <f t="shared" si="33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4"/>
        <v>Aderente</v>
      </c>
      <c r="BR422" s="15" t="str">
        <f t="shared" si="35"/>
        <v>*</v>
      </c>
      <c r="BS422" s="15" t="str">
        <f t="shared" si="36"/>
        <v>*</v>
      </c>
      <c r="BT422" s="157" t="str">
        <f t="shared" si="37"/>
        <v/>
      </c>
    </row>
    <row r="423" spans="1:72" ht="14.45" hidden="1">
      <c r="A423" s="44" t="str">
        <f t="shared" si="33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4"/>
        <v>Aderente</v>
      </c>
      <c r="BR423" s="15" t="str">
        <f t="shared" si="35"/>
        <v>*</v>
      </c>
      <c r="BS423" s="15" t="str">
        <f t="shared" si="36"/>
        <v>*</v>
      </c>
      <c r="BT423" s="157" t="str">
        <f t="shared" si="37"/>
        <v/>
      </c>
    </row>
    <row r="424" spans="1:72" ht="14.45" hidden="1">
      <c r="A424" s="44" t="str">
        <f t="shared" si="33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4"/>
        <v>Aderente</v>
      </c>
      <c r="BR424" s="15" t="str">
        <f t="shared" si="35"/>
        <v>*</v>
      </c>
      <c r="BS424" s="15" t="str">
        <f t="shared" si="36"/>
        <v>*</v>
      </c>
      <c r="BT424" s="157" t="str">
        <f t="shared" si="37"/>
        <v/>
      </c>
    </row>
    <row r="425" spans="1:72" ht="14.45" hidden="1">
      <c r="A425" s="44" t="str">
        <f t="shared" si="33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4"/>
        <v>Aderente</v>
      </c>
      <c r="BR425" s="15" t="str">
        <f t="shared" si="35"/>
        <v>*</v>
      </c>
      <c r="BS425" s="15" t="str">
        <f t="shared" si="36"/>
        <v>*</v>
      </c>
      <c r="BT425" s="157" t="str">
        <f t="shared" si="37"/>
        <v/>
      </c>
    </row>
    <row r="426" spans="1:72" ht="14.45" hidden="1">
      <c r="A426" s="44" t="str">
        <f t="shared" si="33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4"/>
        <v>Aderente</v>
      </c>
      <c r="BR426" s="15" t="str">
        <f t="shared" si="35"/>
        <v>*</v>
      </c>
      <c r="BS426" s="15" t="str">
        <f t="shared" si="36"/>
        <v>*</v>
      </c>
      <c r="BT426" s="157" t="str">
        <f t="shared" si="37"/>
        <v/>
      </c>
    </row>
    <row r="427" spans="1:72" ht="14.45" hidden="1">
      <c r="A427" s="44" t="str">
        <f t="shared" si="33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4"/>
        <v>Aderente</v>
      </c>
      <c r="BR427" s="15" t="str">
        <f t="shared" si="35"/>
        <v>*</v>
      </c>
      <c r="BS427" s="15" t="str">
        <f t="shared" si="36"/>
        <v>*</v>
      </c>
      <c r="BT427" s="157" t="str">
        <f t="shared" si="37"/>
        <v/>
      </c>
    </row>
    <row r="428" spans="1:72" ht="14.45" hidden="1">
      <c r="A428" s="44" t="str">
        <f t="shared" si="33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4"/>
        <v>Aderente</v>
      </c>
      <c r="BR428" s="15" t="str">
        <f t="shared" si="35"/>
        <v>*</v>
      </c>
      <c r="BS428" s="15" t="str">
        <f t="shared" si="36"/>
        <v>*</v>
      </c>
      <c r="BT428" s="157" t="str">
        <f t="shared" si="37"/>
        <v/>
      </c>
    </row>
    <row r="429" spans="1:72" ht="14.45" hidden="1">
      <c r="A429" s="44" t="str">
        <f t="shared" si="33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4"/>
        <v>Aderente</v>
      </c>
      <c r="BR429" s="15" t="str">
        <f t="shared" si="35"/>
        <v>*</v>
      </c>
      <c r="BS429" s="15" t="str">
        <f t="shared" si="36"/>
        <v>*</v>
      </c>
      <c r="BT429" s="157" t="str">
        <f t="shared" si="37"/>
        <v/>
      </c>
    </row>
    <row r="430" spans="1:72" ht="14.45" hidden="1">
      <c r="A430" s="44" t="str">
        <f t="shared" si="33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4"/>
        <v>Aderente</v>
      </c>
      <c r="BR430" s="15" t="str">
        <f t="shared" si="35"/>
        <v>*</v>
      </c>
      <c r="BS430" s="15" t="str">
        <f t="shared" si="36"/>
        <v>*</v>
      </c>
      <c r="BT430" s="157" t="str">
        <f t="shared" si="37"/>
        <v/>
      </c>
    </row>
    <row r="431" spans="1:72" ht="14.45" hidden="1">
      <c r="A431" s="44" t="str">
        <f t="shared" si="33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4"/>
        <v>Aderente</v>
      </c>
      <c r="BR431" s="15" t="str">
        <f t="shared" si="35"/>
        <v>*</v>
      </c>
      <c r="BS431" s="15" t="str">
        <f t="shared" si="36"/>
        <v>*</v>
      </c>
      <c r="BT431" s="157" t="str">
        <f t="shared" si="37"/>
        <v/>
      </c>
    </row>
    <row r="432" spans="1:72" ht="14.45" hidden="1">
      <c r="A432" s="44" t="str">
        <f t="shared" si="33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4"/>
        <v>Aderente</v>
      </c>
      <c r="BR432" s="15" t="str">
        <f t="shared" si="35"/>
        <v>*</v>
      </c>
      <c r="BS432" s="15" t="str">
        <f t="shared" si="36"/>
        <v>*</v>
      </c>
      <c r="BT432" s="157" t="str">
        <f t="shared" si="37"/>
        <v/>
      </c>
    </row>
    <row r="433" spans="1:72" ht="14.45" hidden="1">
      <c r="A433" s="44" t="str">
        <f t="shared" si="33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4"/>
        <v>Aderente</v>
      </c>
      <c r="BR433" s="15" t="str">
        <f t="shared" si="35"/>
        <v>*</v>
      </c>
      <c r="BS433" s="15" t="str">
        <f t="shared" si="36"/>
        <v>*</v>
      </c>
      <c r="BT433" s="157" t="str">
        <f t="shared" si="37"/>
        <v/>
      </c>
    </row>
    <row r="434" spans="1:72" ht="14.45" hidden="1">
      <c r="A434" s="44" t="str">
        <f t="shared" si="33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4"/>
        <v>Aderente</v>
      </c>
      <c r="BR434" s="15" t="str">
        <f t="shared" si="35"/>
        <v>*</v>
      </c>
      <c r="BS434" s="15" t="str">
        <f t="shared" si="36"/>
        <v>*</v>
      </c>
      <c r="BT434" s="157" t="str">
        <f t="shared" si="37"/>
        <v/>
      </c>
    </row>
    <row r="435" spans="1:72" ht="14.45" hidden="1">
      <c r="A435" s="44" t="str">
        <f t="shared" si="33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4"/>
        <v>Aderente</v>
      </c>
      <c r="BR435" s="15" t="str">
        <f t="shared" si="35"/>
        <v>*</v>
      </c>
      <c r="BS435" s="15" t="str">
        <f t="shared" si="36"/>
        <v>*</v>
      </c>
      <c r="BT435" s="157" t="str">
        <f t="shared" si="37"/>
        <v/>
      </c>
    </row>
    <row r="436" spans="1:72" ht="14.45" hidden="1">
      <c r="A436" s="44" t="str">
        <f t="shared" si="33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4"/>
        <v>Aderente</v>
      </c>
      <c r="BR436" s="15" t="str">
        <f t="shared" si="35"/>
        <v>*</v>
      </c>
      <c r="BS436" s="15" t="str">
        <f t="shared" si="36"/>
        <v>*</v>
      </c>
      <c r="BT436" s="157" t="str">
        <f t="shared" si="37"/>
        <v/>
      </c>
    </row>
    <row r="437" spans="1:72" ht="14.45" hidden="1">
      <c r="A437" s="44" t="str">
        <f t="shared" si="33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4"/>
        <v>Aderente</v>
      </c>
      <c r="BR437" s="15" t="str">
        <f t="shared" si="35"/>
        <v>*</v>
      </c>
      <c r="BS437" s="15" t="str">
        <f t="shared" si="36"/>
        <v>*</v>
      </c>
      <c r="BT437" s="157" t="str">
        <f t="shared" si="37"/>
        <v/>
      </c>
    </row>
    <row r="438" spans="1:72" ht="14.45" hidden="1">
      <c r="A438" s="44" t="str">
        <f t="shared" si="33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4"/>
        <v>Aderente</v>
      </c>
      <c r="BR438" s="15" t="str">
        <f t="shared" si="35"/>
        <v>*</v>
      </c>
      <c r="BS438" s="15" t="str">
        <f t="shared" si="36"/>
        <v>*</v>
      </c>
      <c r="BT438" s="157" t="str">
        <f t="shared" si="37"/>
        <v/>
      </c>
    </row>
    <row r="439" spans="1:72" ht="14.45" hidden="1">
      <c r="A439" s="44" t="str">
        <f t="shared" si="33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4"/>
        <v>Aderente</v>
      </c>
      <c r="BR439" s="15" t="str">
        <f t="shared" si="35"/>
        <v>*</v>
      </c>
      <c r="BS439" s="15" t="str">
        <f t="shared" si="36"/>
        <v>*</v>
      </c>
      <c r="BT439" s="157" t="str">
        <f t="shared" si="37"/>
        <v/>
      </c>
    </row>
    <row r="440" spans="1:72" ht="14.45" hidden="1">
      <c r="A440" s="44" t="str">
        <f t="shared" si="33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4"/>
        <v>Aderente</v>
      </c>
      <c r="BR440" s="15" t="str">
        <f t="shared" si="35"/>
        <v>*</v>
      </c>
      <c r="BS440" s="15" t="str">
        <f t="shared" si="36"/>
        <v>*</v>
      </c>
      <c r="BT440" s="157" t="str">
        <f t="shared" si="37"/>
        <v/>
      </c>
    </row>
    <row r="441" spans="1:72" ht="14.45" hidden="1">
      <c r="A441" s="44" t="str">
        <f t="shared" si="33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4"/>
        <v>Aderente</v>
      </c>
      <c r="BR441" s="15" t="str">
        <f t="shared" si="35"/>
        <v>*</v>
      </c>
      <c r="BS441" s="15" t="str">
        <f t="shared" si="36"/>
        <v>*</v>
      </c>
      <c r="BT441" s="157" t="str">
        <f t="shared" si="37"/>
        <v/>
      </c>
    </row>
    <row r="442" spans="1:72" ht="14.45" hidden="1">
      <c r="A442" s="44" t="str">
        <f t="shared" si="33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4"/>
        <v>Aderente</v>
      </c>
      <c r="BR442" s="15" t="str">
        <f t="shared" si="35"/>
        <v>*</v>
      </c>
      <c r="BS442" s="15" t="str">
        <f t="shared" si="36"/>
        <v>*</v>
      </c>
      <c r="BT442" s="157" t="str">
        <f t="shared" si="37"/>
        <v/>
      </c>
    </row>
    <row r="443" spans="1:72" ht="14.45" hidden="1">
      <c r="A443" s="44" t="str">
        <f t="shared" si="33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4"/>
        <v>Aderente</v>
      </c>
      <c r="BR443" s="15" t="str">
        <f t="shared" si="35"/>
        <v>*</v>
      </c>
      <c r="BS443" s="15" t="str">
        <f t="shared" si="36"/>
        <v>*</v>
      </c>
      <c r="BT443" s="157" t="str">
        <f t="shared" si="37"/>
        <v/>
      </c>
    </row>
    <row r="444" spans="1:72" ht="14.45" hidden="1">
      <c r="A444" s="44" t="str">
        <f t="shared" si="33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4"/>
        <v>Aderente</v>
      </c>
      <c r="BR444" s="15" t="str">
        <f t="shared" si="35"/>
        <v>*</v>
      </c>
      <c r="BS444" s="15" t="str">
        <f t="shared" si="36"/>
        <v>*</v>
      </c>
      <c r="BT444" s="157" t="str">
        <f t="shared" si="37"/>
        <v/>
      </c>
    </row>
    <row r="445" spans="1:72" ht="14.45" hidden="1">
      <c r="A445" s="44" t="str">
        <f t="shared" si="33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4"/>
        <v>Aderente</v>
      </c>
      <c r="BR445" s="15" t="str">
        <f t="shared" si="35"/>
        <v>*</v>
      </c>
      <c r="BS445" s="15" t="str">
        <f t="shared" si="36"/>
        <v>*</v>
      </c>
      <c r="BT445" s="157" t="str">
        <f t="shared" si="37"/>
        <v/>
      </c>
    </row>
    <row r="446" spans="1:72" ht="14.45" hidden="1">
      <c r="A446" s="44" t="str">
        <f t="shared" si="33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4"/>
        <v>Aderente</v>
      </c>
      <c r="BR446" s="15" t="str">
        <f t="shared" si="35"/>
        <v>*</v>
      </c>
      <c r="BS446" s="15" t="str">
        <f t="shared" si="36"/>
        <v>*</v>
      </c>
      <c r="BT446" s="157" t="str">
        <f t="shared" si="37"/>
        <v/>
      </c>
    </row>
    <row r="447" spans="1:72" ht="14.45" hidden="1">
      <c r="A447" s="44" t="str">
        <f t="shared" si="33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4"/>
        <v>Aderente</v>
      </c>
      <c r="BR447" s="15" t="str">
        <f t="shared" si="35"/>
        <v>*</v>
      </c>
      <c r="BS447" s="15" t="str">
        <f t="shared" si="36"/>
        <v>*</v>
      </c>
      <c r="BT447" s="157" t="str">
        <f t="shared" si="37"/>
        <v/>
      </c>
    </row>
    <row r="448" spans="1:72" ht="14.45" hidden="1">
      <c r="A448" s="44" t="str">
        <f t="shared" si="33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4"/>
        <v>Aderente</v>
      </c>
      <c r="BR448" s="15" t="str">
        <f t="shared" si="35"/>
        <v>*</v>
      </c>
      <c r="BS448" s="15" t="str">
        <f t="shared" si="36"/>
        <v>*</v>
      </c>
      <c r="BT448" s="157" t="str">
        <f t="shared" si="37"/>
        <v/>
      </c>
    </row>
    <row r="449" spans="1:72" ht="14.45" hidden="1">
      <c r="A449" s="44" t="str">
        <f t="shared" si="33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4"/>
        <v>Aderente</v>
      </c>
      <c r="BR449" s="15" t="str">
        <f t="shared" si="35"/>
        <v>*</v>
      </c>
      <c r="BS449" s="15" t="str">
        <f t="shared" si="36"/>
        <v>*</v>
      </c>
      <c r="BT449" s="157" t="str">
        <f t="shared" si="37"/>
        <v/>
      </c>
    </row>
    <row r="450" spans="1:72" ht="14.45" hidden="1">
      <c r="A450" s="44" t="str">
        <f t="shared" si="33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4"/>
        <v>Aderente</v>
      </c>
      <c r="BR450" s="15" t="str">
        <f t="shared" si="35"/>
        <v>*</v>
      </c>
      <c r="BS450" s="15" t="str">
        <f t="shared" si="36"/>
        <v>*</v>
      </c>
      <c r="BT450" s="157" t="str">
        <f t="shared" si="37"/>
        <v/>
      </c>
    </row>
    <row r="451" spans="1:72" ht="14.45" hidden="1">
      <c r="A451" s="44" t="str">
        <f t="shared" si="33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4"/>
        <v>Aderente</v>
      </c>
      <c r="BR451" s="15" t="str">
        <f t="shared" si="35"/>
        <v>*</v>
      </c>
      <c r="BS451" s="15" t="str">
        <f t="shared" si="36"/>
        <v>*</v>
      </c>
      <c r="BT451" s="157" t="str">
        <f t="shared" si="37"/>
        <v/>
      </c>
    </row>
    <row r="452" spans="1:72" ht="14.45" hidden="1">
      <c r="A452" s="44" t="str">
        <f t="shared" si="33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4"/>
        <v>Aderente</v>
      </c>
      <c r="BR452" s="15" t="str">
        <f t="shared" si="35"/>
        <v>*</v>
      </c>
      <c r="BS452" s="15" t="str">
        <f t="shared" si="36"/>
        <v>*</v>
      </c>
      <c r="BT452" s="157" t="str">
        <f t="shared" si="37"/>
        <v/>
      </c>
    </row>
    <row r="453" spans="1:72" ht="14.45" hidden="1">
      <c r="A453" s="44" t="str">
        <f t="shared" si="33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4"/>
        <v>Aderente</v>
      </c>
      <c r="BR453" s="15" t="str">
        <f t="shared" si="35"/>
        <v>*</v>
      </c>
      <c r="BS453" s="15" t="str">
        <f t="shared" si="36"/>
        <v>*</v>
      </c>
      <c r="BT453" s="157" t="str">
        <f t="shared" si="37"/>
        <v/>
      </c>
    </row>
    <row r="454" spans="1:72" ht="14.45" hidden="1">
      <c r="A454" s="44" t="str">
        <f t="shared" si="33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4"/>
        <v>Aderente</v>
      </c>
      <c r="BR454" s="15" t="str">
        <f t="shared" si="35"/>
        <v>*</v>
      </c>
      <c r="BS454" s="15" t="str">
        <f t="shared" si="36"/>
        <v>*</v>
      </c>
      <c r="BT454" s="157" t="str">
        <f t="shared" si="37"/>
        <v/>
      </c>
    </row>
    <row r="455" spans="1:72" ht="14.45" hidden="1">
      <c r="A455" s="44" t="str">
        <f t="shared" si="33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4"/>
        <v>Aderente</v>
      </c>
      <c r="BR455" s="15" t="str">
        <f t="shared" si="35"/>
        <v>*</v>
      </c>
      <c r="BS455" s="15" t="str">
        <f t="shared" si="36"/>
        <v>*</v>
      </c>
      <c r="BT455" s="157" t="str">
        <f t="shared" si="37"/>
        <v/>
      </c>
    </row>
    <row r="456" spans="1:72" ht="14.45" hidden="1">
      <c r="A456" s="44" t="str">
        <f t="shared" si="33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4"/>
        <v>Aderente</v>
      </c>
      <c r="BR456" s="15" t="str">
        <f t="shared" si="35"/>
        <v>*</v>
      </c>
      <c r="BS456" s="15" t="str">
        <f t="shared" si="36"/>
        <v>*</v>
      </c>
      <c r="BT456" s="157" t="str">
        <f t="shared" si="37"/>
        <v/>
      </c>
    </row>
    <row r="457" spans="1:72" ht="14.45" hidden="1">
      <c r="A457" s="44" t="str">
        <f t="shared" ref="A457:A520" si="38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39">IF(AND(BR457&lt;1,BS457&lt;1),"Produção e Intervalo",IF(BR457&lt;1,"Intervalo",IF(BS457&lt;1,"Produção","Aderente")))</f>
        <v>Aderente</v>
      </c>
      <c r="BR457" s="15" t="str">
        <f t="shared" ref="BR457:BR520" si="40">IF(OR(B457="",F457=""),"*",AY457/P457)</f>
        <v>*</v>
      </c>
      <c r="BS457" s="15" t="str">
        <f t="shared" ref="BS457:BS520" si="41">IF(OR(B457="",F457=""),"*",BA457/Q457)</f>
        <v>*</v>
      </c>
      <c r="BT457" s="157" t="str">
        <f t="shared" ref="BT457:BT520" si="42">IF(BN457="","",SUBSTITUTE(BM457," ","")&amp;SUBSTITUTE(BN457," ",""))</f>
        <v/>
      </c>
    </row>
    <row r="458" spans="1:72" ht="14.45" hidden="1">
      <c r="A458" s="44" t="str">
        <f t="shared" si="38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9"/>
        <v>Aderente</v>
      </c>
      <c r="BR458" s="15" t="str">
        <f t="shared" si="40"/>
        <v>*</v>
      </c>
      <c r="BS458" s="15" t="str">
        <f t="shared" si="41"/>
        <v>*</v>
      </c>
      <c r="BT458" s="157" t="str">
        <f t="shared" si="42"/>
        <v/>
      </c>
    </row>
    <row r="459" spans="1:72" ht="14.45" hidden="1">
      <c r="A459" s="44" t="str">
        <f t="shared" si="38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9"/>
        <v>Aderente</v>
      </c>
      <c r="BR459" s="15" t="str">
        <f t="shared" si="40"/>
        <v>*</v>
      </c>
      <c r="BS459" s="15" t="str">
        <f t="shared" si="41"/>
        <v>*</v>
      </c>
      <c r="BT459" s="157" t="str">
        <f t="shared" si="42"/>
        <v/>
      </c>
    </row>
    <row r="460" spans="1:72" ht="14.45" hidden="1">
      <c r="A460" s="44" t="str">
        <f t="shared" si="38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9"/>
        <v>Aderente</v>
      </c>
      <c r="BR460" s="15" t="str">
        <f t="shared" si="40"/>
        <v>*</v>
      </c>
      <c r="BS460" s="15" t="str">
        <f t="shared" si="41"/>
        <v>*</v>
      </c>
      <c r="BT460" s="157" t="str">
        <f t="shared" si="42"/>
        <v/>
      </c>
    </row>
    <row r="461" spans="1:72" ht="14.45" hidden="1">
      <c r="A461" s="44" t="str">
        <f t="shared" si="38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9"/>
        <v>Aderente</v>
      </c>
      <c r="BR461" s="15" t="str">
        <f t="shared" si="40"/>
        <v>*</v>
      </c>
      <c r="BS461" s="15" t="str">
        <f t="shared" si="41"/>
        <v>*</v>
      </c>
      <c r="BT461" s="157" t="str">
        <f t="shared" si="42"/>
        <v/>
      </c>
    </row>
    <row r="462" spans="1:72" ht="14.45" hidden="1">
      <c r="A462" s="44" t="str">
        <f t="shared" si="38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9"/>
        <v>Aderente</v>
      </c>
      <c r="BR462" s="15" t="str">
        <f t="shared" si="40"/>
        <v>*</v>
      </c>
      <c r="BS462" s="15" t="str">
        <f t="shared" si="41"/>
        <v>*</v>
      </c>
      <c r="BT462" s="157" t="str">
        <f t="shared" si="42"/>
        <v/>
      </c>
    </row>
    <row r="463" spans="1:72" ht="14.45" hidden="1">
      <c r="A463" s="44" t="str">
        <f t="shared" si="38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9"/>
        <v>Aderente</v>
      </c>
      <c r="BR463" s="15" t="str">
        <f t="shared" si="40"/>
        <v>*</v>
      </c>
      <c r="BS463" s="15" t="str">
        <f t="shared" si="41"/>
        <v>*</v>
      </c>
      <c r="BT463" s="157" t="str">
        <f t="shared" si="42"/>
        <v/>
      </c>
    </row>
    <row r="464" spans="1:72" ht="14.45" hidden="1">
      <c r="A464" s="44" t="str">
        <f t="shared" si="38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9"/>
        <v>Aderente</v>
      </c>
      <c r="BR464" s="15" t="str">
        <f t="shared" si="40"/>
        <v>*</v>
      </c>
      <c r="BS464" s="15" t="str">
        <f t="shared" si="41"/>
        <v>*</v>
      </c>
      <c r="BT464" s="157" t="str">
        <f t="shared" si="42"/>
        <v/>
      </c>
    </row>
    <row r="465" spans="1:72" ht="14.45" hidden="1">
      <c r="A465" s="44" t="str">
        <f t="shared" si="38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9"/>
        <v>Aderente</v>
      </c>
      <c r="BR465" s="15" t="str">
        <f t="shared" si="40"/>
        <v>*</v>
      </c>
      <c r="BS465" s="15" t="str">
        <f t="shared" si="41"/>
        <v>*</v>
      </c>
      <c r="BT465" s="157" t="str">
        <f t="shared" si="42"/>
        <v/>
      </c>
    </row>
    <row r="466" spans="1:72" ht="14.45" hidden="1">
      <c r="A466" s="44" t="str">
        <f t="shared" si="38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9"/>
        <v>Aderente</v>
      </c>
      <c r="BR466" s="15" t="str">
        <f t="shared" si="40"/>
        <v>*</v>
      </c>
      <c r="BS466" s="15" t="str">
        <f t="shared" si="41"/>
        <v>*</v>
      </c>
      <c r="BT466" s="157" t="str">
        <f t="shared" si="42"/>
        <v/>
      </c>
    </row>
    <row r="467" spans="1:72" ht="14.45" hidden="1">
      <c r="A467" s="44" t="str">
        <f t="shared" si="38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9"/>
        <v>Aderente</v>
      </c>
      <c r="BR467" s="15" t="str">
        <f t="shared" si="40"/>
        <v>*</v>
      </c>
      <c r="BS467" s="15" t="str">
        <f t="shared" si="41"/>
        <v>*</v>
      </c>
      <c r="BT467" s="157" t="str">
        <f t="shared" si="42"/>
        <v/>
      </c>
    </row>
    <row r="468" spans="1:72" ht="14.45" hidden="1">
      <c r="A468" s="44" t="str">
        <f t="shared" si="38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9"/>
        <v>Aderente</v>
      </c>
      <c r="BR468" s="15" t="str">
        <f t="shared" si="40"/>
        <v>*</v>
      </c>
      <c r="BS468" s="15" t="str">
        <f t="shared" si="41"/>
        <v>*</v>
      </c>
      <c r="BT468" s="157" t="str">
        <f t="shared" si="42"/>
        <v/>
      </c>
    </row>
    <row r="469" spans="1:72" ht="14.45" hidden="1">
      <c r="A469" s="44" t="str">
        <f t="shared" si="38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9"/>
        <v>Aderente</v>
      </c>
      <c r="BR469" s="15" t="str">
        <f t="shared" si="40"/>
        <v>*</v>
      </c>
      <c r="BS469" s="15" t="str">
        <f t="shared" si="41"/>
        <v>*</v>
      </c>
      <c r="BT469" s="157" t="str">
        <f t="shared" si="42"/>
        <v/>
      </c>
    </row>
    <row r="470" spans="1:72" ht="14.45" hidden="1">
      <c r="A470" s="44" t="str">
        <f t="shared" si="38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9"/>
        <v>Aderente</v>
      </c>
      <c r="BR470" s="15" t="str">
        <f t="shared" si="40"/>
        <v>*</v>
      </c>
      <c r="BS470" s="15" t="str">
        <f t="shared" si="41"/>
        <v>*</v>
      </c>
      <c r="BT470" s="157" t="str">
        <f t="shared" si="42"/>
        <v/>
      </c>
    </row>
    <row r="471" spans="1:72" ht="14.45" hidden="1">
      <c r="A471" s="44" t="str">
        <f t="shared" si="38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9"/>
        <v>Aderente</v>
      </c>
      <c r="BR471" s="15" t="str">
        <f t="shared" si="40"/>
        <v>*</v>
      </c>
      <c r="BS471" s="15" t="str">
        <f t="shared" si="41"/>
        <v>*</v>
      </c>
      <c r="BT471" s="157" t="str">
        <f t="shared" si="42"/>
        <v/>
      </c>
    </row>
    <row r="472" spans="1:72" ht="14.45" hidden="1">
      <c r="A472" s="44" t="str">
        <f t="shared" si="38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9"/>
        <v>Aderente</v>
      </c>
      <c r="BR472" s="15" t="str">
        <f t="shared" si="40"/>
        <v>*</v>
      </c>
      <c r="BS472" s="15" t="str">
        <f t="shared" si="41"/>
        <v>*</v>
      </c>
      <c r="BT472" s="157" t="str">
        <f t="shared" si="42"/>
        <v/>
      </c>
    </row>
    <row r="473" spans="1:72" ht="14.45" hidden="1">
      <c r="A473" s="44" t="str">
        <f t="shared" si="38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9"/>
        <v>Aderente</v>
      </c>
      <c r="BR473" s="15" t="str">
        <f t="shared" si="40"/>
        <v>*</v>
      </c>
      <c r="BS473" s="15" t="str">
        <f t="shared" si="41"/>
        <v>*</v>
      </c>
      <c r="BT473" s="157" t="str">
        <f t="shared" si="42"/>
        <v/>
      </c>
    </row>
    <row r="474" spans="1:72" ht="14.45" hidden="1">
      <c r="A474" s="44" t="str">
        <f t="shared" si="38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9"/>
        <v>Aderente</v>
      </c>
      <c r="BR474" s="15" t="str">
        <f t="shared" si="40"/>
        <v>*</v>
      </c>
      <c r="BS474" s="15" t="str">
        <f t="shared" si="41"/>
        <v>*</v>
      </c>
      <c r="BT474" s="157" t="str">
        <f t="shared" si="42"/>
        <v/>
      </c>
    </row>
    <row r="475" spans="1:72" ht="14.45" hidden="1">
      <c r="A475" s="44" t="str">
        <f t="shared" si="38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9"/>
        <v>Aderente</v>
      </c>
      <c r="BR475" s="15" t="str">
        <f t="shared" si="40"/>
        <v>*</v>
      </c>
      <c r="BS475" s="15" t="str">
        <f t="shared" si="41"/>
        <v>*</v>
      </c>
      <c r="BT475" s="157" t="str">
        <f t="shared" si="42"/>
        <v/>
      </c>
    </row>
    <row r="476" spans="1:72" ht="14.45" hidden="1">
      <c r="A476" s="44" t="str">
        <f t="shared" si="38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9"/>
        <v>Aderente</v>
      </c>
      <c r="BR476" s="15" t="str">
        <f t="shared" si="40"/>
        <v>*</v>
      </c>
      <c r="BS476" s="15" t="str">
        <f t="shared" si="41"/>
        <v>*</v>
      </c>
      <c r="BT476" s="157" t="str">
        <f t="shared" si="42"/>
        <v/>
      </c>
    </row>
    <row r="477" spans="1:72" ht="14.45" hidden="1">
      <c r="A477" s="44" t="str">
        <f t="shared" si="38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9"/>
        <v>Aderente</v>
      </c>
      <c r="BR477" s="15" t="str">
        <f t="shared" si="40"/>
        <v>*</v>
      </c>
      <c r="BS477" s="15" t="str">
        <f t="shared" si="41"/>
        <v>*</v>
      </c>
      <c r="BT477" s="157" t="str">
        <f t="shared" si="42"/>
        <v/>
      </c>
    </row>
    <row r="478" spans="1:72" ht="14.45" hidden="1">
      <c r="A478" s="44" t="str">
        <f t="shared" si="38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9"/>
        <v>Aderente</v>
      </c>
      <c r="BR478" s="15" t="str">
        <f t="shared" si="40"/>
        <v>*</v>
      </c>
      <c r="BS478" s="15" t="str">
        <f t="shared" si="41"/>
        <v>*</v>
      </c>
      <c r="BT478" s="157" t="str">
        <f t="shared" si="42"/>
        <v/>
      </c>
    </row>
    <row r="479" spans="1:72" ht="14.45" hidden="1">
      <c r="A479" s="44" t="str">
        <f t="shared" si="38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9"/>
        <v>Aderente</v>
      </c>
      <c r="BR479" s="15" t="str">
        <f t="shared" si="40"/>
        <v>*</v>
      </c>
      <c r="BS479" s="15" t="str">
        <f t="shared" si="41"/>
        <v>*</v>
      </c>
      <c r="BT479" s="157" t="str">
        <f t="shared" si="42"/>
        <v/>
      </c>
    </row>
    <row r="480" spans="1:72" ht="14.45" hidden="1">
      <c r="A480" s="44" t="str">
        <f t="shared" si="38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9"/>
        <v>Aderente</v>
      </c>
      <c r="BR480" s="15" t="str">
        <f t="shared" si="40"/>
        <v>*</v>
      </c>
      <c r="BS480" s="15" t="str">
        <f t="shared" si="41"/>
        <v>*</v>
      </c>
      <c r="BT480" s="157" t="str">
        <f t="shared" si="42"/>
        <v/>
      </c>
    </row>
    <row r="481" spans="1:72" ht="14.45" hidden="1">
      <c r="A481" s="44" t="str">
        <f t="shared" si="38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9"/>
        <v>Aderente</v>
      </c>
      <c r="BR481" s="15" t="str">
        <f t="shared" si="40"/>
        <v>*</v>
      </c>
      <c r="BS481" s="15" t="str">
        <f t="shared" si="41"/>
        <v>*</v>
      </c>
      <c r="BT481" s="157" t="str">
        <f t="shared" si="42"/>
        <v/>
      </c>
    </row>
    <row r="482" spans="1:72" ht="14.45" hidden="1">
      <c r="A482" s="44" t="str">
        <f t="shared" si="38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9"/>
        <v>Aderente</v>
      </c>
      <c r="BR482" s="15" t="str">
        <f t="shared" si="40"/>
        <v>*</v>
      </c>
      <c r="BS482" s="15" t="str">
        <f t="shared" si="41"/>
        <v>*</v>
      </c>
      <c r="BT482" s="157" t="str">
        <f t="shared" si="42"/>
        <v/>
      </c>
    </row>
    <row r="483" spans="1:72" ht="14.45" hidden="1">
      <c r="A483" s="44" t="str">
        <f t="shared" si="38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9"/>
        <v>Aderente</v>
      </c>
      <c r="BR483" s="15" t="str">
        <f t="shared" si="40"/>
        <v>*</v>
      </c>
      <c r="BS483" s="15" t="str">
        <f t="shared" si="41"/>
        <v>*</v>
      </c>
      <c r="BT483" s="157" t="str">
        <f t="shared" si="42"/>
        <v/>
      </c>
    </row>
    <row r="484" spans="1:72" ht="14.45" hidden="1">
      <c r="A484" s="44" t="str">
        <f t="shared" si="38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9"/>
        <v>Aderente</v>
      </c>
      <c r="BR484" s="15" t="str">
        <f t="shared" si="40"/>
        <v>*</v>
      </c>
      <c r="BS484" s="15" t="str">
        <f t="shared" si="41"/>
        <v>*</v>
      </c>
      <c r="BT484" s="157" t="str">
        <f t="shared" si="42"/>
        <v/>
      </c>
    </row>
    <row r="485" spans="1:72" ht="14.45" hidden="1">
      <c r="A485" s="44" t="str">
        <f t="shared" si="38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9"/>
        <v>Aderente</v>
      </c>
      <c r="BR485" s="15" t="str">
        <f t="shared" si="40"/>
        <v>*</v>
      </c>
      <c r="BS485" s="15" t="str">
        <f t="shared" si="41"/>
        <v>*</v>
      </c>
      <c r="BT485" s="157" t="str">
        <f t="shared" si="42"/>
        <v/>
      </c>
    </row>
    <row r="486" spans="1:72" ht="14.45" hidden="1">
      <c r="A486" s="44" t="str">
        <f t="shared" si="38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9"/>
        <v>Aderente</v>
      </c>
      <c r="BR486" s="15" t="str">
        <f t="shared" si="40"/>
        <v>*</v>
      </c>
      <c r="BS486" s="15" t="str">
        <f t="shared" si="41"/>
        <v>*</v>
      </c>
      <c r="BT486" s="157" t="str">
        <f t="shared" si="42"/>
        <v/>
      </c>
    </row>
    <row r="487" spans="1:72" ht="14.45" hidden="1">
      <c r="A487" s="44" t="str">
        <f t="shared" si="38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9"/>
        <v>Aderente</v>
      </c>
      <c r="BR487" s="15" t="str">
        <f t="shared" si="40"/>
        <v>*</v>
      </c>
      <c r="BS487" s="15" t="str">
        <f t="shared" si="41"/>
        <v>*</v>
      </c>
      <c r="BT487" s="157" t="str">
        <f t="shared" si="42"/>
        <v/>
      </c>
    </row>
    <row r="488" spans="1:72" ht="14.45" hidden="1">
      <c r="A488" s="44" t="str">
        <f t="shared" si="38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9"/>
        <v>Aderente</v>
      </c>
      <c r="BR488" s="15" t="str">
        <f t="shared" si="40"/>
        <v>*</v>
      </c>
      <c r="BS488" s="15" t="str">
        <f t="shared" si="41"/>
        <v>*</v>
      </c>
      <c r="BT488" s="157" t="str">
        <f t="shared" si="42"/>
        <v/>
      </c>
    </row>
    <row r="489" spans="1:72" ht="14.45" hidden="1">
      <c r="A489" s="44" t="str">
        <f t="shared" si="38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9"/>
        <v>Aderente</v>
      </c>
      <c r="BR489" s="15" t="str">
        <f t="shared" si="40"/>
        <v>*</v>
      </c>
      <c r="BS489" s="15" t="str">
        <f t="shared" si="41"/>
        <v>*</v>
      </c>
      <c r="BT489" s="157" t="str">
        <f t="shared" si="42"/>
        <v/>
      </c>
    </row>
    <row r="490" spans="1:72" ht="14.45" hidden="1">
      <c r="A490" s="44" t="str">
        <f t="shared" si="38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9"/>
        <v>Aderente</v>
      </c>
      <c r="BR490" s="15" t="str">
        <f t="shared" si="40"/>
        <v>*</v>
      </c>
      <c r="BS490" s="15" t="str">
        <f t="shared" si="41"/>
        <v>*</v>
      </c>
      <c r="BT490" s="157" t="str">
        <f t="shared" si="42"/>
        <v/>
      </c>
    </row>
    <row r="491" spans="1:72" ht="14.45" hidden="1">
      <c r="A491" s="44" t="str">
        <f t="shared" si="38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9"/>
        <v>Aderente</v>
      </c>
      <c r="BR491" s="15" t="str">
        <f t="shared" si="40"/>
        <v>*</v>
      </c>
      <c r="BS491" s="15" t="str">
        <f t="shared" si="41"/>
        <v>*</v>
      </c>
      <c r="BT491" s="157" t="str">
        <f t="shared" si="42"/>
        <v/>
      </c>
    </row>
    <row r="492" spans="1:72" ht="14.45" hidden="1">
      <c r="A492" s="44" t="str">
        <f t="shared" si="38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9"/>
        <v>Aderente</v>
      </c>
      <c r="BR492" s="15" t="str">
        <f t="shared" si="40"/>
        <v>*</v>
      </c>
      <c r="BS492" s="15" t="str">
        <f t="shared" si="41"/>
        <v>*</v>
      </c>
      <c r="BT492" s="157" t="str">
        <f t="shared" si="42"/>
        <v/>
      </c>
    </row>
    <row r="493" spans="1:72" ht="14.45" hidden="1">
      <c r="A493" s="44" t="str">
        <f t="shared" si="38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9"/>
        <v>Aderente</v>
      </c>
      <c r="BR493" s="15" t="str">
        <f t="shared" si="40"/>
        <v>*</v>
      </c>
      <c r="BS493" s="15" t="str">
        <f t="shared" si="41"/>
        <v>*</v>
      </c>
      <c r="BT493" s="157" t="str">
        <f t="shared" si="42"/>
        <v/>
      </c>
    </row>
    <row r="494" spans="1:72" ht="14.45" hidden="1">
      <c r="A494" s="44" t="str">
        <f t="shared" si="38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9"/>
        <v>Aderente</v>
      </c>
      <c r="BR494" s="15" t="str">
        <f t="shared" si="40"/>
        <v>*</v>
      </c>
      <c r="BS494" s="15" t="str">
        <f t="shared" si="41"/>
        <v>*</v>
      </c>
      <c r="BT494" s="157" t="str">
        <f t="shared" si="42"/>
        <v/>
      </c>
    </row>
    <row r="495" spans="1:72" ht="14.45" hidden="1">
      <c r="A495" s="44" t="str">
        <f t="shared" si="38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9"/>
        <v>Aderente</v>
      </c>
      <c r="BR495" s="15" t="str">
        <f t="shared" si="40"/>
        <v>*</v>
      </c>
      <c r="BS495" s="15" t="str">
        <f t="shared" si="41"/>
        <v>*</v>
      </c>
      <c r="BT495" s="157" t="str">
        <f t="shared" si="42"/>
        <v/>
      </c>
    </row>
    <row r="496" spans="1:72" ht="14.45" hidden="1">
      <c r="A496" s="44" t="str">
        <f t="shared" si="38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9"/>
        <v>Aderente</v>
      </c>
      <c r="BR496" s="15" t="str">
        <f t="shared" si="40"/>
        <v>*</v>
      </c>
      <c r="BS496" s="15" t="str">
        <f t="shared" si="41"/>
        <v>*</v>
      </c>
      <c r="BT496" s="157" t="str">
        <f t="shared" si="42"/>
        <v/>
      </c>
    </row>
    <row r="497" spans="1:72" ht="14.45" hidden="1">
      <c r="A497" s="44" t="str">
        <f t="shared" si="38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9"/>
        <v>Aderente</v>
      </c>
      <c r="BR497" s="15" t="str">
        <f t="shared" si="40"/>
        <v>*</v>
      </c>
      <c r="BS497" s="15" t="str">
        <f t="shared" si="41"/>
        <v>*</v>
      </c>
      <c r="BT497" s="157" t="str">
        <f t="shared" si="42"/>
        <v/>
      </c>
    </row>
    <row r="498" spans="1:72" ht="14.45" hidden="1">
      <c r="A498" s="44" t="str">
        <f t="shared" si="38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9"/>
        <v>Aderente</v>
      </c>
      <c r="BR498" s="15" t="str">
        <f t="shared" si="40"/>
        <v>*</v>
      </c>
      <c r="BS498" s="15" t="str">
        <f t="shared" si="41"/>
        <v>*</v>
      </c>
      <c r="BT498" s="157" t="str">
        <f t="shared" si="42"/>
        <v/>
      </c>
    </row>
    <row r="499" spans="1:72" ht="14.45" hidden="1">
      <c r="A499" s="44" t="str">
        <f t="shared" si="38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9"/>
        <v>Aderente</v>
      </c>
      <c r="BR499" s="15" t="str">
        <f t="shared" si="40"/>
        <v>*</v>
      </c>
      <c r="BS499" s="15" t="str">
        <f t="shared" si="41"/>
        <v>*</v>
      </c>
      <c r="BT499" s="157" t="str">
        <f t="shared" si="42"/>
        <v/>
      </c>
    </row>
    <row r="500" spans="1:72" ht="14.45" hidden="1">
      <c r="A500" s="44" t="str">
        <f t="shared" si="38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9"/>
        <v>Aderente</v>
      </c>
      <c r="BR500" s="15" t="str">
        <f t="shared" si="40"/>
        <v>*</v>
      </c>
      <c r="BS500" s="15" t="str">
        <f t="shared" si="41"/>
        <v>*</v>
      </c>
      <c r="BT500" s="157" t="str">
        <f t="shared" si="42"/>
        <v/>
      </c>
    </row>
    <row r="501" spans="1:72" ht="14.45" hidden="1">
      <c r="A501" s="44" t="str">
        <f t="shared" si="38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9"/>
        <v>Aderente</v>
      </c>
      <c r="BR501" s="15" t="str">
        <f t="shared" si="40"/>
        <v>*</v>
      </c>
      <c r="BS501" s="15" t="str">
        <f t="shared" si="41"/>
        <v>*</v>
      </c>
      <c r="BT501" s="157" t="str">
        <f t="shared" si="42"/>
        <v/>
      </c>
    </row>
    <row r="502" spans="1:72" ht="14.45" hidden="1">
      <c r="A502" s="44" t="str">
        <f t="shared" si="38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9"/>
        <v>Aderente</v>
      </c>
      <c r="BR502" s="15" t="str">
        <f t="shared" si="40"/>
        <v>*</v>
      </c>
      <c r="BS502" s="15" t="str">
        <f t="shared" si="41"/>
        <v>*</v>
      </c>
      <c r="BT502" s="157" t="str">
        <f t="shared" si="42"/>
        <v/>
      </c>
    </row>
    <row r="503" spans="1:72" ht="14.45" hidden="1">
      <c r="A503" s="44" t="str">
        <f t="shared" si="38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9"/>
        <v>Aderente</v>
      </c>
      <c r="BR503" s="15" t="str">
        <f t="shared" si="40"/>
        <v>*</v>
      </c>
      <c r="BS503" s="15" t="str">
        <f t="shared" si="41"/>
        <v>*</v>
      </c>
      <c r="BT503" s="157" t="str">
        <f t="shared" si="42"/>
        <v/>
      </c>
    </row>
    <row r="504" spans="1:72" ht="14.45" hidden="1">
      <c r="A504" s="44" t="str">
        <f t="shared" si="38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9"/>
        <v>Aderente</v>
      </c>
      <c r="BR504" s="15" t="str">
        <f t="shared" si="40"/>
        <v>*</v>
      </c>
      <c r="BS504" s="15" t="str">
        <f t="shared" si="41"/>
        <v>*</v>
      </c>
      <c r="BT504" s="157" t="str">
        <f t="shared" si="42"/>
        <v/>
      </c>
    </row>
    <row r="505" spans="1:72" ht="14.45" hidden="1">
      <c r="A505" s="44" t="str">
        <f t="shared" si="38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9"/>
        <v>Aderente</v>
      </c>
      <c r="BR505" s="15" t="str">
        <f t="shared" si="40"/>
        <v>*</v>
      </c>
      <c r="BS505" s="15" t="str">
        <f t="shared" si="41"/>
        <v>*</v>
      </c>
      <c r="BT505" s="157" t="str">
        <f t="shared" si="42"/>
        <v/>
      </c>
    </row>
    <row r="506" spans="1:72" ht="14.45" hidden="1">
      <c r="A506" s="44" t="str">
        <f t="shared" si="38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9"/>
        <v>Aderente</v>
      </c>
      <c r="BR506" s="15" t="str">
        <f t="shared" si="40"/>
        <v>*</v>
      </c>
      <c r="BS506" s="15" t="str">
        <f t="shared" si="41"/>
        <v>*</v>
      </c>
      <c r="BT506" s="157" t="str">
        <f t="shared" si="42"/>
        <v/>
      </c>
    </row>
    <row r="507" spans="1:72" ht="14.45" hidden="1">
      <c r="A507" s="44" t="str">
        <f t="shared" si="38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9"/>
        <v>Aderente</v>
      </c>
      <c r="BR507" s="15" t="str">
        <f t="shared" si="40"/>
        <v>*</v>
      </c>
      <c r="BS507" s="15" t="str">
        <f t="shared" si="41"/>
        <v>*</v>
      </c>
      <c r="BT507" s="157" t="str">
        <f t="shared" si="42"/>
        <v/>
      </c>
    </row>
    <row r="508" spans="1:72" ht="14.45" hidden="1">
      <c r="A508" s="44" t="str">
        <f t="shared" si="38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9"/>
        <v>Aderente</v>
      </c>
      <c r="BR508" s="15" t="str">
        <f t="shared" si="40"/>
        <v>*</v>
      </c>
      <c r="BS508" s="15" t="str">
        <f t="shared" si="41"/>
        <v>*</v>
      </c>
      <c r="BT508" s="157" t="str">
        <f t="shared" si="42"/>
        <v/>
      </c>
    </row>
    <row r="509" spans="1:72" ht="14.45" hidden="1">
      <c r="A509" s="44" t="str">
        <f t="shared" si="38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9"/>
        <v>Aderente</v>
      </c>
      <c r="BR509" s="15" t="str">
        <f t="shared" si="40"/>
        <v>*</v>
      </c>
      <c r="BS509" s="15" t="str">
        <f t="shared" si="41"/>
        <v>*</v>
      </c>
      <c r="BT509" s="157" t="str">
        <f t="shared" si="42"/>
        <v/>
      </c>
    </row>
    <row r="510" spans="1:72" ht="14.45" hidden="1">
      <c r="A510" s="44" t="str">
        <f t="shared" si="38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9"/>
        <v>Aderente</v>
      </c>
      <c r="BR510" s="15" t="str">
        <f t="shared" si="40"/>
        <v>*</v>
      </c>
      <c r="BS510" s="15" t="str">
        <f t="shared" si="41"/>
        <v>*</v>
      </c>
      <c r="BT510" s="157" t="str">
        <f t="shared" si="42"/>
        <v/>
      </c>
    </row>
    <row r="511" spans="1:72" ht="14.45" hidden="1">
      <c r="A511" s="44" t="str">
        <f t="shared" si="38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9"/>
        <v>Aderente</v>
      </c>
      <c r="BR511" s="15" t="str">
        <f t="shared" si="40"/>
        <v>*</v>
      </c>
      <c r="BS511" s="15" t="str">
        <f t="shared" si="41"/>
        <v>*</v>
      </c>
      <c r="BT511" s="157" t="str">
        <f t="shared" si="42"/>
        <v/>
      </c>
    </row>
    <row r="512" spans="1:72" ht="14.45" hidden="1">
      <c r="A512" s="44" t="str">
        <f t="shared" si="38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9"/>
        <v>Aderente</v>
      </c>
      <c r="BR512" s="15" t="str">
        <f t="shared" si="40"/>
        <v>*</v>
      </c>
      <c r="BS512" s="15" t="str">
        <f t="shared" si="41"/>
        <v>*</v>
      </c>
      <c r="BT512" s="157" t="str">
        <f t="shared" si="42"/>
        <v/>
      </c>
    </row>
    <row r="513" spans="1:72" ht="14.45" hidden="1">
      <c r="A513" s="44" t="str">
        <f t="shared" si="38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9"/>
        <v>Aderente</v>
      </c>
      <c r="BR513" s="15" t="str">
        <f t="shared" si="40"/>
        <v>*</v>
      </c>
      <c r="BS513" s="15" t="str">
        <f t="shared" si="41"/>
        <v>*</v>
      </c>
      <c r="BT513" s="157" t="str">
        <f t="shared" si="42"/>
        <v/>
      </c>
    </row>
    <row r="514" spans="1:72" ht="14.45" hidden="1">
      <c r="A514" s="44" t="str">
        <f t="shared" si="38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9"/>
        <v>Aderente</v>
      </c>
      <c r="BR514" s="15" t="str">
        <f t="shared" si="40"/>
        <v>*</v>
      </c>
      <c r="BS514" s="15" t="str">
        <f t="shared" si="41"/>
        <v>*</v>
      </c>
      <c r="BT514" s="157" t="str">
        <f t="shared" si="42"/>
        <v/>
      </c>
    </row>
    <row r="515" spans="1:72" ht="14.45" hidden="1">
      <c r="A515" s="44" t="str">
        <f t="shared" si="38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9"/>
        <v>Aderente</v>
      </c>
      <c r="BR515" s="15" t="str">
        <f t="shared" si="40"/>
        <v>*</v>
      </c>
      <c r="BS515" s="15" t="str">
        <f t="shared" si="41"/>
        <v>*</v>
      </c>
      <c r="BT515" s="157" t="str">
        <f t="shared" si="42"/>
        <v/>
      </c>
    </row>
    <row r="516" spans="1:72" ht="14.45" hidden="1">
      <c r="A516" s="44" t="str">
        <f t="shared" si="38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9"/>
        <v>Aderente</v>
      </c>
      <c r="BR516" s="15" t="str">
        <f t="shared" si="40"/>
        <v>*</v>
      </c>
      <c r="BS516" s="15" t="str">
        <f t="shared" si="41"/>
        <v>*</v>
      </c>
      <c r="BT516" s="157" t="str">
        <f t="shared" si="42"/>
        <v/>
      </c>
    </row>
    <row r="517" spans="1:72" ht="14.45" hidden="1">
      <c r="A517" s="44" t="str">
        <f t="shared" si="38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9"/>
        <v>Aderente</v>
      </c>
      <c r="BR517" s="15" t="str">
        <f t="shared" si="40"/>
        <v>*</v>
      </c>
      <c r="BS517" s="15" t="str">
        <f t="shared" si="41"/>
        <v>*</v>
      </c>
      <c r="BT517" s="157" t="str">
        <f t="shared" si="42"/>
        <v/>
      </c>
    </row>
    <row r="518" spans="1:72" ht="14.45" hidden="1">
      <c r="A518" s="44" t="str">
        <f t="shared" si="38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9"/>
        <v>Aderente</v>
      </c>
      <c r="BR518" s="15" t="str">
        <f t="shared" si="40"/>
        <v>*</v>
      </c>
      <c r="BS518" s="15" t="str">
        <f t="shared" si="41"/>
        <v>*</v>
      </c>
      <c r="BT518" s="157" t="str">
        <f t="shared" si="42"/>
        <v/>
      </c>
    </row>
    <row r="519" spans="1:72" ht="14.45" hidden="1">
      <c r="A519" s="44" t="str">
        <f t="shared" si="38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9"/>
        <v>Aderente</v>
      </c>
      <c r="BR519" s="15" t="str">
        <f t="shared" si="40"/>
        <v>*</v>
      </c>
      <c r="BS519" s="15" t="str">
        <f t="shared" si="41"/>
        <v>*</v>
      </c>
      <c r="BT519" s="157" t="str">
        <f t="shared" si="42"/>
        <v/>
      </c>
    </row>
    <row r="520" spans="1:72" ht="14.45" hidden="1">
      <c r="A520" s="44" t="str">
        <f t="shared" si="38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9"/>
        <v>Aderente</v>
      </c>
      <c r="BR520" s="15" t="str">
        <f t="shared" si="40"/>
        <v>*</v>
      </c>
      <c r="BS520" s="15" t="str">
        <f t="shared" si="41"/>
        <v>*</v>
      </c>
      <c r="BT520" s="157" t="str">
        <f t="shared" si="42"/>
        <v/>
      </c>
    </row>
    <row r="521" spans="1:72" ht="14.45" hidden="1">
      <c r="A521" s="44" t="str">
        <f t="shared" ref="A521:A584" si="43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4">IF(AND(BR521&lt;1,BS521&lt;1),"Produção e Intervalo",IF(BR521&lt;1,"Intervalo",IF(BS521&lt;1,"Produção","Aderente")))</f>
        <v>Aderente</v>
      </c>
      <c r="BR521" s="15" t="str">
        <f t="shared" ref="BR521:BR584" si="45">IF(OR(B521="",F521=""),"*",AY521/P521)</f>
        <v>*</v>
      </c>
      <c r="BS521" s="15" t="str">
        <f t="shared" ref="BS521:BS584" si="46">IF(OR(B521="",F521=""),"*",BA521/Q521)</f>
        <v>*</v>
      </c>
      <c r="BT521" s="157" t="str">
        <f t="shared" ref="BT521:BT584" si="47">IF(BN521="","",SUBSTITUTE(BM521," ","")&amp;SUBSTITUTE(BN521," ",""))</f>
        <v/>
      </c>
    </row>
    <row r="522" spans="1:72" ht="14.45" hidden="1">
      <c r="A522" s="44" t="str">
        <f t="shared" si="43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4"/>
        <v>Aderente</v>
      </c>
      <c r="BR522" s="15" t="str">
        <f t="shared" si="45"/>
        <v>*</v>
      </c>
      <c r="BS522" s="15" t="str">
        <f t="shared" si="46"/>
        <v>*</v>
      </c>
      <c r="BT522" s="157" t="str">
        <f t="shared" si="47"/>
        <v/>
      </c>
    </row>
    <row r="523" spans="1:72" ht="14.45" hidden="1">
      <c r="A523" s="44" t="str">
        <f t="shared" si="43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4"/>
        <v>Aderente</v>
      </c>
      <c r="BR523" s="15" t="str">
        <f t="shared" si="45"/>
        <v>*</v>
      </c>
      <c r="BS523" s="15" t="str">
        <f t="shared" si="46"/>
        <v>*</v>
      </c>
      <c r="BT523" s="157" t="str">
        <f t="shared" si="47"/>
        <v/>
      </c>
    </row>
    <row r="524" spans="1:72" ht="14.45" hidden="1">
      <c r="A524" s="44" t="str">
        <f t="shared" si="43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4"/>
        <v>Aderente</v>
      </c>
      <c r="BR524" s="15" t="str">
        <f t="shared" si="45"/>
        <v>*</v>
      </c>
      <c r="BS524" s="15" t="str">
        <f t="shared" si="46"/>
        <v>*</v>
      </c>
      <c r="BT524" s="157" t="str">
        <f t="shared" si="47"/>
        <v/>
      </c>
    </row>
    <row r="525" spans="1:72" ht="14.45" hidden="1">
      <c r="A525" s="44" t="str">
        <f t="shared" si="43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4"/>
        <v>Aderente</v>
      </c>
      <c r="BR525" s="15" t="str">
        <f t="shared" si="45"/>
        <v>*</v>
      </c>
      <c r="BS525" s="15" t="str">
        <f t="shared" si="46"/>
        <v>*</v>
      </c>
      <c r="BT525" s="157" t="str">
        <f t="shared" si="47"/>
        <v/>
      </c>
    </row>
    <row r="526" spans="1:72" ht="14.45" hidden="1">
      <c r="A526" s="44" t="str">
        <f t="shared" si="43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4"/>
        <v>Aderente</v>
      </c>
      <c r="BR526" s="15" t="str">
        <f t="shared" si="45"/>
        <v>*</v>
      </c>
      <c r="BS526" s="15" t="str">
        <f t="shared" si="46"/>
        <v>*</v>
      </c>
      <c r="BT526" s="157" t="str">
        <f t="shared" si="47"/>
        <v/>
      </c>
    </row>
    <row r="527" spans="1:72" ht="14.45" hidden="1">
      <c r="A527" s="44" t="str">
        <f t="shared" si="43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4"/>
        <v>Aderente</v>
      </c>
      <c r="BR527" s="15" t="str">
        <f t="shared" si="45"/>
        <v>*</v>
      </c>
      <c r="BS527" s="15" t="str">
        <f t="shared" si="46"/>
        <v>*</v>
      </c>
      <c r="BT527" s="157" t="str">
        <f t="shared" si="47"/>
        <v/>
      </c>
    </row>
    <row r="528" spans="1:72" ht="14.45" hidden="1">
      <c r="A528" s="44" t="str">
        <f t="shared" si="43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4"/>
        <v>Aderente</v>
      </c>
      <c r="BR528" s="15" t="str">
        <f t="shared" si="45"/>
        <v>*</v>
      </c>
      <c r="BS528" s="15" t="str">
        <f t="shared" si="46"/>
        <v>*</v>
      </c>
      <c r="BT528" s="157" t="str">
        <f t="shared" si="47"/>
        <v/>
      </c>
    </row>
    <row r="529" spans="1:72" ht="14.45" hidden="1">
      <c r="A529" s="44" t="str">
        <f t="shared" si="43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4"/>
        <v>Aderente</v>
      </c>
      <c r="BR529" s="15" t="str">
        <f t="shared" si="45"/>
        <v>*</v>
      </c>
      <c r="BS529" s="15" t="str">
        <f t="shared" si="46"/>
        <v>*</v>
      </c>
      <c r="BT529" s="157" t="str">
        <f t="shared" si="47"/>
        <v/>
      </c>
    </row>
    <row r="530" spans="1:72" ht="14.45" hidden="1">
      <c r="A530" s="44" t="str">
        <f t="shared" si="43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4"/>
        <v>Aderente</v>
      </c>
      <c r="BR530" s="15" t="str">
        <f t="shared" si="45"/>
        <v>*</v>
      </c>
      <c r="BS530" s="15" t="str">
        <f t="shared" si="46"/>
        <v>*</v>
      </c>
      <c r="BT530" s="157" t="str">
        <f t="shared" si="47"/>
        <v/>
      </c>
    </row>
    <row r="531" spans="1:72" ht="14.45" hidden="1">
      <c r="A531" s="44" t="str">
        <f t="shared" si="43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4"/>
        <v>Aderente</v>
      </c>
      <c r="BR531" s="15" t="str">
        <f t="shared" si="45"/>
        <v>*</v>
      </c>
      <c r="BS531" s="15" t="str">
        <f t="shared" si="46"/>
        <v>*</v>
      </c>
      <c r="BT531" s="157" t="str">
        <f t="shared" si="47"/>
        <v/>
      </c>
    </row>
    <row r="532" spans="1:72" ht="14.45" hidden="1">
      <c r="A532" s="44" t="str">
        <f t="shared" si="43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4"/>
        <v>Aderente</v>
      </c>
      <c r="BR532" s="15" t="str">
        <f t="shared" si="45"/>
        <v>*</v>
      </c>
      <c r="BS532" s="15" t="str">
        <f t="shared" si="46"/>
        <v>*</v>
      </c>
      <c r="BT532" s="157" t="str">
        <f t="shared" si="47"/>
        <v/>
      </c>
    </row>
    <row r="533" spans="1:72" ht="14.45" hidden="1">
      <c r="A533" s="44" t="str">
        <f t="shared" si="43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4"/>
        <v>Aderente</v>
      </c>
      <c r="BR533" s="15" t="str">
        <f t="shared" si="45"/>
        <v>*</v>
      </c>
      <c r="BS533" s="15" t="str">
        <f t="shared" si="46"/>
        <v>*</v>
      </c>
      <c r="BT533" s="157" t="str">
        <f t="shared" si="47"/>
        <v/>
      </c>
    </row>
    <row r="534" spans="1:72" ht="14.45" hidden="1">
      <c r="A534" s="44" t="str">
        <f t="shared" si="43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4"/>
        <v>Aderente</v>
      </c>
      <c r="BR534" s="15" t="str">
        <f t="shared" si="45"/>
        <v>*</v>
      </c>
      <c r="BS534" s="15" t="str">
        <f t="shared" si="46"/>
        <v>*</v>
      </c>
      <c r="BT534" s="157" t="str">
        <f t="shared" si="47"/>
        <v/>
      </c>
    </row>
    <row r="535" spans="1:72" ht="14.45" hidden="1">
      <c r="A535" s="44" t="str">
        <f t="shared" si="43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4"/>
        <v>Aderente</v>
      </c>
      <c r="BR535" s="15" t="str">
        <f t="shared" si="45"/>
        <v>*</v>
      </c>
      <c r="BS535" s="15" t="str">
        <f t="shared" si="46"/>
        <v>*</v>
      </c>
      <c r="BT535" s="157" t="str">
        <f t="shared" si="47"/>
        <v/>
      </c>
    </row>
    <row r="536" spans="1:72" ht="14.45" hidden="1">
      <c r="A536" s="44" t="str">
        <f t="shared" si="43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4"/>
        <v>Aderente</v>
      </c>
      <c r="BR536" s="15" t="str">
        <f t="shared" si="45"/>
        <v>*</v>
      </c>
      <c r="BS536" s="15" t="str">
        <f t="shared" si="46"/>
        <v>*</v>
      </c>
      <c r="BT536" s="157" t="str">
        <f t="shared" si="47"/>
        <v/>
      </c>
    </row>
    <row r="537" spans="1:72" ht="14.45" hidden="1">
      <c r="A537" s="44" t="str">
        <f t="shared" si="43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4"/>
        <v>Aderente</v>
      </c>
      <c r="BR537" s="15" t="str">
        <f t="shared" si="45"/>
        <v>*</v>
      </c>
      <c r="BS537" s="15" t="str">
        <f t="shared" si="46"/>
        <v>*</v>
      </c>
      <c r="BT537" s="157" t="str">
        <f t="shared" si="47"/>
        <v/>
      </c>
    </row>
    <row r="538" spans="1:72" ht="14.45" hidden="1">
      <c r="A538" s="44" t="str">
        <f t="shared" si="43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4"/>
        <v>Aderente</v>
      </c>
      <c r="BR538" s="15" t="str">
        <f t="shared" si="45"/>
        <v>*</v>
      </c>
      <c r="BS538" s="15" t="str">
        <f t="shared" si="46"/>
        <v>*</v>
      </c>
      <c r="BT538" s="157" t="str">
        <f t="shared" si="47"/>
        <v/>
      </c>
    </row>
    <row r="539" spans="1:72" ht="14.45" hidden="1">
      <c r="A539" s="44" t="str">
        <f t="shared" si="43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4"/>
        <v>Aderente</v>
      </c>
      <c r="BR539" s="15" t="str">
        <f t="shared" si="45"/>
        <v>*</v>
      </c>
      <c r="BS539" s="15" t="str">
        <f t="shared" si="46"/>
        <v>*</v>
      </c>
      <c r="BT539" s="157" t="str">
        <f t="shared" si="47"/>
        <v/>
      </c>
    </row>
    <row r="540" spans="1:72" ht="14.45" hidden="1">
      <c r="A540" s="44" t="str">
        <f t="shared" si="43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4"/>
        <v>Aderente</v>
      </c>
      <c r="BR540" s="15" t="str">
        <f t="shared" si="45"/>
        <v>*</v>
      </c>
      <c r="BS540" s="15" t="str">
        <f t="shared" si="46"/>
        <v>*</v>
      </c>
      <c r="BT540" s="157" t="str">
        <f t="shared" si="47"/>
        <v/>
      </c>
    </row>
    <row r="541" spans="1:72" ht="14.45" hidden="1">
      <c r="A541" s="44" t="str">
        <f t="shared" si="43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4"/>
        <v>Aderente</v>
      </c>
      <c r="BR541" s="15" t="str">
        <f t="shared" si="45"/>
        <v>*</v>
      </c>
      <c r="BS541" s="15" t="str">
        <f t="shared" si="46"/>
        <v>*</v>
      </c>
      <c r="BT541" s="157" t="str">
        <f t="shared" si="47"/>
        <v/>
      </c>
    </row>
    <row r="542" spans="1:72" ht="14.45" hidden="1">
      <c r="A542" s="44" t="str">
        <f t="shared" si="43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4"/>
        <v>Aderente</v>
      </c>
      <c r="BR542" s="15" t="str">
        <f t="shared" si="45"/>
        <v>*</v>
      </c>
      <c r="BS542" s="15" t="str">
        <f t="shared" si="46"/>
        <v>*</v>
      </c>
      <c r="BT542" s="157" t="str">
        <f t="shared" si="47"/>
        <v/>
      </c>
    </row>
    <row r="543" spans="1:72" ht="14.45" hidden="1">
      <c r="A543" s="44" t="str">
        <f t="shared" si="43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4"/>
        <v>Aderente</v>
      </c>
      <c r="BR543" s="15" t="str">
        <f t="shared" si="45"/>
        <v>*</v>
      </c>
      <c r="BS543" s="15" t="str">
        <f t="shared" si="46"/>
        <v>*</v>
      </c>
      <c r="BT543" s="157" t="str">
        <f t="shared" si="47"/>
        <v/>
      </c>
    </row>
    <row r="544" spans="1:72" ht="14.45" hidden="1">
      <c r="A544" s="44" t="str">
        <f t="shared" si="43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4"/>
        <v>Aderente</v>
      </c>
      <c r="BR544" s="15" t="str">
        <f t="shared" si="45"/>
        <v>*</v>
      </c>
      <c r="BS544" s="15" t="str">
        <f t="shared" si="46"/>
        <v>*</v>
      </c>
      <c r="BT544" s="157" t="str">
        <f t="shared" si="47"/>
        <v/>
      </c>
    </row>
    <row r="545" spans="1:72" ht="14.45" hidden="1">
      <c r="A545" s="44" t="str">
        <f t="shared" si="43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4"/>
        <v>Aderente</v>
      </c>
      <c r="BR545" s="15" t="str">
        <f t="shared" si="45"/>
        <v>*</v>
      </c>
      <c r="BS545" s="15" t="str">
        <f t="shared" si="46"/>
        <v>*</v>
      </c>
      <c r="BT545" s="157" t="str">
        <f t="shared" si="47"/>
        <v/>
      </c>
    </row>
    <row r="546" spans="1:72" ht="14.45" hidden="1">
      <c r="A546" s="44" t="str">
        <f t="shared" si="43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4"/>
        <v>Aderente</v>
      </c>
      <c r="BR546" s="15" t="str">
        <f t="shared" si="45"/>
        <v>*</v>
      </c>
      <c r="BS546" s="15" t="str">
        <f t="shared" si="46"/>
        <v>*</v>
      </c>
      <c r="BT546" s="157" t="str">
        <f t="shared" si="47"/>
        <v/>
      </c>
    </row>
    <row r="547" spans="1:72" ht="14.45" hidden="1">
      <c r="A547" s="44" t="str">
        <f t="shared" si="43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4"/>
        <v>Aderente</v>
      </c>
      <c r="BR547" s="15" t="str">
        <f t="shared" si="45"/>
        <v>*</v>
      </c>
      <c r="BS547" s="15" t="str">
        <f t="shared" si="46"/>
        <v>*</v>
      </c>
      <c r="BT547" s="157" t="str">
        <f t="shared" si="47"/>
        <v/>
      </c>
    </row>
    <row r="548" spans="1:72" ht="14.45" hidden="1">
      <c r="A548" s="44" t="str">
        <f t="shared" si="43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4"/>
        <v>Aderente</v>
      </c>
      <c r="BR548" s="15" t="str">
        <f t="shared" si="45"/>
        <v>*</v>
      </c>
      <c r="BS548" s="15" t="str">
        <f t="shared" si="46"/>
        <v>*</v>
      </c>
      <c r="BT548" s="157" t="str">
        <f t="shared" si="47"/>
        <v/>
      </c>
    </row>
    <row r="549" spans="1:72" ht="14.45" hidden="1">
      <c r="A549" s="44" t="str">
        <f t="shared" si="43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4"/>
        <v>Aderente</v>
      </c>
      <c r="BR549" s="15" t="str">
        <f t="shared" si="45"/>
        <v>*</v>
      </c>
      <c r="BS549" s="15" t="str">
        <f t="shared" si="46"/>
        <v>*</v>
      </c>
      <c r="BT549" s="157" t="str">
        <f t="shared" si="47"/>
        <v/>
      </c>
    </row>
    <row r="550" spans="1:72" ht="14.45" hidden="1">
      <c r="A550" s="44" t="str">
        <f t="shared" si="43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4"/>
        <v>Aderente</v>
      </c>
      <c r="BR550" s="15" t="str">
        <f t="shared" si="45"/>
        <v>*</v>
      </c>
      <c r="BS550" s="15" t="str">
        <f t="shared" si="46"/>
        <v>*</v>
      </c>
      <c r="BT550" s="157" t="str">
        <f t="shared" si="47"/>
        <v/>
      </c>
    </row>
    <row r="551" spans="1:72" ht="14.45" hidden="1">
      <c r="A551" s="44" t="str">
        <f t="shared" si="43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4"/>
        <v>Aderente</v>
      </c>
      <c r="BR551" s="15" t="str">
        <f t="shared" si="45"/>
        <v>*</v>
      </c>
      <c r="BS551" s="15" t="str">
        <f t="shared" si="46"/>
        <v>*</v>
      </c>
      <c r="BT551" s="157" t="str">
        <f t="shared" si="47"/>
        <v/>
      </c>
    </row>
    <row r="552" spans="1:72" ht="14.45" hidden="1">
      <c r="A552" s="44" t="str">
        <f t="shared" si="43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4"/>
        <v>Aderente</v>
      </c>
      <c r="BR552" s="15" t="str">
        <f t="shared" si="45"/>
        <v>*</v>
      </c>
      <c r="BS552" s="15" t="str">
        <f t="shared" si="46"/>
        <v>*</v>
      </c>
      <c r="BT552" s="157" t="str">
        <f t="shared" si="47"/>
        <v/>
      </c>
    </row>
    <row r="553" spans="1:72" ht="14.45" hidden="1">
      <c r="A553" s="44" t="str">
        <f t="shared" si="43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4"/>
        <v>Aderente</v>
      </c>
      <c r="BR553" s="15" t="str">
        <f t="shared" si="45"/>
        <v>*</v>
      </c>
      <c r="BS553" s="15" t="str">
        <f t="shared" si="46"/>
        <v>*</v>
      </c>
      <c r="BT553" s="157" t="str">
        <f t="shared" si="47"/>
        <v/>
      </c>
    </row>
    <row r="554" spans="1:72" ht="14.45" hidden="1">
      <c r="A554" s="44" t="str">
        <f t="shared" si="43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4"/>
        <v>Aderente</v>
      </c>
      <c r="BR554" s="15" t="str">
        <f t="shared" si="45"/>
        <v>*</v>
      </c>
      <c r="BS554" s="15" t="str">
        <f t="shared" si="46"/>
        <v>*</v>
      </c>
      <c r="BT554" s="157" t="str">
        <f t="shared" si="47"/>
        <v/>
      </c>
    </row>
    <row r="555" spans="1:72" ht="14.45" hidden="1">
      <c r="A555" s="44" t="str">
        <f t="shared" si="43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4"/>
        <v>Aderente</v>
      </c>
      <c r="BR555" s="15" t="str">
        <f t="shared" si="45"/>
        <v>*</v>
      </c>
      <c r="BS555" s="15" t="str">
        <f t="shared" si="46"/>
        <v>*</v>
      </c>
      <c r="BT555" s="157" t="str">
        <f t="shared" si="47"/>
        <v/>
      </c>
    </row>
    <row r="556" spans="1:72" ht="14.45" hidden="1">
      <c r="A556" s="44" t="str">
        <f t="shared" si="43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4"/>
        <v>Aderente</v>
      </c>
      <c r="BR556" s="15" t="str">
        <f t="shared" si="45"/>
        <v>*</v>
      </c>
      <c r="BS556" s="15" t="str">
        <f t="shared" si="46"/>
        <v>*</v>
      </c>
      <c r="BT556" s="157" t="str">
        <f t="shared" si="47"/>
        <v/>
      </c>
    </row>
    <row r="557" spans="1:72" ht="14.45" hidden="1">
      <c r="A557" s="44" t="str">
        <f t="shared" si="43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4"/>
        <v>Aderente</v>
      </c>
      <c r="BR557" s="15" t="str">
        <f t="shared" si="45"/>
        <v>*</v>
      </c>
      <c r="BS557" s="15" t="str">
        <f t="shared" si="46"/>
        <v>*</v>
      </c>
      <c r="BT557" s="157" t="str">
        <f t="shared" si="47"/>
        <v/>
      </c>
    </row>
    <row r="558" spans="1:72" ht="14.45" hidden="1">
      <c r="A558" s="44" t="str">
        <f t="shared" si="43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4"/>
        <v>Aderente</v>
      </c>
      <c r="BR558" s="15" t="str">
        <f t="shared" si="45"/>
        <v>*</v>
      </c>
      <c r="BS558" s="15" t="str">
        <f t="shared" si="46"/>
        <v>*</v>
      </c>
      <c r="BT558" s="157" t="str">
        <f t="shared" si="47"/>
        <v/>
      </c>
    </row>
    <row r="559" spans="1:72" ht="14.45" hidden="1">
      <c r="A559" s="44" t="str">
        <f t="shared" si="43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4"/>
        <v>Aderente</v>
      </c>
      <c r="BR559" s="15" t="str">
        <f t="shared" si="45"/>
        <v>*</v>
      </c>
      <c r="BS559" s="15" t="str">
        <f t="shared" si="46"/>
        <v>*</v>
      </c>
      <c r="BT559" s="157" t="str">
        <f t="shared" si="47"/>
        <v/>
      </c>
    </row>
    <row r="560" spans="1:72" ht="14.45" hidden="1">
      <c r="A560" s="44" t="str">
        <f t="shared" si="43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4"/>
        <v>Aderente</v>
      </c>
      <c r="BR560" s="15" t="str">
        <f t="shared" si="45"/>
        <v>*</v>
      </c>
      <c r="BS560" s="15" t="str">
        <f t="shared" si="46"/>
        <v>*</v>
      </c>
      <c r="BT560" s="157" t="str">
        <f t="shared" si="47"/>
        <v/>
      </c>
    </row>
    <row r="561" spans="1:72" ht="14.45" hidden="1">
      <c r="A561" s="44" t="str">
        <f t="shared" si="43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4"/>
        <v>Aderente</v>
      </c>
      <c r="BR561" s="15" t="str">
        <f t="shared" si="45"/>
        <v>*</v>
      </c>
      <c r="BS561" s="15" t="str">
        <f t="shared" si="46"/>
        <v>*</v>
      </c>
      <c r="BT561" s="157" t="str">
        <f t="shared" si="47"/>
        <v/>
      </c>
    </row>
    <row r="562" spans="1:72" ht="14.45" hidden="1">
      <c r="A562" s="44" t="str">
        <f t="shared" si="43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4"/>
        <v>Aderente</v>
      </c>
      <c r="BR562" s="15" t="str">
        <f t="shared" si="45"/>
        <v>*</v>
      </c>
      <c r="BS562" s="15" t="str">
        <f t="shared" si="46"/>
        <v>*</v>
      </c>
      <c r="BT562" s="157" t="str">
        <f t="shared" si="47"/>
        <v/>
      </c>
    </row>
    <row r="563" spans="1:72" ht="14.45" hidden="1">
      <c r="A563" s="44" t="str">
        <f t="shared" si="43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4"/>
        <v>Aderente</v>
      </c>
      <c r="BR563" s="15" t="str">
        <f t="shared" si="45"/>
        <v>*</v>
      </c>
      <c r="BS563" s="15" t="str">
        <f t="shared" si="46"/>
        <v>*</v>
      </c>
      <c r="BT563" s="157" t="str">
        <f t="shared" si="47"/>
        <v/>
      </c>
    </row>
    <row r="564" spans="1:72" ht="14.45" hidden="1">
      <c r="A564" s="44" t="str">
        <f t="shared" si="43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4"/>
        <v>Aderente</v>
      </c>
      <c r="BR564" s="15" t="str">
        <f t="shared" si="45"/>
        <v>*</v>
      </c>
      <c r="BS564" s="15" t="str">
        <f t="shared" si="46"/>
        <v>*</v>
      </c>
      <c r="BT564" s="157" t="str">
        <f t="shared" si="47"/>
        <v/>
      </c>
    </row>
    <row r="565" spans="1:72" ht="14.45" hidden="1">
      <c r="A565" s="44" t="str">
        <f t="shared" si="43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4"/>
        <v>Aderente</v>
      </c>
      <c r="BR565" s="15" t="str">
        <f t="shared" si="45"/>
        <v>*</v>
      </c>
      <c r="BS565" s="15" t="str">
        <f t="shared" si="46"/>
        <v>*</v>
      </c>
      <c r="BT565" s="157" t="str">
        <f t="shared" si="47"/>
        <v/>
      </c>
    </row>
    <row r="566" spans="1:72" ht="14.45" hidden="1">
      <c r="A566" s="44" t="str">
        <f t="shared" si="43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4"/>
        <v>Aderente</v>
      </c>
      <c r="BR566" s="15" t="str">
        <f t="shared" si="45"/>
        <v>*</v>
      </c>
      <c r="BS566" s="15" t="str">
        <f t="shared" si="46"/>
        <v>*</v>
      </c>
      <c r="BT566" s="157" t="str">
        <f t="shared" si="47"/>
        <v/>
      </c>
    </row>
    <row r="567" spans="1:72" ht="14.45" hidden="1">
      <c r="A567" s="44" t="str">
        <f t="shared" si="43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4"/>
        <v>Aderente</v>
      </c>
      <c r="BR567" s="15" t="str">
        <f t="shared" si="45"/>
        <v>*</v>
      </c>
      <c r="BS567" s="15" t="str">
        <f t="shared" si="46"/>
        <v>*</v>
      </c>
      <c r="BT567" s="157" t="str">
        <f t="shared" si="47"/>
        <v/>
      </c>
    </row>
    <row r="568" spans="1:72" ht="14.45" hidden="1">
      <c r="A568" s="44" t="str">
        <f t="shared" si="43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4"/>
        <v>Aderente</v>
      </c>
      <c r="BR568" s="15" t="str">
        <f t="shared" si="45"/>
        <v>*</v>
      </c>
      <c r="BS568" s="15" t="str">
        <f t="shared" si="46"/>
        <v>*</v>
      </c>
      <c r="BT568" s="157" t="str">
        <f t="shared" si="47"/>
        <v/>
      </c>
    </row>
    <row r="569" spans="1:72" ht="14.45" hidden="1">
      <c r="A569" s="44" t="str">
        <f t="shared" si="43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4"/>
        <v>Aderente</v>
      </c>
      <c r="BR569" s="15" t="str">
        <f t="shared" si="45"/>
        <v>*</v>
      </c>
      <c r="BS569" s="15" t="str">
        <f t="shared" si="46"/>
        <v>*</v>
      </c>
      <c r="BT569" s="157" t="str">
        <f t="shared" si="47"/>
        <v/>
      </c>
    </row>
    <row r="570" spans="1:72" ht="14.45" hidden="1">
      <c r="A570" s="44" t="str">
        <f t="shared" si="43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4"/>
        <v>Aderente</v>
      </c>
      <c r="BR570" s="15" t="str">
        <f t="shared" si="45"/>
        <v>*</v>
      </c>
      <c r="BS570" s="15" t="str">
        <f t="shared" si="46"/>
        <v>*</v>
      </c>
      <c r="BT570" s="157" t="str">
        <f t="shared" si="47"/>
        <v/>
      </c>
    </row>
    <row r="571" spans="1:72" ht="14.45" hidden="1">
      <c r="A571" s="44" t="str">
        <f t="shared" si="43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4"/>
        <v>Aderente</v>
      </c>
      <c r="BR571" s="15" t="str">
        <f t="shared" si="45"/>
        <v>*</v>
      </c>
      <c r="BS571" s="15" t="str">
        <f t="shared" si="46"/>
        <v>*</v>
      </c>
      <c r="BT571" s="157" t="str">
        <f t="shared" si="47"/>
        <v/>
      </c>
    </row>
    <row r="572" spans="1:72" ht="14.45" hidden="1">
      <c r="A572" s="44" t="str">
        <f t="shared" si="43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4"/>
        <v>Aderente</v>
      </c>
      <c r="BR572" s="15" t="str">
        <f t="shared" si="45"/>
        <v>*</v>
      </c>
      <c r="BS572" s="15" t="str">
        <f t="shared" si="46"/>
        <v>*</v>
      </c>
      <c r="BT572" s="157" t="str">
        <f t="shared" si="47"/>
        <v/>
      </c>
    </row>
    <row r="573" spans="1:72" ht="14.45" hidden="1">
      <c r="A573" s="44" t="str">
        <f t="shared" si="43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4"/>
        <v>Aderente</v>
      </c>
      <c r="BR573" s="15" t="str">
        <f t="shared" si="45"/>
        <v>*</v>
      </c>
      <c r="BS573" s="15" t="str">
        <f t="shared" si="46"/>
        <v>*</v>
      </c>
      <c r="BT573" s="157" t="str">
        <f t="shared" si="47"/>
        <v/>
      </c>
    </row>
    <row r="574" spans="1:72" ht="14.45" hidden="1">
      <c r="A574" s="44" t="str">
        <f t="shared" si="43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4"/>
        <v>Aderente</v>
      </c>
      <c r="BR574" s="15" t="str">
        <f t="shared" si="45"/>
        <v>*</v>
      </c>
      <c r="BS574" s="15" t="str">
        <f t="shared" si="46"/>
        <v>*</v>
      </c>
      <c r="BT574" s="157" t="str">
        <f t="shared" si="47"/>
        <v/>
      </c>
    </row>
    <row r="575" spans="1:72" ht="14.45" hidden="1">
      <c r="A575" s="44" t="str">
        <f t="shared" si="43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4"/>
        <v>Aderente</v>
      </c>
      <c r="BR575" s="15" t="str">
        <f t="shared" si="45"/>
        <v>*</v>
      </c>
      <c r="BS575" s="15" t="str">
        <f t="shared" si="46"/>
        <v>*</v>
      </c>
      <c r="BT575" s="157" t="str">
        <f t="shared" si="47"/>
        <v/>
      </c>
    </row>
    <row r="576" spans="1:72" ht="14.45" hidden="1">
      <c r="A576" s="44" t="str">
        <f t="shared" si="43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4"/>
        <v>Aderente</v>
      </c>
      <c r="BR576" s="15" t="str">
        <f t="shared" si="45"/>
        <v>*</v>
      </c>
      <c r="BS576" s="15" t="str">
        <f t="shared" si="46"/>
        <v>*</v>
      </c>
      <c r="BT576" s="157" t="str">
        <f t="shared" si="47"/>
        <v/>
      </c>
    </row>
    <row r="577" spans="1:72" ht="14.45" hidden="1">
      <c r="A577" s="44" t="str">
        <f t="shared" si="43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4"/>
        <v>Aderente</v>
      </c>
      <c r="BR577" s="15" t="str">
        <f t="shared" si="45"/>
        <v>*</v>
      </c>
      <c r="BS577" s="15" t="str">
        <f t="shared" si="46"/>
        <v>*</v>
      </c>
      <c r="BT577" s="157" t="str">
        <f t="shared" si="47"/>
        <v/>
      </c>
    </row>
    <row r="578" spans="1:72" ht="14.45" hidden="1">
      <c r="A578" s="44" t="str">
        <f t="shared" si="43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4"/>
        <v>Aderente</v>
      </c>
      <c r="BR578" s="15" t="str">
        <f t="shared" si="45"/>
        <v>*</v>
      </c>
      <c r="BS578" s="15" t="str">
        <f t="shared" si="46"/>
        <v>*</v>
      </c>
      <c r="BT578" s="157" t="str">
        <f t="shared" si="47"/>
        <v/>
      </c>
    </row>
    <row r="579" spans="1:72" ht="14.45" hidden="1">
      <c r="A579" s="44" t="str">
        <f t="shared" si="43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4"/>
        <v>Aderente</v>
      </c>
      <c r="BR579" s="15" t="str">
        <f t="shared" si="45"/>
        <v>*</v>
      </c>
      <c r="BS579" s="15" t="str">
        <f t="shared" si="46"/>
        <v>*</v>
      </c>
      <c r="BT579" s="157" t="str">
        <f t="shared" si="47"/>
        <v/>
      </c>
    </row>
    <row r="580" spans="1:72" ht="14.45" hidden="1">
      <c r="A580" s="44" t="str">
        <f t="shared" si="43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4"/>
        <v>Aderente</v>
      </c>
      <c r="BR580" s="15" t="str">
        <f t="shared" si="45"/>
        <v>*</v>
      </c>
      <c r="BS580" s="15" t="str">
        <f t="shared" si="46"/>
        <v>*</v>
      </c>
      <c r="BT580" s="157" t="str">
        <f t="shared" si="47"/>
        <v/>
      </c>
    </row>
    <row r="581" spans="1:72" ht="14.45" hidden="1">
      <c r="A581" s="44" t="str">
        <f t="shared" si="43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4"/>
        <v>Aderente</v>
      </c>
      <c r="BR581" s="15" t="str">
        <f t="shared" si="45"/>
        <v>*</v>
      </c>
      <c r="BS581" s="15" t="str">
        <f t="shared" si="46"/>
        <v>*</v>
      </c>
      <c r="BT581" s="157" t="str">
        <f t="shared" si="47"/>
        <v/>
      </c>
    </row>
    <row r="582" spans="1:72" ht="14.45" hidden="1">
      <c r="A582" s="44" t="str">
        <f t="shared" si="43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4"/>
        <v>Aderente</v>
      </c>
      <c r="BR582" s="15" t="str">
        <f t="shared" si="45"/>
        <v>*</v>
      </c>
      <c r="BS582" s="15" t="str">
        <f t="shared" si="46"/>
        <v>*</v>
      </c>
      <c r="BT582" s="157" t="str">
        <f t="shared" si="47"/>
        <v/>
      </c>
    </row>
    <row r="583" spans="1:72" ht="14.45" hidden="1">
      <c r="A583" s="44" t="str">
        <f t="shared" si="43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4"/>
        <v>Aderente</v>
      </c>
      <c r="BR583" s="15" t="str">
        <f t="shared" si="45"/>
        <v>*</v>
      </c>
      <c r="BS583" s="15" t="str">
        <f t="shared" si="46"/>
        <v>*</v>
      </c>
      <c r="BT583" s="157" t="str">
        <f t="shared" si="47"/>
        <v/>
      </c>
    </row>
    <row r="584" spans="1:72" ht="14.45" hidden="1">
      <c r="A584" s="44" t="str">
        <f t="shared" si="43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4"/>
        <v>Aderente</v>
      </c>
      <c r="BR584" s="15" t="str">
        <f t="shared" si="45"/>
        <v>*</v>
      </c>
      <c r="BS584" s="15" t="str">
        <f t="shared" si="46"/>
        <v>*</v>
      </c>
      <c r="BT584" s="157" t="str">
        <f t="shared" si="47"/>
        <v/>
      </c>
    </row>
    <row r="585" spans="1:72" ht="14.45" hidden="1">
      <c r="A585" s="44" t="str">
        <f t="shared" ref="A585:A648" si="48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49">IF(AND(BR585&lt;1,BS585&lt;1),"Produção e Intervalo",IF(BR585&lt;1,"Intervalo",IF(BS585&lt;1,"Produção","Aderente")))</f>
        <v>Aderente</v>
      </c>
      <c r="BR585" s="15" t="str">
        <f t="shared" ref="BR585:BR648" si="50">IF(OR(B585="",F585=""),"*",AY585/P585)</f>
        <v>*</v>
      </c>
      <c r="BS585" s="15" t="str">
        <f t="shared" ref="BS585:BS648" si="51">IF(OR(B585="",F585=""),"*",BA585/Q585)</f>
        <v>*</v>
      </c>
      <c r="BT585" s="157" t="str">
        <f t="shared" ref="BT585:BT648" si="52">IF(BN585="","",SUBSTITUTE(BM585," ","")&amp;SUBSTITUTE(BN585," ",""))</f>
        <v/>
      </c>
    </row>
    <row r="586" spans="1:72" ht="14.45" hidden="1">
      <c r="A586" s="44" t="str">
        <f t="shared" si="48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9"/>
        <v>Aderente</v>
      </c>
      <c r="BR586" s="15" t="str">
        <f t="shared" si="50"/>
        <v>*</v>
      </c>
      <c r="BS586" s="15" t="str">
        <f t="shared" si="51"/>
        <v>*</v>
      </c>
      <c r="BT586" s="157" t="str">
        <f t="shared" si="52"/>
        <v/>
      </c>
    </row>
    <row r="587" spans="1:72" ht="14.45" hidden="1">
      <c r="A587" s="44" t="str">
        <f t="shared" si="48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9"/>
        <v>Aderente</v>
      </c>
      <c r="BR587" s="15" t="str">
        <f t="shared" si="50"/>
        <v>*</v>
      </c>
      <c r="BS587" s="15" t="str">
        <f t="shared" si="51"/>
        <v>*</v>
      </c>
      <c r="BT587" s="157" t="str">
        <f t="shared" si="52"/>
        <v/>
      </c>
    </row>
    <row r="588" spans="1:72" ht="14.45" hidden="1">
      <c r="A588" s="44" t="str">
        <f t="shared" si="48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9"/>
        <v>Aderente</v>
      </c>
      <c r="BR588" s="15" t="str">
        <f t="shared" si="50"/>
        <v>*</v>
      </c>
      <c r="BS588" s="15" t="str">
        <f t="shared" si="51"/>
        <v>*</v>
      </c>
      <c r="BT588" s="157" t="str">
        <f t="shared" si="52"/>
        <v/>
      </c>
    </row>
    <row r="589" spans="1:72" ht="14.45" hidden="1">
      <c r="A589" s="44" t="str">
        <f t="shared" si="48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9"/>
        <v>Aderente</v>
      </c>
      <c r="BR589" s="15" t="str">
        <f t="shared" si="50"/>
        <v>*</v>
      </c>
      <c r="BS589" s="15" t="str">
        <f t="shared" si="51"/>
        <v>*</v>
      </c>
      <c r="BT589" s="157" t="str">
        <f t="shared" si="52"/>
        <v/>
      </c>
    </row>
    <row r="590" spans="1:72" ht="14.45" hidden="1">
      <c r="A590" s="44" t="str">
        <f t="shared" si="48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9"/>
        <v>Aderente</v>
      </c>
      <c r="BR590" s="15" t="str">
        <f t="shared" si="50"/>
        <v>*</v>
      </c>
      <c r="BS590" s="15" t="str">
        <f t="shared" si="51"/>
        <v>*</v>
      </c>
      <c r="BT590" s="157" t="str">
        <f t="shared" si="52"/>
        <v/>
      </c>
    </row>
    <row r="591" spans="1:72" ht="14.45" hidden="1">
      <c r="A591" s="44" t="str">
        <f t="shared" si="48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9"/>
        <v>Aderente</v>
      </c>
      <c r="BR591" s="15" t="str">
        <f t="shared" si="50"/>
        <v>*</v>
      </c>
      <c r="BS591" s="15" t="str">
        <f t="shared" si="51"/>
        <v>*</v>
      </c>
      <c r="BT591" s="157" t="str">
        <f t="shared" si="52"/>
        <v/>
      </c>
    </row>
    <row r="592" spans="1:72" ht="14.45" hidden="1">
      <c r="A592" s="44" t="str">
        <f t="shared" si="48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9"/>
        <v>Aderente</v>
      </c>
      <c r="BR592" s="15" t="str">
        <f t="shared" si="50"/>
        <v>*</v>
      </c>
      <c r="BS592" s="15" t="str">
        <f t="shared" si="51"/>
        <v>*</v>
      </c>
      <c r="BT592" s="157" t="str">
        <f t="shared" si="52"/>
        <v/>
      </c>
    </row>
    <row r="593" spans="1:72" ht="14.45" hidden="1">
      <c r="A593" s="44" t="str">
        <f t="shared" si="48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9"/>
        <v>Aderente</v>
      </c>
      <c r="BR593" s="15" t="str">
        <f t="shared" si="50"/>
        <v>*</v>
      </c>
      <c r="BS593" s="15" t="str">
        <f t="shared" si="51"/>
        <v>*</v>
      </c>
      <c r="BT593" s="157" t="str">
        <f t="shared" si="52"/>
        <v/>
      </c>
    </row>
    <row r="594" spans="1:72" ht="14.45" hidden="1">
      <c r="A594" s="44" t="str">
        <f t="shared" si="48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9"/>
        <v>Aderente</v>
      </c>
      <c r="BR594" s="15" t="str">
        <f t="shared" si="50"/>
        <v>*</v>
      </c>
      <c r="BS594" s="15" t="str">
        <f t="shared" si="51"/>
        <v>*</v>
      </c>
      <c r="BT594" s="157" t="str">
        <f t="shared" si="52"/>
        <v/>
      </c>
    </row>
    <row r="595" spans="1:72" ht="14.45" hidden="1">
      <c r="A595" s="44" t="str">
        <f t="shared" si="48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9"/>
        <v>Aderente</v>
      </c>
      <c r="BR595" s="15" t="str">
        <f t="shared" si="50"/>
        <v>*</v>
      </c>
      <c r="BS595" s="15" t="str">
        <f t="shared" si="51"/>
        <v>*</v>
      </c>
      <c r="BT595" s="157" t="str">
        <f t="shared" si="52"/>
        <v/>
      </c>
    </row>
    <row r="596" spans="1:72" ht="14.45" hidden="1">
      <c r="A596" s="44" t="str">
        <f t="shared" si="48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9"/>
        <v>Aderente</v>
      </c>
      <c r="BR596" s="15" t="str">
        <f t="shared" si="50"/>
        <v>*</v>
      </c>
      <c r="BS596" s="15" t="str">
        <f t="shared" si="51"/>
        <v>*</v>
      </c>
      <c r="BT596" s="157" t="str">
        <f t="shared" si="52"/>
        <v/>
      </c>
    </row>
    <row r="597" spans="1:72" ht="14.45" hidden="1">
      <c r="A597" s="44" t="str">
        <f t="shared" si="48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9"/>
        <v>Aderente</v>
      </c>
      <c r="BR597" s="15" t="str">
        <f t="shared" si="50"/>
        <v>*</v>
      </c>
      <c r="BS597" s="15" t="str">
        <f t="shared" si="51"/>
        <v>*</v>
      </c>
      <c r="BT597" s="157" t="str">
        <f t="shared" si="52"/>
        <v/>
      </c>
    </row>
    <row r="598" spans="1:72" ht="14.45" hidden="1">
      <c r="A598" s="44" t="str">
        <f t="shared" si="48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9"/>
        <v>Aderente</v>
      </c>
      <c r="BR598" s="15" t="str">
        <f t="shared" si="50"/>
        <v>*</v>
      </c>
      <c r="BS598" s="15" t="str">
        <f t="shared" si="51"/>
        <v>*</v>
      </c>
      <c r="BT598" s="157" t="str">
        <f t="shared" si="52"/>
        <v/>
      </c>
    </row>
    <row r="599" spans="1:72" ht="14.45" hidden="1">
      <c r="A599" s="44" t="str">
        <f t="shared" si="48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9"/>
        <v>Aderente</v>
      </c>
      <c r="BR599" s="15" t="str">
        <f t="shared" si="50"/>
        <v>*</v>
      </c>
      <c r="BS599" s="15" t="str">
        <f t="shared" si="51"/>
        <v>*</v>
      </c>
      <c r="BT599" s="157" t="str">
        <f t="shared" si="52"/>
        <v/>
      </c>
    </row>
    <row r="600" spans="1:72" ht="14.45" hidden="1">
      <c r="A600" s="44" t="str">
        <f t="shared" si="48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9"/>
        <v>Aderente</v>
      </c>
      <c r="BR600" s="15" t="str">
        <f t="shared" si="50"/>
        <v>*</v>
      </c>
      <c r="BS600" s="15" t="str">
        <f t="shared" si="51"/>
        <v>*</v>
      </c>
      <c r="BT600" s="157" t="str">
        <f t="shared" si="52"/>
        <v/>
      </c>
    </row>
    <row r="601" spans="1:72" ht="14.45" hidden="1">
      <c r="A601" s="44" t="str">
        <f t="shared" si="48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9"/>
        <v>Aderente</v>
      </c>
      <c r="BR601" s="15" t="str">
        <f t="shared" si="50"/>
        <v>*</v>
      </c>
      <c r="BS601" s="15" t="str">
        <f t="shared" si="51"/>
        <v>*</v>
      </c>
      <c r="BT601" s="157" t="str">
        <f t="shared" si="52"/>
        <v/>
      </c>
    </row>
    <row r="602" spans="1:72" ht="14.45" hidden="1">
      <c r="A602" s="44" t="str">
        <f t="shared" si="48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9"/>
        <v>Aderente</v>
      </c>
      <c r="BR602" s="15" t="str">
        <f t="shared" si="50"/>
        <v>*</v>
      </c>
      <c r="BS602" s="15" t="str">
        <f t="shared" si="51"/>
        <v>*</v>
      </c>
      <c r="BT602" s="157" t="str">
        <f t="shared" si="52"/>
        <v/>
      </c>
    </row>
    <row r="603" spans="1:72" ht="14.45" hidden="1">
      <c r="A603" s="44" t="str">
        <f t="shared" si="48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9"/>
        <v>Aderente</v>
      </c>
      <c r="BR603" s="15" t="str">
        <f t="shared" si="50"/>
        <v>*</v>
      </c>
      <c r="BS603" s="15" t="str">
        <f t="shared" si="51"/>
        <v>*</v>
      </c>
      <c r="BT603" s="157" t="str">
        <f t="shared" si="52"/>
        <v/>
      </c>
    </row>
    <row r="604" spans="1:72" ht="14.45" hidden="1">
      <c r="A604" s="44" t="str">
        <f t="shared" si="48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9"/>
        <v>Aderente</v>
      </c>
      <c r="BR604" s="15" t="str">
        <f t="shared" si="50"/>
        <v>*</v>
      </c>
      <c r="BS604" s="15" t="str">
        <f t="shared" si="51"/>
        <v>*</v>
      </c>
      <c r="BT604" s="157" t="str">
        <f t="shared" si="52"/>
        <v/>
      </c>
    </row>
    <row r="605" spans="1:72" ht="14.45" hidden="1">
      <c r="A605" s="44" t="str">
        <f t="shared" si="48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9"/>
        <v>Aderente</v>
      </c>
      <c r="BR605" s="15" t="str">
        <f t="shared" si="50"/>
        <v>*</v>
      </c>
      <c r="BS605" s="15" t="str">
        <f t="shared" si="51"/>
        <v>*</v>
      </c>
      <c r="BT605" s="157" t="str">
        <f t="shared" si="52"/>
        <v/>
      </c>
    </row>
    <row r="606" spans="1:72" ht="14.45" hidden="1">
      <c r="A606" s="44" t="str">
        <f t="shared" si="48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9"/>
        <v>Aderente</v>
      </c>
      <c r="BR606" s="15" t="str">
        <f t="shared" si="50"/>
        <v>*</v>
      </c>
      <c r="BS606" s="15" t="str">
        <f t="shared" si="51"/>
        <v>*</v>
      </c>
      <c r="BT606" s="157" t="str">
        <f t="shared" si="52"/>
        <v/>
      </c>
    </row>
    <row r="607" spans="1:72" ht="14.45" hidden="1">
      <c r="A607" s="44" t="str">
        <f t="shared" si="48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9"/>
        <v>Aderente</v>
      </c>
      <c r="BR607" s="15" t="str">
        <f t="shared" si="50"/>
        <v>*</v>
      </c>
      <c r="BS607" s="15" t="str">
        <f t="shared" si="51"/>
        <v>*</v>
      </c>
      <c r="BT607" s="157" t="str">
        <f t="shared" si="52"/>
        <v/>
      </c>
    </row>
    <row r="608" spans="1:72" ht="14.45" hidden="1">
      <c r="A608" s="44" t="str">
        <f t="shared" si="48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9"/>
        <v>Aderente</v>
      </c>
      <c r="BR608" s="15" t="str">
        <f t="shared" si="50"/>
        <v>*</v>
      </c>
      <c r="BS608" s="15" t="str">
        <f t="shared" si="51"/>
        <v>*</v>
      </c>
      <c r="BT608" s="157" t="str">
        <f t="shared" si="52"/>
        <v/>
      </c>
    </row>
    <row r="609" spans="1:72" ht="14.45" hidden="1">
      <c r="A609" s="44" t="str">
        <f t="shared" si="48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9"/>
        <v>Aderente</v>
      </c>
      <c r="BR609" s="15" t="str">
        <f t="shared" si="50"/>
        <v>*</v>
      </c>
      <c r="BS609" s="15" t="str">
        <f t="shared" si="51"/>
        <v>*</v>
      </c>
      <c r="BT609" s="157" t="str">
        <f t="shared" si="52"/>
        <v/>
      </c>
    </row>
    <row r="610" spans="1:72" ht="14.45" hidden="1">
      <c r="A610" s="44" t="str">
        <f t="shared" si="48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9"/>
        <v>Aderente</v>
      </c>
      <c r="BR610" s="15" t="str">
        <f t="shared" si="50"/>
        <v>*</v>
      </c>
      <c r="BS610" s="15" t="str">
        <f t="shared" si="51"/>
        <v>*</v>
      </c>
      <c r="BT610" s="157" t="str">
        <f t="shared" si="52"/>
        <v/>
      </c>
    </row>
    <row r="611" spans="1:72" ht="14.45" hidden="1">
      <c r="A611" s="44" t="str">
        <f t="shared" si="48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9"/>
        <v>Aderente</v>
      </c>
      <c r="BR611" s="15" t="str">
        <f t="shared" si="50"/>
        <v>*</v>
      </c>
      <c r="BS611" s="15" t="str">
        <f t="shared" si="51"/>
        <v>*</v>
      </c>
      <c r="BT611" s="157" t="str">
        <f t="shared" si="52"/>
        <v/>
      </c>
    </row>
    <row r="612" spans="1:72" ht="14.45" hidden="1">
      <c r="A612" s="44" t="str">
        <f t="shared" si="48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9"/>
        <v>Aderente</v>
      </c>
      <c r="BR612" s="15" t="str">
        <f t="shared" si="50"/>
        <v>*</v>
      </c>
      <c r="BS612" s="15" t="str">
        <f t="shared" si="51"/>
        <v>*</v>
      </c>
      <c r="BT612" s="157" t="str">
        <f t="shared" si="52"/>
        <v/>
      </c>
    </row>
    <row r="613" spans="1:72" ht="14.45" hidden="1">
      <c r="A613" s="44" t="str">
        <f t="shared" si="48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9"/>
        <v>Aderente</v>
      </c>
      <c r="BR613" s="15" t="str">
        <f t="shared" si="50"/>
        <v>*</v>
      </c>
      <c r="BS613" s="15" t="str">
        <f t="shared" si="51"/>
        <v>*</v>
      </c>
      <c r="BT613" s="157" t="str">
        <f t="shared" si="52"/>
        <v/>
      </c>
    </row>
    <row r="614" spans="1:72" ht="14.45" hidden="1">
      <c r="A614" s="44" t="str">
        <f t="shared" si="48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9"/>
        <v>Aderente</v>
      </c>
      <c r="BR614" s="15" t="str">
        <f t="shared" si="50"/>
        <v>*</v>
      </c>
      <c r="BS614" s="15" t="str">
        <f t="shared" si="51"/>
        <v>*</v>
      </c>
      <c r="BT614" s="157" t="str">
        <f t="shared" si="52"/>
        <v/>
      </c>
    </row>
    <row r="615" spans="1:72" ht="14.45" hidden="1">
      <c r="A615" s="44" t="str">
        <f t="shared" si="48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9"/>
        <v>Aderente</v>
      </c>
      <c r="BR615" s="15" t="str">
        <f t="shared" si="50"/>
        <v>*</v>
      </c>
      <c r="BS615" s="15" t="str">
        <f t="shared" si="51"/>
        <v>*</v>
      </c>
      <c r="BT615" s="157" t="str">
        <f t="shared" si="52"/>
        <v/>
      </c>
    </row>
    <row r="616" spans="1:72" ht="14.45" hidden="1">
      <c r="A616" s="44" t="str">
        <f t="shared" si="48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9"/>
        <v>Aderente</v>
      </c>
      <c r="BR616" s="15" t="str">
        <f t="shared" si="50"/>
        <v>*</v>
      </c>
      <c r="BS616" s="15" t="str">
        <f t="shared" si="51"/>
        <v>*</v>
      </c>
      <c r="BT616" s="157" t="str">
        <f t="shared" si="52"/>
        <v/>
      </c>
    </row>
    <row r="617" spans="1:72" ht="14.45" hidden="1">
      <c r="A617" s="44" t="str">
        <f t="shared" si="48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9"/>
        <v>Aderente</v>
      </c>
      <c r="BR617" s="15" t="str">
        <f t="shared" si="50"/>
        <v>*</v>
      </c>
      <c r="BS617" s="15" t="str">
        <f t="shared" si="51"/>
        <v>*</v>
      </c>
      <c r="BT617" s="157" t="str">
        <f t="shared" si="52"/>
        <v/>
      </c>
    </row>
    <row r="618" spans="1:72" ht="14.45" hidden="1">
      <c r="A618" s="44" t="str">
        <f t="shared" si="48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9"/>
        <v>Aderente</v>
      </c>
      <c r="BR618" s="15" t="str">
        <f t="shared" si="50"/>
        <v>*</v>
      </c>
      <c r="BS618" s="15" t="str">
        <f t="shared" si="51"/>
        <v>*</v>
      </c>
      <c r="BT618" s="157" t="str">
        <f t="shared" si="52"/>
        <v/>
      </c>
    </row>
    <row r="619" spans="1:72" ht="14.45" hidden="1">
      <c r="A619" s="44" t="str">
        <f t="shared" si="48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9"/>
        <v>Aderente</v>
      </c>
      <c r="BR619" s="15" t="str">
        <f t="shared" si="50"/>
        <v>*</v>
      </c>
      <c r="BS619" s="15" t="str">
        <f t="shared" si="51"/>
        <v>*</v>
      </c>
      <c r="BT619" s="157" t="str">
        <f t="shared" si="52"/>
        <v/>
      </c>
    </row>
    <row r="620" spans="1:72" ht="14.45" hidden="1">
      <c r="A620" s="44" t="str">
        <f t="shared" si="48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9"/>
        <v>Aderente</v>
      </c>
      <c r="BR620" s="15" t="str">
        <f t="shared" si="50"/>
        <v>*</v>
      </c>
      <c r="BS620" s="15" t="str">
        <f t="shared" si="51"/>
        <v>*</v>
      </c>
      <c r="BT620" s="157" t="str">
        <f t="shared" si="52"/>
        <v/>
      </c>
    </row>
    <row r="621" spans="1:72" ht="14.45" hidden="1">
      <c r="A621" s="44" t="str">
        <f t="shared" si="48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9"/>
        <v>Aderente</v>
      </c>
      <c r="BR621" s="15" t="str">
        <f t="shared" si="50"/>
        <v>*</v>
      </c>
      <c r="BS621" s="15" t="str">
        <f t="shared" si="51"/>
        <v>*</v>
      </c>
      <c r="BT621" s="157" t="str">
        <f t="shared" si="52"/>
        <v/>
      </c>
    </row>
    <row r="622" spans="1:72" ht="14.45" hidden="1">
      <c r="A622" s="44" t="str">
        <f t="shared" si="48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9"/>
        <v>Aderente</v>
      </c>
      <c r="BR622" s="15" t="str">
        <f t="shared" si="50"/>
        <v>*</v>
      </c>
      <c r="BS622" s="15" t="str">
        <f t="shared" si="51"/>
        <v>*</v>
      </c>
      <c r="BT622" s="157" t="str">
        <f t="shared" si="52"/>
        <v/>
      </c>
    </row>
    <row r="623" spans="1:72" ht="14.45" hidden="1">
      <c r="A623" s="44" t="str">
        <f t="shared" si="48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9"/>
        <v>Aderente</v>
      </c>
      <c r="BR623" s="15" t="str">
        <f t="shared" si="50"/>
        <v>*</v>
      </c>
      <c r="BS623" s="15" t="str">
        <f t="shared" si="51"/>
        <v>*</v>
      </c>
      <c r="BT623" s="157" t="str">
        <f t="shared" si="52"/>
        <v/>
      </c>
    </row>
    <row r="624" spans="1:72" ht="14.45" hidden="1">
      <c r="A624" s="44" t="str">
        <f t="shared" si="48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9"/>
        <v>Aderente</v>
      </c>
      <c r="BR624" s="15" t="str">
        <f t="shared" si="50"/>
        <v>*</v>
      </c>
      <c r="BS624" s="15" t="str">
        <f t="shared" si="51"/>
        <v>*</v>
      </c>
      <c r="BT624" s="157" t="str">
        <f t="shared" si="52"/>
        <v/>
      </c>
    </row>
    <row r="625" spans="1:72" ht="14.45" hidden="1">
      <c r="A625" s="44" t="str">
        <f t="shared" si="48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9"/>
        <v>Aderente</v>
      </c>
      <c r="BR625" s="15" t="str">
        <f t="shared" si="50"/>
        <v>*</v>
      </c>
      <c r="BS625" s="15" t="str">
        <f t="shared" si="51"/>
        <v>*</v>
      </c>
      <c r="BT625" s="157" t="str">
        <f t="shared" si="52"/>
        <v/>
      </c>
    </row>
    <row r="626" spans="1:72" ht="14.45" hidden="1">
      <c r="A626" s="44" t="str">
        <f t="shared" si="48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9"/>
        <v>Aderente</v>
      </c>
      <c r="BR626" s="15" t="str">
        <f t="shared" si="50"/>
        <v>*</v>
      </c>
      <c r="BS626" s="15" t="str">
        <f t="shared" si="51"/>
        <v>*</v>
      </c>
      <c r="BT626" s="157" t="str">
        <f t="shared" si="52"/>
        <v/>
      </c>
    </row>
    <row r="627" spans="1:72" ht="14.45" hidden="1">
      <c r="A627" s="44" t="str">
        <f t="shared" si="48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9"/>
        <v>Aderente</v>
      </c>
      <c r="BR627" s="15" t="str">
        <f t="shared" si="50"/>
        <v>*</v>
      </c>
      <c r="BS627" s="15" t="str">
        <f t="shared" si="51"/>
        <v>*</v>
      </c>
      <c r="BT627" s="157" t="str">
        <f t="shared" si="52"/>
        <v/>
      </c>
    </row>
    <row r="628" spans="1:72" ht="14.45" hidden="1">
      <c r="A628" s="44" t="str">
        <f t="shared" si="48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9"/>
        <v>Aderente</v>
      </c>
      <c r="BR628" s="15" t="str">
        <f t="shared" si="50"/>
        <v>*</v>
      </c>
      <c r="BS628" s="15" t="str">
        <f t="shared" si="51"/>
        <v>*</v>
      </c>
      <c r="BT628" s="157" t="str">
        <f t="shared" si="52"/>
        <v/>
      </c>
    </row>
    <row r="629" spans="1:72" ht="14.45" hidden="1">
      <c r="A629" s="44" t="str">
        <f t="shared" si="48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9"/>
        <v>Aderente</v>
      </c>
      <c r="BR629" s="15" t="str">
        <f t="shared" si="50"/>
        <v>*</v>
      </c>
      <c r="BS629" s="15" t="str">
        <f t="shared" si="51"/>
        <v>*</v>
      </c>
      <c r="BT629" s="157" t="str">
        <f t="shared" si="52"/>
        <v/>
      </c>
    </row>
    <row r="630" spans="1:72" ht="14.45" hidden="1">
      <c r="A630" s="44" t="str">
        <f t="shared" si="48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9"/>
        <v>Aderente</v>
      </c>
      <c r="BR630" s="15" t="str">
        <f t="shared" si="50"/>
        <v>*</v>
      </c>
      <c r="BS630" s="15" t="str">
        <f t="shared" si="51"/>
        <v>*</v>
      </c>
      <c r="BT630" s="157" t="str">
        <f t="shared" si="52"/>
        <v/>
      </c>
    </row>
    <row r="631" spans="1:72" ht="14.45" hidden="1">
      <c r="A631" s="44" t="str">
        <f t="shared" si="48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9"/>
        <v>Aderente</v>
      </c>
      <c r="BR631" s="15" t="str">
        <f t="shared" si="50"/>
        <v>*</v>
      </c>
      <c r="BS631" s="15" t="str">
        <f t="shared" si="51"/>
        <v>*</v>
      </c>
      <c r="BT631" s="157" t="str">
        <f t="shared" si="52"/>
        <v/>
      </c>
    </row>
    <row r="632" spans="1:72" ht="14.45" hidden="1">
      <c r="A632" s="44" t="str">
        <f t="shared" si="48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9"/>
        <v>Aderente</v>
      </c>
      <c r="BR632" s="15" t="str">
        <f t="shared" si="50"/>
        <v>*</v>
      </c>
      <c r="BS632" s="15" t="str">
        <f t="shared" si="51"/>
        <v>*</v>
      </c>
      <c r="BT632" s="157" t="str">
        <f t="shared" si="52"/>
        <v/>
      </c>
    </row>
    <row r="633" spans="1:72" ht="14.45" hidden="1">
      <c r="A633" s="44" t="str">
        <f t="shared" si="48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9"/>
        <v>Aderente</v>
      </c>
      <c r="BR633" s="15" t="str">
        <f t="shared" si="50"/>
        <v>*</v>
      </c>
      <c r="BS633" s="15" t="str">
        <f t="shared" si="51"/>
        <v>*</v>
      </c>
      <c r="BT633" s="157" t="str">
        <f t="shared" si="52"/>
        <v/>
      </c>
    </row>
    <row r="634" spans="1:72" ht="14.45" hidden="1">
      <c r="A634" s="44" t="str">
        <f t="shared" si="48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9"/>
        <v>Aderente</v>
      </c>
      <c r="BR634" s="15" t="str">
        <f t="shared" si="50"/>
        <v>*</v>
      </c>
      <c r="BS634" s="15" t="str">
        <f t="shared" si="51"/>
        <v>*</v>
      </c>
      <c r="BT634" s="157" t="str">
        <f t="shared" si="52"/>
        <v/>
      </c>
    </row>
    <row r="635" spans="1:72" ht="14.45" hidden="1">
      <c r="A635" s="44" t="str">
        <f t="shared" si="48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9"/>
        <v>Aderente</v>
      </c>
      <c r="BR635" s="15" t="str">
        <f t="shared" si="50"/>
        <v>*</v>
      </c>
      <c r="BS635" s="15" t="str">
        <f t="shared" si="51"/>
        <v>*</v>
      </c>
      <c r="BT635" s="157" t="str">
        <f t="shared" si="52"/>
        <v/>
      </c>
    </row>
    <row r="636" spans="1:72" ht="14.45" hidden="1">
      <c r="A636" s="44" t="str">
        <f t="shared" si="48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9"/>
        <v>Aderente</v>
      </c>
      <c r="BR636" s="15" t="str">
        <f t="shared" si="50"/>
        <v>*</v>
      </c>
      <c r="BS636" s="15" t="str">
        <f t="shared" si="51"/>
        <v>*</v>
      </c>
      <c r="BT636" s="157" t="str">
        <f t="shared" si="52"/>
        <v/>
      </c>
    </row>
    <row r="637" spans="1:72" ht="14.45" hidden="1">
      <c r="A637" s="44" t="str">
        <f t="shared" si="48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9"/>
        <v>Aderente</v>
      </c>
      <c r="BR637" s="15" t="str">
        <f t="shared" si="50"/>
        <v>*</v>
      </c>
      <c r="BS637" s="15" t="str">
        <f t="shared" si="51"/>
        <v>*</v>
      </c>
      <c r="BT637" s="157" t="str">
        <f t="shared" si="52"/>
        <v/>
      </c>
    </row>
    <row r="638" spans="1:72" ht="14.45" hidden="1">
      <c r="A638" s="44" t="str">
        <f t="shared" si="48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9"/>
        <v>Aderente</v>
      </c>
      <c r="BR638" s="15" t="str">
        <f t="shared" si="50"/>
        <v>*</v>
      </c>
      <c r="BS638" s="15" t="str">
        <f t="shared" si="51"/>
        <v>*</v>
      </c>
      <c r="BT638" s="157" t="str">
        <f t="shared" si="52"/>
        <v/>
      </c>
    </row>
    <row r="639" spans="1:72" ht="14.45" hidden="1">
      <c r="A639" s="44" t="str">
        <f t="shared" si="48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9"/>
        <v>Aderente</v>
      </c>
      <c r="BR639" s="15" t="str">
        <f t="shared" si="50"/>
        <v>*</v>
      </c>
      <c r="BS639" s="15" t="str">
        <f t="shared" si="51"/>
        <v>*</v>
      </c>
      <c r="BT639" s="157" t="str">
        <f t="shared" si="52"/>
        <v/>
      </c>
    </row>
    <row r="640" spans="1:72" ht="14.45" hidden="1">
      <c r="A640" s="44" t="str">
        <f t="shared" si="48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9"/>
        <v>Aderente</v>
      </c>
      <c r="BR640" s="15" t="str">
        <f t="shared" si="50"/>
        <v>*</v>
      </c>
      <c r="BS640" s="15" t="str">
        <f t="shared" si="51"/>
        <v>*</v>
      </c>
      <c r="BT640" s="157" t="str">
        <f t="shared" si="52"/>
        <v/>
      </c>
    </row>
    <row r="641" spans="1:72" ht="14.45" hidden="1">
      <c r="A641" s="44" t="str">
        <f t="shared" si="48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9"/>
        <v>Aderente</v>
      </c>
      <c r="BR641" s="15" t="str">
        <f t="shared" si="50"/>
        <v>*</v>
      </c>
      <c r="BS641" s="15" t="str">
        <f t="shared" si="51"/>
        <v>*</v>
      </c>
      <c r="BT641" s="157" t="str">
        <f t="shared" si="52"/>
        <v/>
      </c>
    </row>
    <row r="642" spans="1:72" ht="14.45" hidden="1">
      <c r="A642" s="44" t="str">
        <f t="shared" si="48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9"/>
        <v>Aderente</v>
      </c>
      <c r="BR642" s="15" t="str">
        <f t="shared" si="50"/>
        <v>*</v>
      </c>
      <c r="BS642" s="15" t="str">
        <f t="shared" si="51"/>
        <v>*</v>
      </c>
      <c r="BT642" s="157" t="str">
        <f t="shared" si="52"/>
        <v/>
      </c>
    </row>
    <row r="643" spans="1:72" ht="14.45" hidden="1">
      <c r="A643" s="44" t="str">
        <f t="shared" si="48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9"/>
        <v>Aderente</v>
      </c>
      <c r="BR643" s="15" t="str">
        <f t="shared" si="50"/>
        <v>*</v>
      </c>
      <c r="BS643" s="15" t="str">
        <f t="shared" si="51"/>
        <v>*</v>
      </c>
      <c r="BT643" s="157" t="str">
        <f t="shared" si="52"/>
        <v/>
      </c>
    </row>
    <row r="644" spans="1:72" ht="14.45" hidden="1">
      <c r="A644" s="44" t="str">
        <f t="shared" si="48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9"/>
        <v>Aderente</v>
      </c>
      <c r="BR644" s="15" t="str">
        <f t="shared" si="50"/>
        <v>*</v>
      </c>
      <c r="BS644" s="15" t="str">
        <f t="shared" si="51"/>
        <v>*</v>
      </c>
      <c r="BT644" s="157" t="str">
        <f t="shared" si="52"/>
        <v/>
      </c>
    </row>
    <row r="645" spans="1:72" ht="14.45" hidden="1">
      <c r="A645" s="44" t="str">
        <f t="shared" si="48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9"/>
        <v>Aderente</v>
      </c>
      <c r="BR645" s="15" t="str">
        <f t="shared" si="50"/>
        <v>*</v>
      </c>
      <c r="BS645" s="15" t="str">
        <f t="shared" si="51"/>
        <v>*</v>
      </c>
      <c r="BT645" s="157" t="str">
        <f t="shared" si="52"/>
        <v/>
      </c>
    </row>
    <row r="646" spans="1:72" ht="14.45" hidden="1">
      <c r="A646" s="44" t="str">
        <f t="shared" si="48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9"/>
        <v>Aderente</v>
      </c>
      <c r="BR646" s="15" t="str">
        <f t="shared" si="50"/>
        <v>*</v>
      </c>
      <c r="BS646" s="15" t="str">
        <f t="shared" si="51"/>
        <v>*</v>
      </c>
      <c r="BT646" s="157" t="str">
        <f t="shared" si="52"/>
        <v/>
      </c>
    </row>
    <row r="647" spans="1:72" ht="14.45" hidden="1">
      <c r="A647" s="44" t="str">
        <f t="shared" si="48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9"/>
        <v>Aderente</v>
      </c>
      <c r="BR647" s="15" t="str">
        <f t="shared" si="50"/>
        <v>*</v>
      </c>
      <c r="BS647" s="15" t="str">
        <f t="shared" si="51"/>
        <v>*</v>
      </c>
      <c r="BT647" s="157" t="str">
        <f t="shared" si="52"/>
        <v/>
      </c>
    </row>
    <row r="648" spans="1:72" ht="14.45" hidden="1">
      <c r="A648" s="44" t="str">
        <f t="shared" si="48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9"/>
        <v>Aderente</v>
      </c>
      <c r="BR648" s="15" t="str">
        <f t="shared" si="50"/>
        <v>*</v>
      </c>
      <c r="BS648" s="15" t="str">
        <f t="shared" si="51"/>
        <v>*</v>
      </c>
      <c r="BT648" s="157" t="str">
        <f t="shared" si="52"/>
        <v/>
      </c>
    </row>
    <row r="649" spans="1:72" ht="14.45" hidden="1">
      <c r="A649" s="44" t="str">
        <f t="shared" ref="A649:A712" si="53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4">IF(AND(BR649&lt;1,BS649&lt;1),"Produção e Intervalo",IF(BR649&lt;1,"Intervalo",IF(BS649&lt;1,"Produção","Aderente")))</f>
        <v>Aderente</v>
      </c>
      <c r="BR649" s="15" t="str">
        <f t="shared" ref="BR649:BR712" si="55">IF(OR(B649="",F649=""),"*",AY649/P649)</f>
        <v>*</v>
      </c>
      <c r="BS649" s="15" t="str">
        <f t="shared" ref="BS649:BS712" si="56">IF(OR(B649="",F649=""),"*",BA649/Q649)</f>
        <v>*</v>
      </c>
      <c r="BT649" s="157" t="str">
        <f t="shared" ref="BT649:BT712" si="57">IF(BN649="","",SUBSTITUTE(BM649," ","")&amp;SUBSTITUTE(BN649," ",""))</f>
        <v/>
      </c>
    </row>
    <row r="650" spans="1:72" ht="14.45" hidden="1">
      <c r="A650" s="44" t="str">
        <f t="shared" si="53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4"/>
        <v>Aderente</v>
      </c>
      <c r="BR650" s="15" t="str">
        <f t="shared" si="55"/>
        <v>*</v>
      </c>
      <c r="BS650" s="15" t="str">
        <f t="shared" si="56"/>
        <v>*</v>
      </c>
      <c r="BT650" s="157" t="str">
        <f t="shared" si="57"/>
        <v/>
      </c>
    </row>
    <row r="651" spans="1:72" ht="14.45" hidden="1">
      <c r="A651" s="44" t="str">
        <f t="shared" si="53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4"/>
        <v>Aderente</v>
      </c>
      <c r="BR651" s="15" t="str">
        <f t="shared" si="55"/>
        <v>*</v>
      </c>
      <c r="BS651" s="15" t="str">
        <f t="shared" si="56"/>
        <v>*</v>
      </c>
      <c r="BT651" s="157" t="str">
        <f t="shared" si="57"/>
        <v/>
      </c>
    </row>
    <row r="652" spans="1:72" ht="14.45" hidden="1">
      <c r="A652" s="44" t="str">
        <f t="shared" si="53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4"/>
        <v>Aderente</v>
      </c>
      <c r="BR652" s="15" t="str">
        <f t="shared" si="55"/>
        <v>*</v>
      </c>
      <c r="BS652" s="15" t="str">
        <f t="shared" si="56"/>
        <v>*</v>
      </c>
      <c r="BT652" s="157" t="str">
        <f t="shared" si="57"/>
        <v/>
      </c>
    </row>
    <row r="653" spans="1:72" ht="14.45" hidden="1">
      <c r="A653" s="44" t="str">
        <f t="shared" si="53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4"/>
        <v>Aderente</v>
      </c>
      <c r="BR653" s="15" t="str">
        <f t="shared" si="55"/>
        <v>*</v>
      </c>
      <c r="BS653" s="15" t="str">
        <f t="shared" si="56"/>
        <v>*</v>
      </c>
      <c r="BT653" s="157" t="str">
        <f t="shared" si="57"/>
        <v/>
      </c>
    </row>
    <row r="654" spans="1:72" ht="14.45" hidden="1">
      <c r="A654" s="44" t="str">
        <f t="shared" si="53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4"/>
        <v>Aderente</v>
      </c>
      <c r="BR654" s="15" t="str">
        <f t="shared" si="55"/>
        <v>*</v>
      </c>
      <c r="BS654" s="15" t="str">
        <f t="shared" si="56"/>
        <v>*</v>
      </c>
      <c r="BT654" s="157" t="str">
        <f t="shared" si="57"/>
        <v/>
      </c>
    </row>
    <row r="655" spans="1:72" ht="14.45" hidden="1">
      <c r="A655" s="44" t="str">
        <f t="shared" si="53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4"/>
        <v>Aderente</v>
      </c>
      <c r="BR655" s="15" t="str">
        <f t="shared" si="55"/>
        <v>*</v>
      </c>
      <c r="BS655" s="15" t="str">
        <f t="shared" si="56"/>
        <v>*</v>
      </c>
      <c r="BT655" s="157" t="str">
        <f t="shared" si="57"/>
        <v/>
      </c>
    </row>
    <row r="656" spans="1:72" ht="14.45" hidden="1">
      <c r="A656" s="44" t="str">
        <f t="shared" si="53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4"/>
        <v>Aderente</v>
      </c>
      <c r="BR656" s="15" t="str">
        <f t="shared" si="55"/>
        <v>*</v>
      </c>
      <c r="BS656" s="15" t="str">
        <f t="shared" si="56"/>
        <v>*</v>
      </c>
      <c r="BT656" s="157" t="str">
        <f t="shared" si="57"/>
        <v/>
      </c>
    </row>
    <row r="657" spans="1:72" ht="14.45" hidden="1">
      <c r="A657" s="44" t="str">
        <f t="shared" si="53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4"/>
        <v>Aderente</v>
      </c>
      <c r="BR657" s="15" t="str">
        <f t="shared" si="55"/>
        <v>*</v>
      </c>
      <c r="BS657" s="15" t="str">
        <f t="shared" si="56"/>
        <v>*</v>
      </c>
      <c r="BT657" s="157" t="str">
        <f t="shared" si="57"/>
        <v/>
      </c>
    </row>
    <row r="658" spans="1:72" ht="14.45" hidden="1">
      <c r="A658" s="44" t="str">
        <f t="shared" si="53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4"/>
        <v>Aderente</v>
      </c>
      <c r="BR658" s="15" t="str">
        <f t="shared" si="55"/>
        <v>*</v>
      </c>
      <c r="BS658" s="15" t="str">
        <f t="shared" si="56"/>
        <v>*</v>
      </c>
      <c r="BT658" s="157" t="str">
        <f t="shared" si="57"/>
        <v/>
      </c>
    </row>
    <row r="659" spans="1:72" ht="14.45" hidden="1">
      <c r="A659" s="44" t="str">
        <f t="shared" si="53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4"/>
        <v>Aderente</v>
      </c>
      <c r="BR659" s="15" t="str">
        <f t="shared" si="55"/>
        <v>*</v>
      </c>
      <c r="BS659" s="15" t="str">
        <f t="shared" si="56"/>
        <v>*</v>
      </c>
      <c r="BT659" s="157" t="str">
        <f t="shared" si="57"/>
        <v/>
      </c>
    </row>
    <row r="660" spans="1:72" ht="14.45" hidden="1">
      <c r="A660" s="44" t="str">
        <f t="shared" si="53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4"/>
        <v>Aderente</v>
      </c>
      <c r="BR660" s="15" t="str">
        <f t="shared" si="55"/>
        <v>*</v>
      </c>
      <c r="BS660" s="15" t="str">
        <f t="shared" si="56"/>
        <v>*</v>
      </c>
      <c r="BT660" s="157" t="str">
        <f t="shared" si="57"/>
        <v/>
      </c>
    </row>
    <row r="661" spans="1:72" ht="14.45" hidden="1">
      <c r="A661" s="44" t="str">
        <f t="shared" si="53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4"/>
        <v>Aderente</v>
      </c>
      <c r="BR661" s="15" t="str">
        <f t="shared" si="55"/>
        <v>*</v>
      </c>
      <c r="BS661" s="15" t="str">
        <f t="shared" si="56"/>
        <v>*</v>
      </c>
      <c r="BT661" s="157" t="str">
        <f t="shared" si="57"/>
        <v/>
      </c>
    </row>
    <row r="662" spans="1:72" ht="14.45" hidden="1">
      <c r="A662" s="44" t="str">
        <f t="shared" si="53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4"/>
        <v>Aderente</v>
      </c>
      <c r="BR662" s="15" t="str">
        <f t="shared" si="55"/>
        <v>*</v>
      </c>
      <c r="BS662" s="15" t="str">
        <f t="shared" si="56"/>
        <v>*</v>
      </c>
      <c r="BT662" s="157" t="str">
        <f t="shared" si="57"/>
        <v/>
      </c>
    </row>
    <row r="663" spans="1:72" ht="14.45" hidden="1">
      <c r="A663" s="44" t="str">
        <f t="shared" si="53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4"/>
        <v>Aderente</v>
      </c>
      <c r="BR663" s="15" t="str">
        <f t="shared" si="55"/>
        <v>*</v>
      </c>
      <c r="BS663" s="15" t="str">
        <f t="shared" si="56"/>
        <v>*</v>
      </c>
      <c r="BT663" s="157" t="str">
        <f t="shared" si="57"/>
        <v/>
      </c>
    </row>
    <row r="664" spans="1:72" ht="14.45" hidden="1">
      <c r="A664" s="44" t="str">
        <f t="shared" si="53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4"/>
        <v>Aderente</v>
      </c>
      <c r="BR664" s="15" t="str">
        <f t="shared" si="55"/>
        <v>*</v>
      </c>
      <c r="BS664" s="15" t="str">
        <f t="shared" si="56"/>
        <v>*</v>
      </c>
      <c r="BT664" s="157" t="str">
        <f t="shared" si="57"/>
        <v/>
      </c>
    </row>
    <row r="665" spans="1:72" ht="14.45" hidden="1">
      <c r="A665" s="44" t="str">
        <f t="shared" si="53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4"/>
        <v>Aderente</v>
      </c>
      <c r="BR665" s="15" t="str">
        <f t="shared" si="55"/>
        <v>*</v>
      </c>
      <c r="BS665" s="15" t="str">
        <f t="shared" si="56"/>
        <v>*</v>
      </c>
      <c r="BT665" s="157" t="str">
        <f t="shared" si="57"/>
        <v/>
      </c>
    </row>
    <row r="666" spans="1:72" ht="14.45" hidden="1">
      <c r="A666" s="44" t="str">
        <f t="shared" si="53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4"/>
        <v>Aderente</v>
      </c>
      <c r="BR666" s="15" t="str">
        <f t="shared" si="55"/>
        <v>*</v>
      </c>
      <c r="BS666" s="15" t="str">
        <f t="shared" si="56"/>
        <v>*</v>
      </c>
      <c r="BT666" s="157" t="str">
        <f t="shared" si="57"/>
        <v/>
      </c>
    </row>
    <row r="667" spans="1:72" ht="14.45" hidden="1">
      <c r="A667" s="44" t="str">
        <f t="shared" si="53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4"/>
        <v>Aderente</v>
      </c>
      <c r="BR667" s="15" t="str">
        <f t="shared" si="55"/>
        <v>*</v>
      </c>
      <c r="BS667" s="15" t="str">
        <f t="shared" si="56"/>
        <v>*</v>
      </c>
      <c r="BT667" s="157" t="str">
        <f t="shared" si="57"/>
        <v/>
      </c>
    </row>
    <row r="668" spans="1:72" ht="14.45" hidden="1">
      <c r="A668" s="44" t="str">
        <f t="shared" si="53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4"/>
        <v>Aderente</v>
      </c>
      <c r="BR668" s="15" t="str">
        <f t="shared" si="55"/>
        <v>*</v>
      </c>
      <c r="BS668" s="15" t="str">
        <f t="shared" si="56"/>
        <v>*</v>
      </c>
      <c r="BT668" s="157" t="str">
        <f t="shared" si="57"/>
        <v/>
      </c>
    </row>
    <row r="669" spans="1:72" ht="14.45" hidden="1">
      <c r="A669" s="44" t="str">
        <f t="shared" si="53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4"/>
        <v>Aderente</v>
      </c>
      <c r="BR669" s="15" t="str">
        <f t="shared" si="55"/>
        <v>*</v>
      </c>
      <c r="BS669" s="15" t="str">
        <f t="shared" si="56"/>
        <v>*</v>
      </c>
      <c r="BT669" s="157" t="str">
        <f t="shared" si="57"/>
        <v/>
      </c>
    </row>
    <row r="670" spans="1:72" ht="14.45" hidden="1">
      <c r="A670" s="44" t="str">
        <f t="shared" si="53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4"/>
        <v>Aderente</v>
      </c>
      <c r="BR670" s="15" t="str">
        <f t="shared" si="55"/>
        <v>*</v>
      </c>
      <c r="BS670" s="15" t="str">
        <f t="shared" si="56"/>
        <v>*</v>
      </c>
      <c r="BT670" s="157" t="str">
        <f t="shared" si="57"/>
        <v/>
      </c>
    </row>
    <row r="671" spans="1:72" ht="14.45" hidden="1">
      <c r="A671" s="44" t="str">
        <f t="shared" si="53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4"/>
        <v>Aderente</v>
      </c>
      <c r="BR671" s="15" t="str">
        <f t="shared" si="55"/>
        <v>*</v>
      </c>
      <c r="BS671" s="15" t="str">
        <f t="shared" si="56"/>
        <v>*</v>
      </c>
      <c r="BT671" s="157" t="str">
        <f t="shared" si="57"/>
        <v/>
      </c>
    </row>
    <row r="672" spans="1:72" ht="14.45" hidden="1">
      <c r="A672" s="44" t="str">
        <f t="shared" si="53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4"/>
        <v>Aderente</v>
      </c>
      <c r="BR672" s="15" t="str">
        <f t="shared" si="55"/>
        <v>*</v>
      </c>
      <c r="BS672" s="15" t="str">
        <f t="shared" si="56"/>
        <v>*</v>
      </c>
      <c r="BT672" s="157" t="str">
        <f t="shared" si="57"/>
        <v/>
      </c>
    </row>
    <row r="673" spans="1:72" ht="14.45" hidden="1">
      <c r="A673" s="44" t="str">
        <f t="shared" si="53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4"/>
        <v>Aderente</v>
      </c>
      <c r="BR673" s="15" t="str">
        <f t="shared" si="55"/>
        <v>*</v>
      </c>
      <c r="BS673" s="15" t="str">
        <f t="shared" si="56"/>
        <v>*</v>
      </c>
      <c r="BT673" s="157" t="str">
        <f t="shared" si="57"/>
        <v/>
      </c>
    </row>
    <row r="674" spans="1:72" ht="14.45" hidden="1">
      <c r="A674" s="44" t="str">
        <f t="shared" si="53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4"/>
        <v>Aderente</v>
      </c>
      <c r="BR674" s="15" t="str">
        <f t="shared" si="55"/>
        <v>*</v>
      </c>
      <c r="BS674" s="15" t="str">
        <f t="shared" si="56"/>
        <v>*</v>
      </c>
      <c r="BT674" s="157" t="str">
        <f t="shared" si="57"/>
        <v/>
      </c>
    </row>
    <row r="675" spans="1:72" ht="14.45" hidden="1">
      <c r="A675" s="44" t="str">
        <f t="shared" si="53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4"/>
        <v>Aderente</v>
      </c>
      <c r="BR675" s="15" t="str">
        <f t="shared" si="55"/>
        <v>*</v>
      </c>
      <c r="BS675" s="15" t="str">
        <f t="shared" si="56"/>
        <v>*</v>
      </c>
      <c r="BT675" s="157" t="str">
        <f t="shared" si="57"/>
        <v/>
      </c>
    </row>
    <row r="676" spans="1:72" ht="14.45" hidden="1">
      <c r="A676" s="44" t="str">
        <f t="shared" si="53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4"/>
        <v>Aderente</v>
      </c>
      <c r="BR676" s="15" t="str">
        <f t="shared" si="55"/>
        <v>*</v>
      </c>
      <c r="BS676" s="15" t="str">
        <f t="shared" si="56"/>
        <v>*</v>
      </c>
      <c r="BT676" s="157" t="str">
        <f t="shared" si="57"/>
        <v/>
      </c>
    </row>
    <row r="677" spans="1:72" ht="14.45" hidden="1">
      <c r="A677" s="44" t="str">
        <f t="shared" si="53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4"/>
        <v>Aderente</v>
      </c>
      <c r="BR677" s="15" t="str">
        <f t="shared" si="55"/>
        <v>*</v>
      </c>
      <c r="BS677" s="15" t="str">
        <f t="shared" si="56"/>
        <v>*</v>
      </c>
      <c r="BT677" s="157" t="str">
        <f t="shared" si="57"/>
        <v/>
      </c>
    </row>
    <row r="678" spans="1:72" ht="14.45" hidden="1">
      <c r="A678" s="44" t="str">
        <f t="shared" si="53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4"/>
        <v>Aderente</v>
      </c>
      <c r="BR678" s="15" t="str">
        <f t="shared" si="55"/>
        <v>*</v>
      </c>
      <c r="BS678" s="15" t="str">
        <f t="shared" si="56"/>
        <v>*</v>
      </c>
      <c r="BT678" s="157" t="str">
        <f t="shared" si="57"/>
        <v/>
      </c>
    </row>
    <row r="679" spans="1:72" ht="14.45" hidden="1">
      <c r="A679" s="44" t="str">
        <f t="shared" si="53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4"/>
        <v>Aderente</v>
      </c>
      <c r="BR679" s="15" t="str">
        <f t="shared" si="55"/>
        <v>*</v>
      </c>
      <c r="BS679" s="15" t="str">
        <f t="shared" si="56"/>
        <v>*</v>
      </c>
      <c r="BT679" s="157" t="str">
        <f t="shared" si="57"/>
        <v/>
      </c>
    </row>
    <row r="680" spans="1:72" ht="14.45" hidden="1">
      <c r="A680" s="44" t="str">
        <f t="shared" si="53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4"/>
        <v>Aderente</v>
      </c>
      <c r="BR680" s="15" t="str">
        <f t="shared" si="55"/>
        <v>*</v>
      </c>
      <c r="BS680" s="15" t="str">
        <f t="shared" si="56"/>
        <v>*</v>
      </c>
      <c r="BT680" s="157" t="str">
        <f t="shared" si="57"/>
        <v/>
      </c>
    </row>
    <row r="681" spans="1:72" ht="14.45" hidden="1">
      <c r="A681" s="44" t="str">
        <f t="shared" si="53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4"/>
        <v>Aderente</v>
      </c>
      <c r="BR681" s="15" t="str">
        <f t="shared" si="55"/>
        <v>*</v>
      </c>
      <c r="BS681" s="15" t="str">
        <f t="shared" si="56"/>
        <v>*</v>
      </c>
      <c r="BT681" s="157" t="str">
        <f t="shared" si="57"/>
        <v/>
      </c>
    </row>
    <row r="682" spans="1:72" ht="14.45" hidden="1">
      <c r="A682" s="44" t="str">
        <f t="shared" si="53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4"/>
        <v>Aderente</v>
      </c>
      <c r="BR682" s="15" t="str">
        <f t="shared" si="55"/>
        <v>*</v>
      </c>
      <c r="BS682" s="15" t="str">
        <f t="shared" si="56"/>
        <v>*</v>
      </c>
      <c r="BT682" s="157" t="str">
        <f t="shared" si="57"/>
        <v/>
      </c>
    </row>
    <row r="683" spans="1:72" ht="14.45" hidden="1">
      <c r="A683" s="44" t="str">
        <f t="shared" si="53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4"/>
        <v>Aderente</v>
      </c>
      <c r="BR683" s="15" t="str">
        <f t="shared" si="55"/>
        <v>*</v>
      </c>
      <c r="BS683" s="15" t="str">
        <f t="shared" si="56"/>
        <v>*</v>
      </c>
      <c r="BT683" s="157" t="str">
        <f t="shared" si="57"/>
        <v/>
      </c>
    </row>
    <row r="684" spans="1:72" ht="14.45" hidden="1">
      <c r="A684" s="44" t="str">
        <f t="shared" si="53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4"/>
        <v>Aderente</v>
      </c>
      <c r="BR684" s="15" t="str">
        <f t="shared" si="55"/>
        <v>*</v>
      </c>
      <c r="BS684" s="15" t="str">
        <f t="shared" si="56"/>
        <v>*</v>
      </c>
      <c r="BT684" s="157" t="str">
        <f t="shared" si="57"/>
        <v/>
      </c>
    </row>
    <row r="685" spans="1:72" ht="14.45" hidden="1">
      <c r="A685" s="44" t="str">
        <f t="shared" si="53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4"/>
        <v>Aderente</v>
      </c>
      <c r="BR685" s="15" t="str">
        <f t="shared" si="55"/>
        <v>*</v>
      </c>
      <c r="BS685" s="15" t="str">
        <f t="shared" si="56"/>
        <v>*</v>
      </c>
      <c r="BT685" s="157" t="str">
        <f t="shared" si="57"/>
        <v/>
      </c>
    </row>
    <row r="686" spans="1:72" ht="14.45" hidden="1">
      <c r="A686" s="44" t="str">
        <f t="shared" si="53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4"/>
        <v>Aderente</v>
      </c>
      <c r="BR686" s="15" t="str">
        <f t="shared" si="55"/>
        <v>*</v>
      </c>
      <c r="BS686" s="15" t="str">
        <f t="shared" si="56"/>
        <v>*</v>
      </c>
      <c r="BT686" s="157" t="str">
        <f t="shared" si="57"/>
        <v/>
      </c>
    </row>
    <row r="687" spans="1:72" ht="14.45" hidden="1">
      <c r="A687" s="44" t="str">
        <f t="shared" si="53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4"/>
        <v>Aderente</v>
      </c>
      <c r="BR687" s="15" t="str">
        <f t="shared" si="55"/>
        <v>*</v>
      </c>
      <c r="BS687" s="15" t="str">
        <f t="shared" si="56"/>
        <v>*</v>
      </c>
      <c r="BT687" s="157" t="str">
        <f t="shared" si="57"/>
        <v/>
      </c>
    </row>
    <row r="688" spans="1:72" ht="14.45" hidden="1">
      <c r="A688" s="44" t="str">
        <f t="shared" si="53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4"/>
        <v>Aderente</v>
      </c>
      <c r="BR688" s="15" t="str">
        <f t="shared" si="55"/>
        <v>*</v>
      </c>
      <c r="BS688" s="15" t="str">
        <f t="shared" si="56"/>
        <v>*</v>
      </c>
      <c r="BT688" s="157" t="str">
        <f t="shared" si="57"/>
        <v/>
      </c>
    </row>
    <row r="689" spans="1:72" ht="14.45" hidden="1">
      <c r="A689" s="44" t="str">
        <f t="shared" si="53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4"/>
        <v>Aderente</v>
      </c>
      <c r="BR689" s="15" t="str">
        <f t="shared" si="55"/>
        <v>*</v>
      </c>
      <c r="BS689" s="15" t="str">
        <f t="shared" si="56"/>
        <v>*</v>
      </c>
      <c r="BT689" s="157" t="str">
        <f t="shared" si="57"/>
        <v/>
      </c>
    </row>
    <row r="690" spans="1:72" ht="14.45" hidden="1">
      <c r="A690" s="44" t="str">
        <f t="shared" si="53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4"/>
        <v>Aderente</v>
      </c>
      <c r="BR690" s="15" t="str">
        <f t="shared" si="55"/>
        <v>*</v>
      </c>
      <c r="BS690" s="15" t="str">
        <f t="shared" si="56"/>
        <v>*</v>
      </c>
      <c r="BT690" s="157" t="str">
        <f t="shared" si="57"/>
        <v/>
      </c>
    </row>
    <row r="691" spans="1:72" ht="14.45" hidden="1">
      <c r="A691" s="44" t="str">
        <f t="shared" si="53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4"/>
        <v>Aderente</v>
      </c>
      <c r="BR691" s="15" t="str">
        <f t="shared" si="55"/>
        <v>*</v>
      </c>
      <c r="BS691" s="15" t="str">
        <f t="shared" si="56"/>
        <v>*</v>
      </c>
      <c r="BT691" s="157" t="str">
        <f t="shared" si="57"/>
        <v/>
      </c>
    </row>
    <row r="692" spans="1:72" ht="14.45" hidden="1">
      <c r="A692" s="44" t="str">
        <f t="shared" si="53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4"/>
        <v>Aderente</v>
      </c>
      <c r="BR692" s="15" t="str">
        <f t="shared" si="55"/>
        <v>*</v>
      </c>
      <c r="BS692" s="15" t="str">
        <f t="shared" si="56"/>
        <v>*</v>
      </c>
      <c r="BT692" s="157" t="str">
        <f t="shared" si="57"/>
        <v/>
      </c>
    </row>
    <row r="693" spans="1:72" ht="14.45" hidden="1">
      <c r="A693" s="44" t="str">
        <f t="shared" si="53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4"/>
        <v>Aderente</v>
      </c>
      <c r="BR693" s="15" t="str">
        <f t="shared" si="55"/>
        <v>*</v>
      </c>
      <c r="BS693" s="15" t="str">
        <f t="shared" si="56"/>
        <v>*</v>
      </c>
      <c r="BT693" s="157" t="str">
        <f t="shared" si="57"/>
        <v/>
      </c>
    </row>
    <row r="694" spans="1:72" ht="14.45" hidden="1">
      <c r="A694" s="44" t="str">
        <f t="shared" si="53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4"/>
        <v>Aderente</v>
      </c>
      <c r="BR694" s="15" t="str">
        <f t="shared" si="55"/>
        <v>*</v>
      </c>
      <c r="BS694" s="15" t="str">
        <f t="shared" si="56"/>
        <v>*</v>
      </c>
      <c r="BT694" s="157" t="str">
        <f t="shared" si="57"/>
        <v/>
      </c>
    </row>
    <row r="695" spans="1:72" ht="14.45" hidden="1">
      <c r="A695" s="44" t="str">
        <f t="shared" si="53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4"/>
        <v>Aderente</v>
      </c>
      <c r="BR695" s="15" t="str">
        <f t="shared" si="55"/>
        <v>*</v>
      </c>
      <c r="BS695" s="15" t="str">
        <f t="shared" si="56"/>
        <v>*</v>
      </c>
      <c r="BT695" s="157" t="str">
        <f t="shared" si="57"/>
        <v/>
      </c>
    </row>
    <row r="696" spans="1:72" ht="14.45" hidden="1">
      <c r="A696" s="44" t="str">
        <f t="shared" si="53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4"/>
        <v>Aderente</v>
      </c>
      <c r="BR696" s="15" t="str">
        <f t="shared" si="55"/>
        <v>*</v>
      </c>
      <c r="BS696" s="15" t="str">
        <f t="shared" si="56"/>
        <v>*</v>
      </c>
      <c r="BT696" s="157" t="str">
        <f t="shared" si="57"/>
        <v/>
      </c>
    </row>
    <row r="697" spans="1:72" ht="14.45" hidden="1">
      <c r="A697" s="44" t="str">
        <f t="shared" si="53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4"/>
        <v>Aderente</v>
      </c>
      <c r="BR697" s="15" t="str">
        <f t="shared" si="55"/>
        <v>*</v>
      </c>
      <c r="BS697" s="15" t="str">
        <f t="shared" si="56"/>
        <v>*</v>
      </c>
      <c r="BT697" s="157" t="str">
        <f t="shared" si="57"/>
        <v/>
      </c>
    </row>
    <row r="698" spans="1:72" ht="14.45" hidden="1">
      <c r="A698" s="44" t="str">
        <f t="shared" si="53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4"/>
        <v>Aderente</v>
      </c>
      <c r="BR698" s="15" t="str">
        <f t="shared" si="55"/>
        <v>*</v>
      </c>
      <c r="BS698" s="15" t="str">
        <f t="shared" si="56"/>
        <v>*</v>
      </c>
      <c r="BT698" s="157" t="str">
        <f t="shared" si="57"/>
        <v/>
      </c>
    </row>
    <row r="699" spans="1:72" ht="14.45" hidden="1">
      <c r="A699" s="44" t="str">
        <f t="shared" si="53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4"/>
        <v>Aderente</v>
      </c>
      <c r="BR699" s="15" t="str">
        <f t="shared" si="55"/>
        <v>*</v>
      </c>
      <c r="BS699" s="15" t="str">
        <f t="shared" si="56"/>
        <v>*</v>
      </c>
      <c r="BT699" s="157" t="str">
        <f t="shared" si="57"/>
        <v/>
      </c>
    </row>
    <row r="700" spans="1:72" ht="14.45" hidden="1">
      <c r="A700" s="44" t="str">
        <f t="shared" si="53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4"/>
        <v>Aderente</v>
      </c>
      <c r="BR700" s="15" t="str">
        <f t="shared" si="55"/>
        <v>*</v>
      </c>
      <c r="BS700" s="15" t="str">
        <f t="shared" si="56"/>
        <v>*</v>
      </c>
      <c r="BT700" s="157" t="str">
        <f t="shared" si="57"/>
        <v/>
      </c>
    </row>
    <row r="701" spans="1:72" ht="14.45" hidden="1">
      <c r="A701" s="44" t="str">
        <f t="shared" si="53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4"/>
        <v>Aderente</v>
      </c>
      <c r="BR701" s="15" t="str">
        <f t="shared" si="55"/>
        <v>*</v>
      </c>
      <c r="BS701" s="15" t="str">
        <f t="shared" si="56"/>
        <v>*</v>
      </c>
      <c r="BT701" s="157" t="str">
        <f t="shared" si="57"/>
        <v/>
      </c>
    </row>
    <row r="702" spans="1:72" ht="14.45" hidden="1">
      <c r="A702" s="44" t="str">
        <f t="shared" si="53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4"/>
        <v>Aderente</v>
      </c>
      <c r="BR702" s="15" t="str">
        <f t="shared" si="55"/>
        <v>*</v>
      </c>
      <c r="BS702" s="15" t="str">
        <f t="shared" si="56"/>
        <v>*</v>
      </c>
      <c r="BT702" s="157" t="str">
        <f t="shared" si="57"/>
        <v/>
      </c>
    </row>
    <row r="703" spans="1:72" ht="14.45" hidden="1">
      <c r="A703" s="44" t="str">
        <f t="shared" si="53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4"/>
        <v>Aderente</v>
      </c>
      <c r="BR703" s="15" t="str">
        <f t="shared" si="55"/>
        <v>*</v>
      </c>
      <c r="BS703" s="15" t="str">
        <f t="shared" si="56"/>
        <v>*</v>
      </c>
      <c r="BT703" s="157" t="str">
        <f t="shared" si="57"/>
        <v/>
      </c>
    </row>
    <row r="704" spans="1:72" ht="14.45" hidden="1">
      <c r="A704" s="44" t="str">
        <f t="shared" si="53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4"/>
        <v>Aderente</v>
      </c>
      <c r="BR704" s="15" t="str">
        <f t="shared" si="55"/>
        <v>*</v>
      </c>
      <c r="BS704" s="15" t="str">
        <f t="shared" si="56"/>
        <v>*</v>
      </c>
      <c r="BT704" s="157" t="str">
        <f t="shared" si="57"/>
        <v/>
      </c>
    </row>
    <row r="705" spans="1:72" ht="14.45" hidden="1">
      <c r="A705" s="44" t="str">
        <f t="shared" si="53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4"/>
        <v>Aderente</v>
      </c>
      <c r="BR705" s="15" t="str">
        <f t="shared" si="55"/>
        <v>*</v>
      </c>
      <c r="BS705" s="15" t="str">
        <f t="shared" si="56"/>
        <v>*</v>
      </c>
      <c r="BT705" s="157" t="str">
        <f t="shared" si="57"/>
        <v/>
      </c>
    </row>
    <row r="706" spans="1:72" ht="14.45" hidden="1">
      <c r="A706" s="44" t="str">
        <f t="shared" si="53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4"/>
        <v>Aderente</v>
      </c>
      <c r="BR706" s="15" t="str">
        <f t="shared" si="55"/>
        <v>*</v>
      </c>
      <c r="BS706" s="15" t="str">
        <f t="shared" si="56"/>
        <v>*</v>
      </c>
      <c r="BT706" s="157" t="str">
        <f t="shared" si="57"/>
        <v/>
      </c>
    </row>
    <row r="707" spans="1:72" ht="14.45" hidden="1">
      <c r="A707" s="44" t="str">
        <f t="shared" si="53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4"/>
        <v>Aderente</v>
      </c>
      <c r="BR707" s="15" t="str">
        <f t="shared" si="55"/>
        <v>*</v>
      </c>
      <c r="BS707" s="15" t="str">
        <f t="shared" si="56"/>
        <v>*</v>
      </c>
      <c r="BT707" s="157" t="str">
        <f t="shared" si="57"/>
        <v/>
      </c>
    </row>
    <row r="708" spans="1:72" ht="14.45" hidden="1">
      <c r="A708" s="44" t="str">
        <f t="shared" si="53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4"/>
        <v>Aderente</v>
      </c>
      <c r="BR708" s="15" t="str">
        <f t="shared" si="55"/>
        <v>*</v>
      </c>
      <c r="BS708" s="15" t="str">
        <f t="shared" si="56"/>
        <v>*</v>
      </c>
      <c r="BT708" s="157" t="str">
        <f t="shared" si="57"/>
        <v/>
      </c>
    </row>
    <row r="709" spans="1:72" ht="14.45" hidden="1">
      <c r="A709" s="44" t="str">
        <f t="shared" si="53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4"/>
        <v>Aderente</v>
      </c>
      <c r="BR709" s="15" t="str">
        <f t="shared" si="55"/>
        <v>*</v>
      </c>
      <c r="BS709" s="15" t="str">
        <f t="shared" si="56"/>
        <v>*</v>
      </c>
      <c r="BT709" s="157" t="str">
        <f t="shared" si="57"/>
        <v/>
      </c>
    </row>
    <row r="710" spans="1:72" ht="14.45" hidden="1">
      <c r="A710" s="44" t="str">
        <f t="shared" si="53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4"/>
        <v>Aderente</v>
      </c>
      <c r="BR710" s="15" t="str">
        <f t="shared" si="55"/>
        <v>*</v>
      </c>
      <c r="BS710" s="15" t="str">
        <f t="shared" si="56"/>
        <v>*</v>
      </c>
      <c r="BT710" s="157" t="str">
        <f t="shared" si="57"/>
        <v/>
      </c>
    </row>
    <row r="711" spans="1:72" ht="14.45" hidden="1">
      <c r="A711" s="44" t="str">
        <f t="shared" si="53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4"/>
        <v>Aderente</v>
      </c>
      <c r="BR711" s="15" t="str">
        <f t="shared" si="55"/>
        <v>*</v>
      </c>
      <c r="BS711" s="15" t="str">
        <f t="shared" si="56"/>
        <v>*</v>
      </c>
      <c r="BT711" s="157" t="str">
        <f t="shared" si="57"/>
        <v/>
      </c>
    </row>
    <row r="712" spans="1:72" ht="14.45" hidden="1">
      <c r="A712" s="44" t="str">
        <f t="shared" si="53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4"/>
        <v>Aderente</v>
      </c>
      <c r="BR712" s="15" t="str">
        <f t="shared" si="55"/>
        <v>*</v>
      </c>
      <c r="BS712" s="15" t="str">
        <f t="shared" si="56"/>
        <v>*</v>
      </c>
      <c r="BT712" s="157" t="str">
        <f t="shared" si="57"/>
        <v/>
      </c>
    </row>
    <row r="713" spans="1:72" ht="14.45" hidden="1">
      <c r="A713" s="44" t="str">
        <f t="shared" ref="A713:A776" si="58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59">IF(AND(BR713&lt;1,BS713&lt;1),"Produção e Intervalo",IF(BR713&lt;1,"Intervalo",IF(BS713&lt;1,"Produção","Aderente")))</f>
        <v>Aderente</v>
      </c>
      <c r="BR713" s="15" t="str">
        <f t="shared" ref="BR713:BR776" si="60">IF(OR(B713="",F713=""),"*",AY713/P713)</f>
        <v>*</v>
      </c>
      <c r="BS713" s="15" t="str">
        <f t="shared" ref="BS713:BS776" si="61">IF(OR(B713="",F713=""),"*",BA713/Q713)</f>
        <v>*</v>
      </c>
      <c r="BT713" s="157" t="str">
        <f t="shared" ref="BT713:BT776" si="62">IF(BN713="","",SUBSTITUTE(BM713," ","")&amp;SUBSTITUTE(BN713," ",""))</f>
        <v/>
      </c>
    </row>
    <row r="714" spans="1:72" ht="14.45" hidden="1">
      <c r="A714" s="44" t="str">
        <f t="shared" si="58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9"/>
        <v>Aderente</v>
      </c>
      <c r="BR714" s="15" t="str">
        <f t="shared" si="60"/>
        <v>*</v>
      </c>
      <c r="BS714" s="15" t="str">
        <f t="shared" si="61"/>
        <v>*</v>
      </c>
      <c r="BT714" s="157" t="str">
        <f t="shared" si="62"/>
        <v/>
      </c>
    </row>
    <row r="715" spans="1:72" ht="14.45" hidden="1">
      <c r="A715" s="44" t="str">
        <f t="shared" si="58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9"/>
        <v>Aderente</v>
      </c>
      <c r="BR715" s="15" t="str">
        <f t="shared" si="60"/>
        <v>*</v>
      </c>
      <c r="BS715" s="15" t="str">
        <f t="shared" si="61"/>
        <v>*</v>
      </c>
      <c r="BT715" s="157" t="str">
        <f t="shared" si="62"/>
        <v/>
      </c>
    </row>
    <row r="716" spans="1:72" ht="14.45" hidden="1">
      <c r="A716" s="44" t="str">
        <f t="shared" si="58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9"/>
        <v>Aderente</v>
      </c>
      <c r="BR716" s="15" t="str">
        <f t="shared" si="60"/>
        <v>*</v>
      </c>
      <c r="BS716" s="15" t="str">
        <f t="shared" si="61"/>
        <v>*</v>
      </c>
      <c r="BT716" s="157" t="str">
        <f t="shared" si="62"/>
        <v/>
      </c>
    </row>
    <row r="717" spans="1:72" ht="14.45" hidden="1">
      <c r="A717" s="44" t="str">
        <f t="shared" si="58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9"/>
        <v>Aderente</v>
      </c>
      <c r="BR717" s="15" t="str">
        <f t="shared" si="60"/>
        <v>*</v>
      </c>
      <c r="BS717" s="15" t="str">
        <f t="shared" si="61"/>
        <v>*</v>
      </c>
      <c r="BT717" s="157" t="str">
        <f t="shared" si="62"/>
        <v/>
      </c>
    </row>
    <row r="718" spans="1:72" ht="14.45" hidden="1">
      <c r="A718" s="44" t="str">
        <f t="shared" si="58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9"/>
        <v>Aderente</v>
      </c>
      <c r="BR718" s="15" t="str">
        <f t="shared" si="60"/>
        <v>*</v>
      </c>
      <c r="BS718" s="15" t="str">
        <f t="shared" si="61"/>
        <v>*</v>
      </c>
      <c r="BT718" s="157" t="str">
        <f t="shared" si="62"/>
        <v/>
      </c>
    </row>
    <row r="719" spans="1:72" ht="14.45" hidden="1">
      <c r="A719" s="44" t="str">
        <f t="shared" si="58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9"/>
        <v>Aderente</v>
      </c>
      <c r="BR719" s="15" t="str">
        <f t="shared" si="60"/>
        <v>*</v>
      </c>
      <c r="BS719" s="15" t="str">
        <f t="shared" si="61"/>
        <v>*</v>
      </c>
      <c r="BT719" s="157" t="str">
        <f t="shared" si="62"/>
        <v/>
      </c>
    </row>
    <row r="720" spans="1:72" ht="14.45" hidden="1">
      <c r="A720" s="44" t="str">
        <f t="shared" si="58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9"/>
        <v>Aderente</v>
      </c>
      <c r="BR720" s="15" t="str">
        <f t="shared" si="60"/>
        <v>*</v>
      </c>
      <c r="BS720" s="15" t="str">
        <f t="shared" si="61"/>
        <v>*</v>
      </c>
      <c r="BT720" s="157" t="str">
        <f t="shared" si="62"/>
        <v/>
      </c>
    </row>
    <row r="721" spans="1:72" ht="14.45" hidden="1">
      <c r="A721" s="44" t="str">
        <f t="shared" si="58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9"/>
        <v>Aderente</v>
      </c>
      <c r="BR721" s="15" t="str">
        <f t="shared" si="60"/>
        <v>*</v>
      </c>
      <c r="BS721" s="15" t="str">
        <f t="shared" si="61"/>
        <v>*</v>
      </c>
      <c r="BT721" s="157" t="str">
        <f t="shared" si="62"/>
        <v/>
      </c>
    </row>
    <row r="722" spans="1:72" ht="14.45" hidden="1">
      <c r="A722" s="44" t="str">
        <f t="shared" si="58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9"/>
        <v>Aderente</v>
      </c>
      <c r="BR722" s="15" t="str">
        <f t="shared" si="60"/>
        <v>*</v>
      </c>
      <c r="BS722" s="15" t="str">
        <f t="shared" si="61"/>
        <v>*</v>
      </c>
      <c r="BT722" s="157" t="str">
        <f t="shared" si="62"/>
        <v/>
      </c>
    </row>
    <row r="723" spans="1:72" ht="14.45" hidden="1">
      <c r="A723" s="44" t="str">
        <f t="shared" si="58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9"/>
        <v>Aderente</v>
      </c>
      <c r="BR723" s="15" t="str">
        <f t="shared" si="60"/>
        <v>*</v>
      </c>
      <c r="BS723" s="15" t="str">
        <f t="shared" si="61"/>
        <v>*</v>
      </c>
      <c r="BT723" s="157" t="str">
        <f t="shared" si="62"/>
        <v/>
      </c>
    </row>
    <row r="724" spans="1:72" ht="14.45" hidden="1">
      <c r="A724" s="44" t="str">
        <f t="shared" si="58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9"/>
        <v>Aderente</v>
      </c>
      <c r="BR724" s="15" t="str">
        <f t="shared" si="60"/>
        <v>*</v>
      </c>
      <c r="BS724" s="15" t="str">
        <f t="shared" si="61"/>
        <v>*</v>
      </c>
      <c r="BT724" s="157" t="str">
        <f t="shared" si="62"/>
        <v/>
      </c>
    </row>
    <row r="725" spans="1:72" ht="14.45" hidden="1">
      <c r="A725" s="44" t="str">
        <f t="shared" si="58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9"/>
        <v>Aderente</v>
      </c>
      <c r="BR725" s="15" t="str">
        <f t="shared" si="60"/>
        <v>*</v>
      </c>
      <c r="BS725" s="15" t="str">
        <f t="shared" si="61"/>
        <v>*</v>
      </c>
      <c r="BT725" s="157" t="str">
        <f t="shared" si="62"/>
        <v/>
      </c>
    </row>
    <row r="726" spans="1:72" ht="14.45" hidden="1">
      <c r="A726" s="44" t="str">
        <f t="shared" si="58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9"/>
        <v>Aderente</v>
      </c>
      <c r="BR726" s="15" t="str">
        <f t="shared" si="60"/>
        <v>*</v>
      </c>
      <c r="BS726" s="15" t="str">
        <f t="shared" si="61"/>
        <v>*</v>
      </c>
      <c r="BT726" s="157" t="str">
        <f t="shared" si="62"/>
        <v/>
      </c>
    </row>
    <row r="727" spans="1:72" ht="14.45" hidden="1">
      <c r="A727" s="44" t="str">
        <f t="shared" si="58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9"/>
        <v>Aderente</v>
      </c>
      <c r="BR727" s="15" t="str">
        <f t="shared" si="60"/>
        <v>*</v>
      </c>
      <c r="BS727" s="15" t="str">
        <f t="shared" si="61"/>
        <v>*</v>
      </c>
      <c r="BT727" s="157" t="str">
        <f t="shared" si="62"/>
        <v/>
      </c>
    </row>
    <row r="728" spans="1:72" ht="14.45" hidden="1">
      <c r="A728" s="44" t="str">
        <f t="shared" si="58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9"/>
        <v>Aderente</v>
      </c>
      <c r="BR728" s="15" t="str">
        <f t="shared" si="60"/>
        <v>*</v>
      </c>
      <c r="BS728" s="15" t="str">
        <f t="shared" si="61"/>
        <v>*</v>
      </c>
      <c r="BT728" s="157" t="str">
        <f t="shared" si="62"/>
        <v/>
      </c>
    </row>
    <row r="729" spans="1:72" ht="14.45" hidden="1">
      <c r="A729" s="44" t="str">
        <f t="shared" si="58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9"/>
        <v>Aderente</v>
      </c>
      <c r="BR729" s="15" t="str">
        <f t="shared" si="60"/>
        <v>*</v>
      </c>
      <c r="BS729" s="15" t="str">
        <f t="shared" si="61"/>
        <v>*</v>
      </c>
      <c r="BT729" s="157" t="str">
        <f t="shared" si="62"/>
        <v/>
      </c>
    </row>
    <row r="730" spans="1:72" ht="14.45" hidden="1">
      <c r="A730" s="44" t="str">
        <f t="shared" si="58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9"/>
        <v>Aderente</v>
      </c>
      <c r="BR730" s="15" t="str">
        <f t="shared" si="60"/>
        <v>*</v>
      </c>
      <c r="BS730" s="15" t="str">
        <f t="shared" si="61"/>
        <v>*</v>
      </c>
      <c r="BT730" s="157" t="str">
        <f t="shared" si="62"/>
        <v/>
      </c>
    </row>
    <row r="731" spans="1:72" ht="14.45" hidden="1">
      <c r="A731" s="44" t="str">
        <f t="shared" si="58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9"/>
        <v>Aderente</v>
      </c>
      <c r="BR731" s="15" t="str">
        <f t="shared" si="60"/>
        <v>*</v>
      </c>
      <c r="BS731" s="15" t="str">
        <f t="shared" si="61"/>
        <v>*</v>
      </c>
      <c r="BT731" s="157" t="str">
        <f t="shared" si="62"/>
        <v/>
      </c>
    </row>
    <row r="732" spans="1:72" ht="14.45" hidden="1">
      <c r="A732" s="44" t="str">
        <f t="shared" si="58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9"/>
        <v>Aderente</v>
      </c>
      <c r="BR732" s="15" t="str">
        <f t="shared" si="60"/>
        <v>*</v>
      </c>
      <c r="BS732" s="15" t="str">
        <f t="shared" si="61"/>
        <v>*</v>
      </c>
      <c r="BT732" s="157" t="str">
        <f t="shared" si="62"/>
        <v/>
      </c>
    </row>
    <row r="733" spans="1:72" ht="14.45" hidden="1">
      <c r="A733" s="44" t="str">
        <f t="shared" si="58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9"/>
        <v>Aderente</v>
      </c>
      <c r="BR733" s="15" t="str">
        <f t="shared" si="60"/>
        <v>*</v>
      </c>
      <c r="BS733" s="15" t="str">
        <f t="shared" si="61"/>
        <v>*</v>
      </c>
      <c r="BT733" s="157" t="str">
        <f t="shared" si="62"/>
        <v/>
      </c>
    </row>
    <row r="734" spans="1:72" ht="14.45" hidden="1">
      <c r="A734" s="44" t="str">
        <f t="shared" si="58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9"/>
        <v>Aderente</v>
      </c>
      <c r="BR734" s="15" t="str">
        <f t="shared" si="60"/>
        <v>*</v>
      </c>
      <c r="BS734" s="15" t="str">
        <f t="shared" si="61"/>
        <v>*</v>
      </c>
      <c r="BT734" s="157" t="str">
        <f t="shared" si="62"/>
        <v/>
      </c>
    </row>
    <row r="735" spans="1:72" ht="14.45" hidden="1">
      <c r="A735" s="44" t="str">
        <f t="shared" si="58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9"/>
        <v>Aderente</v>
      </c>
      <c r="BR735" s="15" t="str">
        <f t="shared" si="60"/>
        <v>*</v>
      </c>
      <c r="BS735" s="15" t="str">
        <f t="shared" si="61"/>
        <v>*</v>
      </c>
      <c r="BT735" s="157" t="str">
        <f t="shared" si="62"/>
        <v/>
      </c>
    </row>
    <row r="736" spans="1:72" ht="14.45" hidden="1">
      <c r="A736" s="44" t="str">
        <f t="shared" si="58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9"/>
        <v>Aderente</v>
      </c>
      <c r="BR736" s="15" t="str">
        <f t="shared" si="60"/>
        <v>*</v>
      </c>
      <c r="BS736" s="15" t="str">
        <f t="shared" si="61"/>
        <v>*</v>
      </c>
      <c r="BT736" s="157" t="str">
        <f t="shared" si="62"/>
        <v/>
      </c>
    </row>
    <row r="737" spans="1:72" ht="14.45" hidden="1">
      <c r="A737" s="44" t="str">
        <f t="shared" si="58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9"/>
        <v>Aderente</v>
      </c>
      <c r="BR737" s="15" t="str">
        <f t="shared" si="60"/>
        <v>*</v>
      </c>
      <c r="BS737" s="15" t="str">
        <f t="shared" si="61"/>
        <v>*</v>
      </c>
      <c r="BT737" s="157" t="str">
        <f t="shared" si="62"/>
        <v/>
      </c>
    </row>
    <row r="738" spans="1:72" ht="14.45" hidden="1">
      <c r="A738" s="44" t="str">
        <f t="shared" si="58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9"/>
        <v>Aderente</v>
      </c>
      <c r="BR738" s="15" t="str">
        <f t="shared" si="60"/>
        <v>*</v>
      </c>
      <c r="BS738" s="15" t="str">
        <f t="shared" si="61"/>
        <v>*</v>
      </c>
      <c r="BT738" s="157" t="str">
        <f t="shared" si="62"/>
        <v/>
      </c>
    </row>
    <row r="739" spans="1:72" ht="14.45" hidden="1">
      <c r="A739" s="44" t="str">
        <f t="shared" si="58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9"/>
        <v>Aderente</v>
      </c>
      <c r="BR739" s="15" t="str">
        <f t="shared" si="60"/>
        <v>*</v>
      </c>
      <c r="BS739" s="15" t="str">
        <f t="shared" si="61"/>
        <v>*</v>
      </c>
      <c r="BT739" s="157" t="str">
        <f t="shared" si="62"/>
        <v/>
      </c>
    </row>
    <row r="740" spans="1:72" ht="14.45" hidden="1">
      <c r="A740" s="44" t="str">
        <f t="shared" si="58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9"/>
        <v>Aderente</v>
      </c>
      <c r="BR740" s="15" t="str">
        <f t="shared" si="60"/>
        <v>*</v>
      </c>
      <c r="BS740" s="15" t="str">
        <f t="shared" si="61"/>
        <v>*</v>
      </c>
      <c r="BT740" s="157" t="str">
        <f t="shared" si="62"/>
        <v/>
      </c>
    </row>
    <row r="741" spans="1:72" ht="14.45" hidden="1">
      <c r="A741" s="44" t="str">
        <f t="shared" si="58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9"/>
        <v>Aderente</v>
      </c>
      <c r="BR741" s="15" t="str">
        <f t="shared" si="60"/>
        <v>*</v>
      </c>
      <c r="BS741" s="15" t="str">
        <f t="shared" si="61"/>
        <v>*</v>
      </c>
      <c r="BT741" s="157" t="str">
        <f t="shared" si="62"/>
        <v/>
      </c>
    </row>
    <row r="742" spans="1:72" ht="14.45" hidden="1">
      <c r="A742" s="44" t="str">
        <f t="shared" si="58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9"/>
        <v>Aderente</v>
      </c>
      <c r="BR742" s="15" t="str">
        <f t="shared" si="60"/>
        <v>*</v>
      </c>
      <c r="BS742" s="15" t="str">
        <f t="shared" si="61"/>
        <v>*</v>
      </c>
      <c r="BT742" s="157" t="str">
        <f t="shared" si="62"/>
        <v/>
      </c>
    </row>
    <row r="743" spans="1:72" ht="14.45" hidden="1">
      <c r="A743" s="44" t="str">
        <f t="shared" si="58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9"/>
        <v>Aderente</v>
      </c>
      <c r="BR743" s="15" t="str">
        <f t="shared" si="60"/>
        <v>*</v>
      </c>
      <c r="BS743" s="15" t="str">
        <f t="shared" si="61"/>
        <v>*</v>
      </c>
      <c r="BT743" s="157" t="str">
        <f t="shared" si="62"/>
        <v/>
      </c>
    </row>
    <row r="744" spans="1:72" ht="14.45" hidden="1">
      <c r="A744" s="44" t="str">
        <f t="shared" si="58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9"/>
        <v>Aderente</v>
      </c>
      <c r="BR744" s="15" t="str">
        <f t="shared" si="60"/>
        <v>*</v>
      </c>
      <c r="BS744" s="15" t="str">
        <f t="shared" si="61"/>
        <v>*</v>
      </c>
      <c r="BT744" s="157" t="str">
        <f t="shared" si="62"/>
        <v/>
      </c>
    </row>
    <row r="745" spans="1:72" ht="14.45" hidden="1">
      <c r="A745" s="44" t="str">
        <f t="shared" si="58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9"/>
        <v>Aderente</v>
      </c>
      <c r="BR745" s="15" t="str">
        <f t="shared" si="60"/>
        <v>*</v>
      </c>
      <c r="BS745" s="15" t="str">
        <f t="shared" si="61"/>
        <v>*</v>
      </c>
      <c r="BT745" s="157" t="str">
        <f t="shared" si="62"/>
        <v/>
      </c>
    </row>
    <row r="746" spans="1:72" ht="14.45" hidden="1">
      <c r="A746" s="44" t="str">
        <f t="shared" si="58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9"/>
        <v>Aderente</v>
      </c>
      <c r="BR746" s="15" t="str">
        <f t="shared" si="60"/>
        <v>*</v>
      </c>
      <c r="BS746" s="15" t="str">
        <f t="shared" si="61"/>
        <v>*</v>
      </c>
      <c r="BT746" s="157" t="str">
        <f t="shared" si="62"/>
        <v/>
      </c>
    </row>
    <row r="747" spans="1:72" ht="14.45" hidden="1">
      <c r="A747" s="44" t="str">
        <f t="shared" si="58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9"/>
        <v>Aderente</v>
      </c>
      <c r="BR747" s="15" t="str">
        <f t="shared" si="60"/>
        <v>*</v>
      </c>
      <c r="BS747" s="15" t="str">
        <f t="shared" si="61"/>
        <v>*</v>
      </c>
      <c r="BT747" s="157" t="str">
        <f t="shared" si="62"/>
        <v/>
      </c>
    </row>
    <row r="748" spans="1:72" ht="14.45" hidden="1">
      <c r="A748" s="44" t="str">
        <f t="shared" si="58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9"/>
        <v>Aderente</v>
      </c>
      <c r="BR748" s="15" t="str">
        <f t="shared" si="60"/>
        <v>*</v>
      </c>
      <c r="BS748" s="15" t="str">
        <f t="shared" si="61"/>
        <v>*</v>
      </c>
      <c r="BT748" s="157" t="str">
        <f t="shared" si="62"/>
        <v/>
      </c>
    </row>
    <row r="749" spans="1:72" ht="14.45" hidden="1">
      <c r="A749" s="44" t="str">
        <f t="shared" si="58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9"/>
        <v>Aderente</v>
      </c>
      <c r="BR749" s="15" t="str">
        <f t="shared" si="60"/>
        <v>*</v>
      </c>
      <c r="BS749" s="15" t="str">
        <f t="shared" si="61"/>
        <v>*</v>
      </c>
      <c r="BT749" s="157" t="str">
        <f t="shared" si="62"/>
        <v/>
      </c>
    </row>
    <row r="750" spans="1:72" ht="14.45" hidden="1">
      <c r="A750" s="44" t="str">
        <f t="shared" si="58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9"/>
        <v>Aderente</v>
      </c>
      <c r="BR750" s="15" t="str">
        <f t="shared" si="60"/>
        <v>*</v>
      </c>
      <c r="BS750" s="15" t="str">
        <f t="shared" si="61"/>
        <v>*</v>
      </c>
      <c r="BT750" s="157" t="str">
        <f t="shared" si="62"/>
        <v/>
      </c>
    </row>
    <row r="751" spans="1:72" ht="14.45" hidden="1">
      <c r="A751" s="44" t="str">
        <f t="shared" si="58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9"/>
        <v>Aderente</v>
      </c>
      <c r="BR751" s="15" t="str">
        <f t="shared" si="60"/>
        <v>*</v>
      </c>
      <c r="BS751" s="15" t="str">
        <f t="shared" si="61"/>
        <v>*</v>
      </c>
      <c r="BT751" s="157" t="str">
        <f t="shared" si="62"/>
        <v/>
      </c>
    </row>
    <row r="752" spans="1:72" ht="14.45" hidden="1">
      <c r="A752" s="44" t="str">
        <f t="shared" si="58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9"/>
        <v>Aderente</v>
      </c>
      <c r="BR752" s="15" t="str">
        <f t="shared" si="60"/>
        <v>*</v>
      </c>
      <c r="BS752" s="15" t="str">
        <f t="shared" si="61"/>
        <v>*</v>
      </c>
      <c r="BT752" s="157" t="str">
        <f t="shared" si="62"/>
        <v/>
      </c>
    </row>
    <row r="753" spans="1:72" ht="14.45" hidden="1">
      <c r="A753" s="44" t="str">
        <f t="shared" si="58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9"/>
        <v>Aderente</v>
      </c>
      <c r="BR753" s="15" t="str">
        <f t="shared" si="60"/>
        <v>*</v>
      </c>
      <c r="BS753" s="15" t="str">
        <f t="shared" si="61"/>
        <v>*</v>
      </c>
      <c r="BT753" s="157" t="str">
        <f t="shared" si="62"/>
        <v/>
      </c>
    </row>
    <row r="754" spans="1:72" ht="14.45" hidden="1">
      <c r="A754" s="44" t="str">
        <f t="shared" si="58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9"/>
        <v>Aderente</v>
      </c>
      <c r="BR754" s="15" t="str">
        <f t="shared" si="60"/>
        <v>*</v>
      </c>
      <c r="BS754" s="15" t="str">
        <f t="shared" si="61"/>
        <v>*</v>
      </c>
      <c r="BT754" s="157" t="str">
        <f t="shared" si="62"/>
        <v/>
      </c>
    </row>
    <row r="755" spans="1:72" ht="14.45" hidden="1">
      <c r="A755" s="44" t="str">
        <f t="shared" si="58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9"/>
        <v>Aderente</v>
      </c>
      <c r="BR755" s="15" t="str">
        <f t="shared" si="60"/>
        <v>*</v>
      </c>
      <c r="BS755" s="15" t="str">
        <f t="shared" si="61"/>
        <v>*</v>
      </c>
      <c r="BT755" s="157" t="str">
        <f t="shared" si="62"/>
        <v/>
      </c>
    </row>
    <row r="756" spans="1:72" ht="14.45" hidden="1">
      <c r="A756" s="44" t="str">
        <f t="shared" si="58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9"/>
        <v>Aderente</v>
      </c>
      <c r="BR756" s="15" t="str">
        <f t="shared" si="60"/>
        <v>*</v>
      </c>
      <c r="BS756" s="15" t="str">
        <f t="shared" si="61"/>
        <v>*</v>
      </c>
      <c r="BT756" s="157" t="str">
        <f t="shared" si="62"/>
        <v/>
      </c>
    </row>
    <row r="757" spans="1:72" ht="14.45" hidden="1">
      <c r="A757" s="44" t="str">
        <f t="shared" si="58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9"/>
        <v>Aderente</v>
      </c>
      <c r="BR757" s="15" t="str">
        <f t="shared" si="60"/>
        <v>*</v>
      </c>
      <c r="BS757" s="15" t="str">
        <f t="shared" si="61"/>
        <v>*</v>
      </c>
      <c r="BT757" s="157" t="str">
        <f t="shared" si="62"/>
        <v/>
      </c>
    </row>
    <row r="758" spans="1:72" ht="14.45" hidden="1">
      <c r="A758" s="44" t="str">
        <f t="shared" si="58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9"/>
        <v>Aderente</v>
      </c>
      <c r="BR758" s="15" t="str">
        <f t="shared" si="60"/>
        <v>*</v>
      </c>
      <c r="BS758" s="15" t="str">
        <f t="shared" si="61"/>
        <v>*</v>
      </c>
      <c r="BT758" s="157" t="str">
        <f t="shared" si="62"/>
        <v/>
      </c>
    </row>
    <row r="759" spans="1:72" ht="14.45" hidden="1">
      <c r="A759" s="44" t="str">
        <f t="shared" si="58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9"/>
        <v>Aderente</v>
      </c>
      <c r="BR759" s="15" t="str">
        <f t="shared" si="60"/>
        <v>*</v>
      </c>
      <c r="BS759" s="15" t="str">
        <f t="shared" si="61"/>
        <v>*</v>
      </c>
      <c r="BT759" s="157" t="str">
        <f t="shared" si="62"/>
        <v/>
      </c>
    </row>
    <row r="760" spans="1:72" ht="14.45" hidden="1">
      <c r="A760" s="44" t="str">
        <f t="shared" si="58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9"/>
        <v>Aderente</v>
      </c>
      <c r="BR760" s="15" t="str">
        <f t="shared" si="60"/>
        <v>*</v>
      </c>
      <c r="BS760" s="15" t="str">
        <f t="shared" si="61"/>
        <v>*</v>
      </c>
      <c r="BT760" s="157" t="str">
        <f t="shared" si="62"/>
        <v/>
      </c>
    </row>
    <row r="761" spans="1:72" ht="14.45" hidden="1">
      <c r="A761" s="44" t="str">
        <f t="shared" si="58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9"/>
        <v>Aderente</v>
      </c>
      <c r="BR761" s="15" t="str">
        <f t="shared" si="60"/>
        <v>*</v>
      </c>
      <c r="BS761" s="15" t="str">
        <f t="shared" si="61"/>
        <v>*</v>
      </c>
      <c r="BT761" s="157" t="str">
        <f t="shared" si="62"/>
        <v/>
      </c>
    </row>
    <row r="762" spans="1:72" ht="14.45" hidden="1">
      <c r="A762" s="44" t="str">
        <f t="shared" si="58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9"/>
        <v>Aderente</v>
      </c>
      <c r="BR762" s="15" t="str">
        <f t="shared" si="60"/>
        <v>*</v>
      </c>
      <c r="BS762" s="15" t="str">
        <f t="shared" si="61"/>
        <v>*</v>
      </c>
      <c r="BT762" s="157" t="str">
        <f t="shared" si="62"/>
        <v/>
      </c>
    </row>
    <row r="763" spans="1:72" ht="14.45" hidden="1">
      <c r="A763" s="44" t="str">
        <f t="shared" si="58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9"/>
        <v>Aderente</v>
      </c>
      <c r="BR763" s="15" t="str">
        <f t="shared" si="60"/>
        <v>*</v>
      </c>
      <c r="BS763" s="15" t="str">
        <f t="shared" si="61"/>
        <v>*</v>
      </c>
      <c r="BT763" s="157" t="str">
        <f t="shared" si="62"/>
        <v/>
      </c>
    </row>
    <row r="764" spans="1:72" ht="14.45" hidden="1">
      <c r="A764" s="44" t="str">
        <f t="shared" si="58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9"/>
        <v>Aderente</v>
      </c>
      <c r="BR764" s="15" t="str">
        <f t="shared" si="60"/>
        <v>*</v>
      </c>
      <c r="BS764" s="15" t="str">
        <f t="shared" si="61"/>
        <v>*</v>
      </c>
      <c r="BT764" s="157" t="str">
        <f t="shared" si="62"/>
        <v/>
      </c>
    </row>
    <row r="765" spans="1:72" ht="14.45" hidden="1">
      <c r="A765" s="44" t="str">
        <f t="shared" si="58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9"/>
        <v>Aderente</v>
      </c>
      <c r="BR765" s="15" t="str">
        <f t="shared" si="60"/>
        <v>*</v>
      </c>
      <c r="BS765" s="15" t="str">
        <f t="shared" si="61"/>
        <v>*</v>
      </c>
      <c r="BT765" s="157" t="str">
        <f t="shared" si="62"/>
        <v/>
      </c>
    </row>
    <row r="766" spans="1:72" ht="14.45" hidden="1">
      <c r="A766" s="44" t="str">
        <f t="shared" si="58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9"/>
        <v>Aderente</v>
      </c>
      <c r="BR766" s="15" t="str">
        <f t="shared" si="60"/>
        <v>*</v>
      </c>
      <c r="BS766" s="15" t="str">
        <f t="shared" si="61"/>
        <v>*</v>
      </c>
      <c r="BT766" s="157" t="str">
        <f t="shared" si="62"/>
        <v/>
      </c>
    </row>
    <row r="767" spans="1:72" ht="14.45" hidden="1">
      <c r="A767" s="44" t="str">
        <f t="shared" si="58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9"/>
        <v>Aderente</v>
      </c>
      <c r="BR767" s="15" t="str">
        <f t="shared" si="60"/>
        <v>*</v>
      </c>
      <c r="BS767" s="15" t="str">
        <f t="shared" si="61"/>
        <v>*</v>
      </c>
      <c r="BT767" s="157" t="str">
        <f t="shared" si="62"/>
        <v/>
      </c>
    </row>
    <row r="768" spans="1:72" ht="14.45" hidden="1">
      <c r="A768" s="44" t="str">
        <f t="shared" si="58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9"/>
        <v>Aderente</v>
      </c>
      <c r="BR768" s="15" t="str">
        <f t="shared" si="60"/>
        <v>*</v>
      </c>
      <c r="BS768" s="15" t="str">
        <f t="shared" si="61"/>
        <v>*</v>
      </c>
      <c r="BT768" s="157" t="str">
        <f t="shared" si="62"/>
        <v/>
      </c>
    </row>
    <row r="769" spans="1:72" ht="14.45" hidden="1">
      <c r="A769" s="44" t="str">
        <f t="shared" si="58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9"/>
        <v>Aderente</v>
      </c>
      <c r="BR769" s="15" t="str">
        <f t="shared" si="60"/>
        <v>*</v>
      </c>
      <c r="BS769" s="15" t="str">
        <f t="shared" si="61"/>
        <v>*</v>
      </c>
      <c r="BT769" s="157" t="str">
        <f t="shared" si="62"/>
        <v/>
      </c>
    </row>
    <row r="770" spans="1:72" ht="14.45" hidden="1">
      <c r="A770" s="44" t="str">
        <f t="shared" si="58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9"/>
        <v>Aderente</v>
      </c>
      <c r="BR770" s="15" t="str">
        <f t="shared" si="60"/>
        <v>*</v>
      </c>
      <c r="BS770" s="15" t="str">
        <f t="shared" si="61"/>
        <v>*</v>
      </c>
      <c r="BT770" s="157" t="str">
        <f t="shared" si="62"/>
        <v/>
      </c>
    </row>
    <row r="771" spans="1:72" ht="14.45" hidden="1">
      <c r="A771" s="44" t="str">
        <f t="shared" si="58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9"/>
        <v>Aderente</v>
      </c>
      <c r="BR771" s="15" t="str">
        <f t="shared" si="60"/>
        <v>*</v>
      </c>
      <c r="BS771" s="15" t="str">
        <f t="shared" si="61"/>
        <v>*</v>
      </c>
      <c r="BT771" s="157" t="str">
        <f t="shared" si="62"/>
        <v/>
      </c>
    </row>
    <row r="772" spans="1:72" ht="14.45" hidden="1">
      <c r="A772" s="44" t="str">
        <f t="shared" si="58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9"/>
        <v>Aderente</v>
      </c>
      <c r="BR772" s="15" t="str">
        <f t="shared" si="60"/>
        <v>*</v>
      </c>
      <c r="BS772" s="15" t="str">
        <f t="shared" si="61"/>
        <v>*</v>
      </c>
      <c r="BT772" s="157" t="str">
        <f t="shared" si="62"/>
        <v/>
      </c>
    </row>
    <row r="773" spans="1:72" ht="14.45" hidden="1">
      <c r="A773" s="44" t="str">
        <f t="shared" si="58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9"/>
        <v>Aderente</v>
      </c>
      <c r="BR773" s="15" t="str">
        <f t="shared" si="60"/>
        <v>*</v>
      </c>
      <c r="BS773" s="15" t="str">
        <f t="shared" si="61"/>
        <v>*</v>
      </c>
      <c r="BT773" s="157" t="str">
        <f t="shared" si="62"/>
        <v/>
      </c>
    </row>
    <row r="774" spans="1:72" ht="14.45" hidden="1">
      <c r="A774" s="44" t="str">
        <f t="shared" si="58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9"/>
        <v>Aderente</v>
      </c>
      <c r="BR774" s="15" t="str">
        <f t="shared" si="60"/>
        <v>*</v>
      </c>
      <c r="BS774" s="15" t="str">
        <f t="shared" si="61"/>
        <v>*</v>
      </c>
      <c r="BT774" s="157" t="str">
        <f t="shared" si="62"/>
        <v/>
      </c>
    </row>
    <row r="775" spans="1:72" ht="14.45" hidden="1">
      <c r="A775" s="44" t="str">
        <f t="shared" si="58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9"/>
        <v>Aderente</v>
      </c>
      <c r="BR775" s="15" t="str">
        <f t="shared" si="60"/>
        <v>*</v>
      </c>
      <c r="BS775" s="15" t="str">
        <f t="shared" si="61"/>
        <v>*</v>
      </c>
      <c r="BT775" s="157" t="str">
        <f t="shared" si="62"/>
        <v/>
      </c>
    </row>
    <row r="776" spans="1:72" ht="14.45" hidden="1">
      <c r="A776" s="44" t="str">
        <f t="shared" si="58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9"/>
        <v>Aderente</v>
      </c>
      <c r="BR776" s="15" t="str">
        <f t="shared" si="60"/>
        <v>*</v>
      </c>
      <c r="BS776" s="15" t="str">
        <f t="shared" si="61"/>
        <v>*</v>
      </c>
      <c r="BT776" s="157" t="str">
        <f t="shared" si="62"/>
        <v/>
      </c>
    </row>
    <row r="777" spans="1:72" ht="14.45" hidden="1">
      <c r="A777" s="44" t="str">
        <f t="shared" ref="A777:A802" si="6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4">IF(AND(BR777&lt;1,BS777&lt;1),"Produção e Intervalo",IF(BR777&lt;1,"Intervalo",IF(BS777&lt;1,"Produção","Aderente")))</f>
        <v>Aderente</v>
      </c>
      <c r="BR777" s="15" t="str">
        <f t="shared" ref="BR777:BR802" si="65">IF(OR(B777="",F777=""),"*",AY777/P777)</f>
        <v>*</v>
      </c>
      <c r="BS777" s="15" t="str">
        <f t="shared" ref="BS777:BS802" si="66">IF(OR(B777="",F777=""),"*",BA777/Q777)</f>
        <v>*</v>
      </c>
      <c r="BT777" s="157" t="str">
        <f t="shared" ref="BT777:BT802" si="67">IF(BN777="","",SUBSTITUTE(BM777," ","")&amp;SUBSTITUTE(BN777," ",""))</f>
        <v/>
      </c>
    </row>
    <row r="778" spans="1:72" ht="14.45" hidden="1">
      <c r="A778" s="44" t="str">
        <f t="shared" si="6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4"/>
        <v>Aderente</v>
      </c>
      <c r="BR778" s="15" t="str">
        <f t="shared" si="65"/>
        <v>*</v>
      </c>
      <c r="BS778" s="15" t="str">
        <f t="shared" si="66"/>
        <v>*</v>
      </c>
      <c r="BT778" s="157" t="str">
        <f t="shared" si="67"/>
        <v/>
      </c>
    </row>
    <row r="779" spans="1:72" ht="14.45" hidden="1">
      <c r="A779" s="44" t="str">
        <f t="shared" si="6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4"/>
        <v>Aderente</v>
      </c>
      <c r="BR779" s="15" t="str">
        <f t="shared" si="65"/>
        <v>*</v>
      </c>
      <c r="BS779" s="15" t="str">
        <f t="shared" si="66"/>
        <v>*</v>
      </c>
      <c r="BT779" s="157" t="str">
        <f t="shared" si="67"/>
        <v/>
      </c>
    </row>
    <row r="780" spans="1:72" ht="14.45" hidden="1">
      <c r="A780" s="44" t="str">
        <f t="shared" si="6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4"/>
        <v>Aderente</v>
      </c>
      <c r="BR780" s="15" t="str">
        <f t="shared" si="65"/>
        <v>*</v>
      </c>
      <c r="BS780" s="15" t="str">
        <f t="shared" si="66"/>
        <v>*</v>
      </c>
      <c r="BT780" s="157" t="str">
        <f t="shared" si="67"/>
        <v/>
      </c>
    </row>
    <row r="781" spans="1:72" ht="14.45" hidden="1">
      <c r="A781" s="44" t="str">
        <f t="shared" si="6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4"/>
        <v>Aderente</v>
      </c>
      <c r="BR781" s="15" t="str">
        <f t="shared" si="65"/>
        <v>*</v>
      </c>
      <c r="BS781" s="15" t="str">
        <f t="shared" si="66"/>
        <v>*</v>
      </c>
      <c r="BT781" s="157" t="str">
        <f t="shared" si="67"/>
        <v/>
      </c>
    </row>
    <row r="782" spans="1:72" ht="14.45" hidden="1">
      <c r="A782" s="44" t="str">
        <f t="shared" si="6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4"/>
        <v>Aderente</v>
      </c>
      <c r="BR782" s="15" t="str">
        <f t="shared" si="65"/>
        <v>*</v>
      </c>
      <c r="BS782" s="15" t="str">
        <f t="shared" si="66"/>
        <v>*</v>
      </c>
      <c r="BT782" s="157" t="str">
        <f t="shared" si="67"/>
        <v/>
      </c>
    </row>
    <row r="783" spans="1:72" ht="14.45" hidden="1">
      <c r="A783" s="44" t="str">
        <f t="shared" si="6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4"/>
        <v>Aderente</v>
      </c>
      <c r="BR783" s="15" t="str">
        <f t="shared" si="65"/>
        <v>*</v>
      </c>
      <c r="BS783" s="15" t="str">
        <f t="shared" si="66"/>
        <v>*</v>
      </c>
      <c r="BT783" s="157" t="str">
        <f t="shared" si="67"/>
        <v/>
      </c>
    </row>
    <row r="784" spans="1:72" ht="14.45" hidden="1">
      <c r="A784" s="44" t="str">
        <f t="shared" si="6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4"/>
        <v>Aderente</v>
      </c>
      <c r="BR784" s="15" t="str">
        <f t="shared" si="65"/>
        <v>*</v>
      </c>
      <c r="BS784" s="15" t="str">
        <f t="shared" si="66"/>
        <v>*</v>
      </c>
      <c r="BT784" s="157" t="str">
        <f t="shared" si="67"/>
        <v/>
      </c>
    </row>
    <row r="785" spans="1:72" ht="14.45" hidden="1">
      <c r="A785" s="44" t="str">
        <f t="shared" si="6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4"/>
        <v>Aderente</v>
      </c>
      <c r="BR785" s="15" t="str">
        <f t="shared" si="65"/>
        <v>*</v>
      </c>
      <c r="BS785" s="15" t="str">
        <f t="shared" si="66"/>
        <v>*</v>
      </c>
      <c r="BT785" s="157" t="str">
        <f t="shared" si="67"/>
        <v/>
      </c>
    </row>
    <row r="786" spans="1:72" ht="14.45" hidden="1">
      <c r="A786" s="44" t="str">
        <f t="shared" si="6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4"/>
        <v>Aderente</v>
      </c>
      <c r="BR786" s="15" t="str">
        <f t="shared" si="65"/>
        <v>*</v>
      </c>
      <c r="BS786" s="15" t="str">
        <f t="shared" si="66"/>
        <v>*</v>
      </c>
      <c r="BT786" s="157" t="str">
        <f t="shared" si="67"/>
        <v/>
      </c>
    </row>
    <row r="787" spans="1:72" ht="14.45" hidden="1">
      <c r="A787" s="44" t="str">
        <f t="shared" si="6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4"/>
        <v>Aderente</v>
      </c>
      <c r="BR787" s="15" t="str">
        <f t="shared" si="65"/>
        <v>*</v>
      </c>
      <c r="BS787" s="15" t="str">
        <f t="shared" si="66"/>
        <v>*</v>
      </c>
      <c r="BT787" s="157" t="str">
        <f t="shared" si="67"/>
        <v/>
      </c>
    </row>
    <row r="788" spans="1:72" ht="14.45" hidden="1">
      <c r="A788" s="44" t="str">
        <f t="shared" si="6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4"/>
        <v>Aderente</v>
      </c>
      <c r="BR788" s="15" t="str">
        <f t="shared" si="65"/>
        <v>*</v>
      </c>
      <c r="BS788" s="15" t="str">
        <f t="shared" si="66"/>
        <v>*</v>
      </c>
      <c r="BT788" s="157" t="str">
        <f t="shared" si="67"/>
        <v/>
      </c>
    </row>
    <row r="789" spans="1:72" ht="14.45" hidden="1">
      <c r="A789" s="44" t="str">
        <f t="shared" si="6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4"/>
        <v>Aderente</v>
      </c>
      <c r="BR789" s="15" t="str">
        <f t="shared" si="65"/>
        <v>*</v>
      </c>
      <c r="BS789" s="15" t="str">
        <f t="shared" si="66"/>
        <v>*</v>
      </c>
      <c r="BT789" s="157" t="str">
        <f t="shared" si="67"/>
        <v/>
      </c>
    </row>
    <row r="790" spans="1:72" ht="14.45" hidden="1">
      <c r="A790" s="44" t="str">
        <f t="shared" si="6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4"/>
        <v>Aderente</v>
      </c>
      <c r="BR790" s="15" t="str">
        <f t="shared" si="65"/>
        <v>*</v>
      </c>
      <c r="BS790" s="15" t="str">
        <f t="shared" si="66"/>
        <v>*</v>
      </c>
      <c r="BT790" s="157" t="str">
        <f t="shared" si="67"/>
        <v/>
      </c>
    </row>
    <row r="791" spans="1:72" ht="14.45" hidden="1">
      <c r="A791" s="44" t="str">
        <f t="shared" si="6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4"/>
        <v>Aderente</v>
      </c>
      <c r="BR791" s="15" t="str">
        <f t="shared" si="65"/>
        <v>*</v>
      </c>
      <c r="BS791" s="15" t="str">
        <f t="shared" si="66"/>
        <v>*</v>
      </c>
      <c r="BT791" s="157" t="str">
        <f t="shared" si="67"/>
        <v/>
      </c>
    </row>
    <row r="792" spans="1:72" ht="14.45" hidden="1">
      <c r="A792" s="44" t="str">
        <f t="shared" si="6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4"/>
        <v>Aderente</v>
      </c>
      <c r="BR792" s="15" t="str">
        <f t="shared" si="65"/>
        <v>*</v>
      </c>
      <c r="BS792" s="15" t="str">
        <f t="shared" si="66"/>
        <v>*</v>
      </c>
      <c r="BT792" s="157" t="str">
        <f t="shared" si="67"/>
        <v/>
      </c>
    </row>
    <row r="793" spans="1:72" ht="14.45" hidden="1">
      <c r="A793" s="44" t="str">
        <f t="shared" si="6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4"/>
        <v>Aderente</v>
      </c>
      <c r="BR793" s="15" t="str">
        <f t="shared" si="65"/>
        <v>*</v>
      </c>
      <c r="BS793" s="15" t="str">
        <f t="shared" si="66"/>
        <v>*</v>
      </c>
      <c r="BT793" s="157" t="str">
        <f t="shared" si="67"/>
        <v/>
      </c>
    </row>
    <row r="794" spans="1:72" ht="14.45" hidden="1">
      <c r="A794" s="44" t="str">
        <f t="shared" si="6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4"/>
        <v>Aderente</v>
      </c>
      <c r="BR794" s="15" t="str">
        <f t="shared" si="65"/>
        <v>*</v>
      </c>
      <c r="BS794" s="15" t="str">
        <f t="shared" si="66"/>
        <v>*</v>
      </c>
      <c r="BT794" s="157" t="str">
        <f t="shared" si="67"/>
        <v/>
      </c>
    </row>
    <row r="795" spans="1:72" ht="14.45" hidden="1">
      <c r="A795" s="44" t="str">
        <f t="shared" si="6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4"/>
        <v>Aderente</v>
      </c>
      <c r="BR795" s="15" t="str">
        <f t="shared" si="65"/>
        <v>*</v>
      </c>
      <c r="BS795" s="15" t="str">
        <f t="shared" si="66"/>
        <v>*</v>
      </c>
      <c r="BT795" s="157" t="str">
        <f t="shared" si="67"/>
        <v/>
      </c>
    </row>
    <row r="796" spans="1:72" ht="14.45" hidden="1">
      <c r="A796" s="44" t="str">
        <f t="shared" si="6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4"/>
        <v>Aderente</v>
      </c>
      <c r="BR796" s="15" t="str">
        <f t="shared" si="65"/>
        <v>*</v>
      </c>
      <c r="BS796" s="15" t="str">
        <f t="shared" si="66"/>
        <v>*</v>
      </c>
      <c r="BT796" s="157" t="str">
        <f t="shared" si="67"/>
        <v/>
      </c>
    </row>
    <row r="797" spans="1:72" ht="14.45" hidden="1">
      <c r="A797" s="44" t="str">
        <f t="shared" si="6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4"/>
        <v>Aderente</v>
      </c>
      <c r="BR797" s="15" t="str">
        <f t="shared" si="65"/>
        <v>*</v>
      </c>
      <c r="BS797" s="15" t="str">
        <f t="shared" si="66"/>
        <v>*</v>
      </c>
      <c r="BT797" s="157" t="str">
        <f t="shared" si="67"/>
        <v/>
      </c>
    </row>
    <row r="798" spans="1:72" ht="14.45" hidden="1">
      <c r="A798" s="44" t="str">
        <f t="shared" si="6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4"/>
        <v>Aderente</v>
      </c>
      <c r="BR798" s="15" t="str">
        <f t="shared" si="65"/>
        <v>*</v>
      </c>
      <c r="BS798" s="15" t="str">
        <f t="shared" si="66"/>
        <v>*</v>
      </c>
      <c r="BT798" s="157" t="str">
        <f t="shared" si="67"/>
        <v/>
      </c>
    </row>
    <row r="799" spans="1:72" ht="14.45" hidden="1">
      <c r="A799" s="44" t="str">
        <f t="shared" si="6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4"/>
        <v>Aderente</v>
      </c>
      <c r="BR799" s="15" t="str">
        <f t="shared" si="65"/>
        <v>*</v>
      </c>
      <c r="BS799" s="15" t="str">
        <f t="shared" si="66"/>
        <v>*</v>
      </c>
      <c r="BT799" s="157" t="str">
        <f t="shared" si="67"/>
        <v/>
      </c>
    </row>
    <row r="800" spans="1:72" ht="14.45" hidden="1">
      <c r="A800" s="44" t="str">
        <f t="shared" si="6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4"/>
        <v>Aderente</v>
      </c>
      <c r="BR800" s="15" t="str">
        <f t="shared" si="65"/>
        <v>*</v>
      </c>
      <c r="BS800" s="15" t="str">
        <f t="shared" si="66"/>
        <v>*</v>
      </c>
      <c r="BT800" s="157" t="str">
        <f t="shared" si="67"/>
        <v/>
      </c>
    </row>
    <row r="801" spans="1:72" ht="14.45" hidden="1">
      <c r="A801" s="44" t="str">
        <f t="shared" si="6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4"/>
        <v>Aderente</v>
      </c>
      <c r="BR801" s="15" t="str">
        <f t="shared" si="65"/>
        <v>*</v>
      </c>
      <c r="BS801" s="15" t="str">
        <f t="shared" si="66"/>
        <v>*</v>
      </c>
      <c r="BT801" s="157" t="str">
        <f t="shared" si="67"/>
        <v/>
      </c>
    </row>
    <row r="802" spans="1:72" ht="14.45" hidden="1">
      <c r="A802" s="44" t="str">
        <f t="shared" si="6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4"/>
        <v>Aderente</v>
      </c>
      <c r="BR802" s="15" t="str">
        <f t="shared" si="65"/>
        <v>*</v>
      </c>
      <c r="BS802" s="15" t="str">
        <f t="shared" si="66"/>
        <v>*</v>
      </c>
      <c r="BT802" s="157" t="str">
        <f t="shared" si="67"/>
        <v/>
      </c>
    </row>
    <row r="803" spans="1:72" ht="14.45" hidden="1">
      <c r="A803" t="str">
        <f>D803&amp;B803</f>
        <v/>
      </c>
      <c r="C803" t="str">
        <f>IF(BS_CONTROLE[[#This Row],[DATA]]="","",WEEKNUM(BS_CONTROLE[[#This Row],[DATA]]))</f>
        <v/>
      </c>
      <c r="G803" t="str">
        <f>IF(D803="","*",VLOOKUP(F803,BS_ATIVIDADE[#All],3,FALSE))</f>
        <v>*</v>
      </c>
      <c r="M80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6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3" t="str">
        <f>IFERROR(_xlfn.XLOOKUP(F803, BS_ATIVIDADE[ATIVIDADE],BS_ATIVIDADE[UNIDADE] ), "*")</f>
        <v>*</v>
      </c>
      <c r="S803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69" t="str">
        <f>IFERROR(_xlfn.XLOOKUP(J803, BASE_MAPA!$B$2:$B$408, BASE_MAPA!$G$2:$G$408), "ERRO")</f>
        <v>ERRO</v>
      </c>
      <c r="AI803" t="str">
        <f>IF(BS_CONTROLE[[#This Row],[Atividade]]=0, "-", BS_CONTROLE[[#This Row],[Atividade]])</f>
        <v>-</v>
      </c>
      <c r="AJ803" t="str">
        <f>IF(D803="","*",VLOOKUP(AI803,BS_ATIVIDADE[#Data],3,FALSE))</f>
        <v>*</v>
      </c>
      <c r="AK803" s="69" t="str">
        <f>IF(BS_CONTROLE[[#This Row],[Local - Partida]]=0, "-", BS_CONTROLE[[#This Row],[Local - Partida]])</f>
        <v>-</v>
      </c>
      <c r="AL803" s="69" t="str">
        <f>IF(BS_CONTROLE[[#This Row],[Local - Encerramento]]=0, "-", BS_CONTROLE[[#This Row],[Local - Encerramento]])</f>
        <v>-</v>
      </c>
      <c r="AM803" s="69" t="str">
        <f>IF(BS_CONTROLE[[#This Row],[Entre - Estações]]=0, "-", BS_CONTROLE[[#This Row],[Entre - Estações]])</f>
        <v>-</v>
      </c>
      <c r="AN803" s="69" t="str">
        <f>IF(BS_CONTROLE[[#This Row],[SB]]=0, "-", BS_CONTROLE[[#This Row],[SB]])</f>
        <v>-</v>
      </c>
      <c r="AO803" t="str">
        <f>IF(BS_CONTROLE[[#This Row],[SUB]]=0, "-", BS_CONTROLE[[#This Row],[SUB]])</f>
        <v>-</v>
      </c>
      <c r="AP803" t="str">
        <f>IF(BS_CONTROLE[[#This Row],[KM - Inicio]]=0, "-", BS_CONTROLE[[#This Row],[KM - Inicio]])</f>
        <v>-</v>
      </c>
      <c r="AQ803" t="str">
        <f>IF(BS_CONTROLE[[#This Row],[KM - Fim]]=0, "-", BS_CONTROLE[[#This Row],[KM - Fim]])</f>
        <v>-</v>
      </c>
      <c r="AY803" t="str">
        <f>IF(D803="","*",IFERROR(IF(ISODD(COUNT(AS803:AX803)),"ERRO",SUM((AT803-AS803),(AV803-AU803),(AX803-AW803))),"ERRO"))</f>
        <v>*</v>
      </c>
      <c r="BB803" t="str">
        <f>IFERROR(_xlfn.XLOOKUP(AI803, BS_ATIVIDADE[ATIVIDADE],BS_ATIVIDADE[UNIDADE] ), "*")</f>
        <v>*</v>
      </c>
      <c r="BC803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t="str">
        <f>IFERROR(_xlfn.XLOOKUP(AO803, BASE_MAPA!$B$2:$B$408, BASE_MAPA!$G$2:$G$408), "ERRO")</f>
        <v>ERRO</v>
      </c>
      <c r="BF803" t="str">
        <f>IF(BS_CONTROLE[[#This Row],[Responsavel pelo boletim]]=0, "-", BS_CONTROLE[[#This Row],[Responsavel pelo boletim]])</f>
        <v>-</v>
      </c>
      <c r="BQ803" t="str">
        <f>IF(AND(BR803&lt;1,BS803&lt;1),"Produção e Intervalo",IF(BR803&lt;1,"Intervalo",IF(BS803&lt;1,"Produção","Aderente")))</f>
        <v>Aderente</v>
      </c>
      <c r="BR803" t="str">
        <f>IF(OR(B803="",F803=""),"*",AY803/P803)</f>
        <v>*</v>
      </c>
      <c r="BS803" t="str">
        <f>IF(OR(B803="",F803=""),"*",BA803/Q803)</f>
        <v>*</v>
      </c>
    </row>
    <row r="805" spans="1:72">
      <c r="AT805" s="211" t="s">
        <v>1418</v>
      </c>
    </row>
  </sheetData>
  <protectedRanges>
    <protectedRange sqref="J6:K6 J25:K802" name="Range1_8_1"/>
    <protectedRange sqref="O6:Q6 O25:Q802" name="Range1_9_1"/>
    <protectedRange sqref="V6:Y6 W24 V25:Y82 V83 X83:Y83 V84:Y802" name="Range1_11_1"/>
    <protectedRange sqref="Z6:AD6 Z25:AD26 Z29:AD33 Z27:AC28 Z35:AD39 Z34:AC34 Z45:AD45 Z44:AC44 Z42:AD43 Z40:AC41 Z46:AC46 Z47:AD802" name="Range1_12_1"/>
    <protectedRange sqref="BF6:BF802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2 AY6:AY802 U6:U802">
    <cfRule type="cellIs" dxfId="121" priority="18499" operator="equal">
      <formula>"ERRO"</formula>
    </cfRule>
  </conditionalFormatting>
  <conditionalFormatting sqref="X4 Y1:Z802">
    <cfRule type="cellIs" dxfId="120" priority="18488" operator="equal">
      <formula>"OPORTUNIDADE"</formula>
    </cfRule>
  </conditionalFormatting>
  <conditionalFormatting sqref="AZ6:AZ802">
    <cfRule type="expression" dxfId="119" priority="18483">
      <formula>$BU6=1</formula>
    </cfRule>
  </conditionalFormatting>
  <conditionalFormatting sqref="BQ6:BQ802">
    <cfRule type="cellIs" dxfId="118" priority="18494" operator="equal">
      <formula>"Produção e Intervalo"</formula>
    </cfRule>
    <cfRule type="cellIs" dxfId="117" priority="18495" operator="equal">
      <formula>"Aderente"</formula>
    </cfRule>
    <cfRule type="cellIs" dxfId="116" priority="18496" operator="equal">
      <formula>"Intervalo"</formula>
    </cfRule>
    <cfRule type="cellIs" dxfId="115" priority="18497" operator="equal">
      <formula>"Produção"</formula>
    </cfRule>
    <cfRule type="cellIs" dxfId="114" priority="18498" operator="equal">
      <formula>"ERRO"</formula>
    </cfRule>
  </conditionalFormatting>
  <conditionalFormatting sqref="BR6:BS802">
    <cfRule type="cellIs" dxfId="113" priority="18476" operator="equal">
      <formula>"*"</formula>
    </cfRule>
    <cfRule type="cellIs" dxfId="112" priority="18477" operator="greaterThanOrEqual">
      <formula>1</formula>
    </cfRule>
    <cfRule type="cellIs" dxfId="111" priority="18478" operator="lessThan">
      <formula>1</formula>
    </cfRule>
  </conditionalFormatting>
  <conditionalFormatting sqref="Y6:Z802">
    <cfRule type="cellIs" dxfId="110" priority="18424" operator="equal">
      <formula>"NÃO"</formula>
    </cfRule>
    <cfRule type="cellIs" dxfId="109" priority="18425" operator="equal">
      <formula>"SIM"</formula>
    </cfRule>
  </conditionalFormatting>
  <conditionalFormatting sqref="Y1047865:Y1048576">
    <cfRule type="cellIs" dxfId="108" priority="18305" operator="equal">
      <formula>"OPORTUNIDADE"</formula>
    </cfRule>
  </conditionalFormatting>
  <conditionalFormatting sqref="Y1047865:Y1048576">
    <cfRule type="cellIs" dxfId="107" priority="18303" operator="equal">
      <formula>"NÃO"</formula>
    </cfRule>
    <cfRule type="cellIs" dxfId="106" priority="18304" operator="equal">
      <formula>"SIM"</formula>
    </cfRule>
  </conditionalFormatting>
  <conditionalFormatting sqref="BK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02 BK75 BK63:BK64 BK66:BK73">
    <cfRule type="iconSet" priority="217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2">
    <cfRule type="iconSet" priority="218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6 BP9:BP802">
    <cfRule type="iconSet" priority="22000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2003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2005">
      <iconSet showValue="0">
        <cfvo type="percent" val="0"/>
        <cfvo type="num" val="1"/>
        <cfvo type="num" val="1" gte="0"/>
      </iconSet>
    </cfRule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2"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M6:BM802 BN78:BO78" xr:uid="{0374E4CD-E1C2-4373-A381-0828C9AFF6FF}">
      <formula1>IMPCAUSADOR</formula1>
    </dataValidation>
    <dataValidation type="list" allowBlank="1" showInputMessage="1" showErrorMessage="1" sqref="BN6:BN14 BN16:BN54 BN56:BN73 BN75:BN77 BN79:BN802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2" xr:uid="{CF5BD2D1-4803-40F6-BB29-FE7C2FA5583F}">
      <formula1>INDIRECT(BT6)</formula1>
    </dataValidation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1419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1420</v>
      </c>
      <c r="E3" s="186" t="s">
        <v>1421</v>
      </c>
      <c r="F3" s="186" t="s">
        <v>1422</v>
      </c>
      <c r="G3" s="186" t="s">
        <v>1423</v>
      </c>
      <c r="H3" s="186" t="s">
        <v>1424</v>
      </c>
    </row>
    <row r="4" spans="3:8">
      <c r="C4" s="187" t="s">
        <v>240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1425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1426</v>
      </c>
      <c r="D10" s="187">
        <v>9049</v>
      </c>
      <c r="E10" s="188">
        <v>46044</v>
      </c>
      <c r="F10" s="187" t="s">
        <v>1427</v>
      </c>
      <c r="G10" s="187" t="s">
        <v>1428</v>
      </c>
      <c r="H10" s="187"/>
    </row>
    <row r="11" spans="3:8">
      <c r="C11" s="187" t="s">
        <v>1426</v>
      </c>
      <c r="D11" s="187">
        <v>9044</v>
      </c>
      <c r="E11" s="188">
        <v>46044</v>
      </c>
      <c r="F11" s="187" t="s">
        <v>1429</v>
      </c>
      <c r="G11" s="187" t="s">
        <v>1430</v>
      </c>
      <c r="H11" s="187"/>
    </row>
    <row r="12" spans="3:8">
      <c r="C12" s="187" t="s">
        <v>1426</v>
      </c>
      <c r="D12" s="187">
        <v>762</v>
      </c>
      <c r="E12" s="188">
        <v>46044</v>
      </c>
      <c r="F12" s="187" t="s">
        <v>1431</v>
      </c>
      <c r="G12" s="187" t="s">
        <v>1430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1432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1433</v>
      </c>
      <c r="C4" s="191" t="s">
        <v>1434</v>
      </c>
      <c r="D4" s="191" t="s">
        <v>1435</v>
      </c>
      <c r="E4" s="191" t="s">
        <v>1436</v>
      </c>
      <c r="F4" s="191" t="s">
        <v>368</v>
      </c>
      <c r="G4" s="191" t="s">
        <v>1437</v>
      </c>
    </row>
    <row r="5" spans="2:7">
      <c r="B5" s="192" t="s">
        <v>1438</v>
      </c>
      <c r="C5" s="192">
        <v>309525</v>
      </c>
      <c r="D5" s="192" t="s">
        <v>1439</v>
      </c>
      <c r="E5" s="192" t="s">
        <v>249</v>
      </c>
      <c r="F5" s="192" t="s">
        <v>1440</v>
      </c>
      <c r="G5" s="193">
        <v>46296</v>
      </c>
    </row>
    <row r="6" spans="2:7">
      <c r="B6" s="192" t="s">
        <v>1441</v>
      </c>
      <c r="C6" s="192">
        <v>257410</v>
      </c>
      <c r="D6" s="192" t="s">
        <v>1442</v>
      </c>
      <c r="E6" s="192" t="s">
        <v>249</v>
      </c>
      <c r="F6" s="192" t="s">
        <v>1440</v>
      </c>
      <c r="G6" s="193"/>
    </row>
    <row r="7" spans="2:7">
      <c r="B7" s="192" t="s">
        <v>1259</v>
      </c>
      <c r="C7" s="192">
        <v>256875</v>
      </c>
      <c r="D7" s="192" t="s">
        <v>1443</v>
      </c>
      <c r="E7" s="192" t="s">
        <v>249</v>
      </c>
      <c r="F7" s="192" t="s">
        <v>1440</v>
      </c>
      <c r="G7" s="193">
        <v>46296</v>
      </c>
    </row>
    <row r="8" spans="2:7">
      <c r="B8" s="192" t="s">
        <v>1444</v>
      </c>
      <c r="C8" s="192">
        <v>257278</v>
      </c>
      <c r="D8" s="192" t="s">
        <v>1445</v>
      </c>
      <c r="E8" s="192" t="s">
        <v>240</v>
      </c>
      <c r="F8" s="192" t="s">
        <v>1446</v>
      </c>
      <c r="G8" s="193">
        <v>46235</v>
      </c>
    </row>
    <row r="9" spans="2:7">
      <c r="B9" s="192" t="s">
        <v>1447</v>
      </c>
      <c r="C9" s="192">
        <v>257033</v>
      </c>
      <c r="D9" s="192" t="s">
        <v>1448</v>
      </c>
      <c r="E9" s="192" t="s">
        <v>240</v>
      </c>
      <c r="F9" s="192" t="s">
        <v>385</v>
      </c>
      <c r="G9" s="192" t="s">
        <v>1449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1450</v>
      </c>
      <c r="C2" s="83" t="s">
        <v>1160</v>
      </c>
      <c r="D2" s="83" t="s">
        <v>1162</v>
      </c>
      <c r="E2" s="83" t="s">
        <v>1451</v>
      </c>
      <c r="F2" s="83" t="s">
        <v>1452</v>
      </c>
      <c r="G2" s="83" t="s">
        <v>1453</v>
      </c>
      <c r="H2" s="83" t="s">
        <v>1454</v>
      </c>
      <c r="I2" s="83" t="s">
        <v>1455</v>
      </c>
      <c r="J2" s="83" t="s">
        <v>1456</v>
      </c>
      <c r="K2" s="109" t="s">
        <v>1457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IF(FN_MC!Y96="","*",FN_MC!Y96)</f>
        <v>SIM</v>
      </c>
      <c r="C91" s="101">
        <f>IF(FN_MC!B96="","*",FN_MC!B96)</f>
        <v>46087</v>
      </c>
      <c r="D91" s="101" t="str">
        <f>IF(FN_MC!D96="","*",FN_MC!D96)</f>
        <v>V48</v>
      </c>
      <c r="E91" s="101" t="str">
        <f>IF(FN_MC!H96="","*",FN_MC!H96)</f>
        <v>TVI2</v>
      </c>
      <c r="F91" s="114" t="str">
        <f>IF(FN_MC!M96="","*",FN_MC!M96)</f>
        <v>TVI-TJA</v>
      </c>
      <c r="G91" s="101" t="str">
        <f>IF(FN_MC!I96="","*",FN_MC!I96)</f>
        <v>TVI2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 hidden="1">
      <c r="B92" s="100" t="str">
        <f>IF(FN_MC!Y97="","*",FN_MC!Y97)</f>
        <v>OPORTUNIDADE</v>
      </c>
      <c r="C92" s="101">
        <f>IF(FN_MC!B97="","*",FN_MC!B97)</f>
        <v>46087</v>
      </c>
      <c r="D92" s="101" t="str">
        <f>IF(FN_MC!D97="","*",FN_MC!D97)</f>
        <v>V66</v>
      </c>
      <c r="E92" s="101" t="str">
        <f>IF(FN_MC!H97="","*",FN_MC!H97)</f>
        <v>TID</v>
      </c>
      <c r="F92" s="114" t="str">
        <f>IF(FN_MC!M97="","*",FN_MC!M97)</f>
        <v>TMO-TCE</v>
      </c>
      <c r="G92" s="101" t="str">
        <f>IF(FN_MC!I97="","*",FN_MC!I97)</f>
        <v>TID</v>
      </c>
      <c r="H92" s="101" t="str">
        <f>IF(FN_MC!AB97="","*",FN_MC!AB97)</f>
        <v>FIXO</v>
      </c>
      <c r="I92" s="101" t="str">
        <f>IF(FN_MC!AC97="","*",FN_MC!AC97)</f>
        <v>*</v>
      </c>
      <c r="J92" s="102">
        <f>IF(FN_MC!AA97="","*",FN_MC!AA97)</f>
        <v>1</v>
      </c>
      <c r="K92" s="112">
        <f>IF(FN_MC!AD97="","*",FN_MC!AD97)</f>
        <v>0.29166666666666669</v>
      </c>
    </row>
    <row r="93" spans="2:11">
      <c r="B93" s="100" t="str">
        <f>IF(FN_MC!Y98="","*",FN_MC!Y98)</f>
        <v>OPORTUNIDADE</v>
      </c>
      <c r="C93" s="101">
        <f>IF(FN_MC!B98="","*",FN_MC!B98)</f>
        <v>46087</v>
      </c>
      <c r="D93" s="101" t="str">
        <f>IF(FN_MC!D98="","*",FN_MC!D98)</f>
        <v>E46</v>
      </c>
      <c r="E93" s="101" t="str">
        <f>IF(FN_MC!H98="","*",FN_MC!H98)</f>
        <v>TIN</v>
      </c>
      <c r="F93" s="114" t="str">
        <f>IF(FN_MC!M98="","*",FN_MC!M98)</f>
        <v>TIN</v>
      </c>
      <c r="G93" s="101" t="str">
        <f>IF(FN_MC!I98="","*",FN_MC!I98)</f>
        <v>TIN</v>
      </c>
      <c r="H93" s="101" t="str">
        <f>IF(FN_MC!AB98="","*",FN_MC!AB98)</f>
        <v>ESCALA</v>
      </c>
      <c r="I93" s="101" t="str">
        <f>IF(FN_MC!AC98="","*",FN_MC!AC98)</f>
        <v>*</v>
      </c>
      <c r="J93" s="102">
        <f>IF(FN_MC!AA98="","*",FN_MC!AA98)</f>
        <v>2</v>
      </c>
      <c r="K93" s="112">
        <f>IF(FN_MC!AD98="","*",FN_MC!AD98)</f>
        <v>0.29166666666666669</v>
      </c>
    </row>
    <row r="94" spans="2:11" hidden="1">
      <c r="B94" s="100" t="str">
        <f>IF(FN_MC!Y99="","*",FN_MC!Y99)</f>
        <v>OPORTUNIDADE</v>
      </c>
      <c r="C94" s="101">
        <f>IF(FN_MC!B99="","*",FN_MC!B99)</f>
        <v>46087</v>
      </c>
      <c r="D94" s="101" t="str">
        <f>IF(FN_MC!D99="","*",FN_MC!D99)</f>
        <v>V80</v>
      </c>
      <c r="E94" s="101" t="str">
        <f>IF(FN_MC!H99="","*",FN_MC!H99)</f>
        <v>TAP</v>
      </c>
      <c r="F94" s="114" t="str">
        <f>IF(FN_MC!M99="","*",FN_MC!M99)</f>
        <v>TAP-TLG</v>
      </c>
      <c r="G94" s="101" t="str">
        <f>IF(FN_MC!I99="","*",FN_MC!I99)</f>
        <v>TVI</v>
      </c>
      <c r="H94" s="101" t="str">
        <f>IF(FN_MC!AB99="","*",FN_MC!AB99)</f>
        <v>FIXO</v>
      </c>
      <c r="I94" s="101" t="str">
        <f>IF(FN_MC!AC99="","*",FN_MC!AC99)</f>
        <v>*</v>
      </c>
      <c r="J94" s="102">
        <f>IF(FN_MC!AA99="","*",FN_MC!AA99)</f>
        <v>1</v>
      </c>
      <c r="K94" s="112">
        <f>IF(FN_MC!AD99="","*",FN_MC!AD99)</f>
        <v>0.29166666666666669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 hidden="1">
      <c r="B97" s="100" t="str">
        <f>IF(FN_MC!Y102="","*",FN_MC!Y102)</f>
        <v>OPORTUNIDADE</v>
      </c>
      <c r="C97" s="101">
        <f>IF(FN_MC!B102="","*",FN_MC!B102)</f>
        <v>46087</v>
      </c>
      <c r="D97" s="101" t="str">
        <f>IF(FN_MC!D102="","*",FN_MC!D102)</f>
        <v>E18</v>
      </c>
      <c r="E97" s="101" t="str">
        <f>IF(FN_MC!H102="","*",FN_MC!H102)</f>
        <v>ZIQZQY</v>
      </c>
      <c r="F97" s="114" t="str">
        <f>IF(FN_MC!M102="","*",FN_MC!M102)</f>
        <v>ZIQ-ZQY</v>
      </c>
      <c r="G97" s="101" t="str">
        <f>IF(FN_MC!I102="","*",FN_MC!I102)</f>
        <v>ZIQZQY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 hidden="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 hidden="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 hidden="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 hidden="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 hidden="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-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S92" sqref="A92:S10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1458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1459</v>
      </c>
      <c r="B2" s="91" t="s">
        <v>1460</v>
      </c>
      <c r="C2" s="91" t="s">
        <v>7</v>
      </c>
      <c r="D2" s="92" t="s">
        <v>1175</v>
      </c>
      <c r="E2" s="92" t="s">
        <v>368</v>
      </c>
      <c r="F2" s="92" t="s">
        <v>1461</v>
      </c>
      <c r="G2" s="92" t="s">
        <v>1021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369</v>
      </c>
      <c r="M2" s="105" t="s">
        <v>365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1462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IF(FN_MC!Y96="","*",FN_MC!Y96)</f>
        <v>SIM</v>
      </c>
      <c r="B95" s="95" t="str">
        <f>IF(FN_MC!X96="","*",FN_MC!X96)</f>
        <v>Contrato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46087</v>
      </c>
      <c r="G95" s="96" t="str">
        <f>IF(FN_MC!D96="","*",FN_MC!D96)</f>
        <v>V48</v>
      </c>
      <c r="H95" s="96" t="str">
        <f>IF(FN_MC!F96="","*",FN_MC!F96)</f>
        <v>MODERNIZAÇÃO - SOCADORA</v>
      </c>
      <c r="I95" s="96" t="str">
        <f>IF(FN_MC!H96="","*",FN_MC!H96)</f>
        <v>TVI2</v>
      </c>
      <c r="J95" s="96" t="str">
        <f>IF(FN_MC!I96="","*",FN_MC!I96)</f>
        <v>TVI2</v>
      </c>
      <c r="K95" s="96" t="str">
        <f>IF(FN_MC!M96="","*",FN_MC!M96)</f>
        <v>TVI-TJA</v>
      </c>
      <c r="L95" s="196" t="str">
        <f>IF(FN_MC!N96="","*",FN_MC!N96)</f>
        <v>TVI239</v>
      </c>
      <c r="M95" s="97">
        <f>IF(FN_MC!J96="","*",FN_MC!J96)</f>
        <v>74</v>
      </c>
      <c r="N95" s="183">
        <f>IF(FN_MC!K96="","*",FN_MC!K96)</f>
        <v>237.47200000000001</v>
      </c>
      <c r="O95" s="183">
        <f>IF(FN_MC!L96="","*",FN_MC!L96)</f>
        <v>242</v>
      </c>
      <c r="P95" s="107">
        <f>IF(FN_MC!O96="","*",FN_MC!O96)</f>
        <v>0.375</v>
      </c>
      <c r="Q95" s="107">
        <f>IF(FN_MC!P96="","*",FN_MC!P96)</f>
        <v>0.16666666666666666</v>
      </c>
      <c r="R95" s="96" t="str">
        <f>IF(FN_MC!Q96="","*",CONCATENATE(FN_MC!Q96," ",FN_MC!R96))</f>
        <v>1500 M</v>
      </c>
      <c r="S95" s="96" t="str">
        <f>IF(FN_MC!V96="","*",FN_MC!V96)</f>
        <v>Augusto/ Efraim</v>
      </c>
      <c r="T95" s="96" t="str">
        <f>IF(FN_MC!W96="","*",FN_MC!W96)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46087</v>
      </c>
      <c r="G96" s="96" t="str">
        <f>IF(FN_MC!D97="","*",FN_MC!D97)</f>
        <v>V66</v>
      </c>
      <c r="H96" s="96" t="str">
        <f>IF(FN_MC!F97="","*",FN_MC!F97)</f>
        <v>MODERNIZAÇÃO - REGULAGEM</v>
      </c>
      <c r="I96" s="96" t="str">
        <f>IF(FN_MC!H97="","*",FN_MC!H97)</f>
        <v>TID</v>
      </c>
      <c r="J96" s="96" t="str">
        <f>IF(FN_MC!I97="","*",FN_MC!I97)</f>
        <v>TID</v>
      </c>
      <c r="K96" s="96" t="str">
        <f>IF(FN_MC!M97="","*",FN_MC!M97)</f>
        <v>TMO-TCE</v>
      </c>
      <c r="L96" s="196" t="str">
        <f>IF(FN_MC!N97="","*",FN_MC!N97)</f>
        <v>155TCE</v>
      </c>
      <c r="M96" s="97">
        <f>IF(FN_MC!J97="","*",FN_MC!J97)</f>
        <v>74</v>
      </c>
      <c r="N96" s="183">
        <f>IF(FN_MC!K97="","*",FN_MC!K97)</f>
        <v>164.1</v>
      </c>
      <c r="O96" s="183">
        <f>IF(FN_MC!L97="","*",FN_MC!L97)</f>
        <v>167.5</v>
      </c>
      <c r="P96" s="107">
        <f>IF(FN_MC!O97="","*",FN_MC!O97)</f>
        <v>0.39583333333333331</v>
      </c>
      <c r="Q96" s="107">
        <f>IF(FN_MC!P97="","*",FN_MC!P97)</f>
        <v>8.3333333333333329E-2</v>
      </c>
      <c r="R96" s="96" t="str">
        <f>IF(FN_MC!Q97="","*",CONCATENATE(FN_MC!Q97," ",FN_MC!R97))</f>
        <v>3 M</v>
      </c>
      <c r="S96" s="96" t="str">
        <f>IF(FN_MC!V97="","*",FN_MC!V97)</f>
        <v>Augusto/ Efraim</v>
      </c>
      <c r="T96" s="96" t="str">
        <f>IF(FN_MC!W97="","*",FN_MC!W97)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46087</v>
      </c>
      <c r="G97" s="96" t="str">
        <f>IF(FN_MC!D98="","*",FN_MC!D98)</f>
        <v>E46</v>
      </c>
      <c r="H97" s="96" t="str">
        <f>IF(FN_MC!F98="","*",FN_MC!F98)</f>
        <v>TRILHEIRO - DESCARGA</v>
      </c>
      <c r="I97" s="96" t="str">
        <f>IF(FN_MC!H98="","*",FN_MC!H98)</f>
        <v>TIN</v>
      </c>
      <c r="J97" s="96" t="str">
        <f>IF(FN_MC!I98="","*",FN_MC!I98)</f>
        <v>TIN</v>
      </c>
      <c r="K97" s="96" t="str">
        <f>IF(FN_MC!M98="","*",FN_MC!M98)</f>
        <v>TIN</v>
      </c>
      <c r="L97" s="196" t="str">
        <f>IF(FN_MC!N98="","*",FN_MC!N98)</f>
        <v>TINPAT2</v>
      </c>
      <c r="M97" s="97">
        <f>IF(FN_MC!J98="","*",FN_MC!J98)</f>
        <v>74</v>
      </c>
      <c r="N97" s="183">
        <f>IF(FN_MC!K98="","*",FN_MC!K98)</f>
        <v>109</v>
      </c>
      <c r="O97" s="183">
        <f>IF(FN_MC!L98="","*",FN_MC!L98)</f>
        <v>110.137</v>
      </c>
      <c r="P97" s="107">
        <f>IF(FN_MC!O98="","*",FN_MC!O98)</f>
        <v>0.45833333333333331</v>
      </c>
      <c r="Q97" s="107">
        <f>IF(FN_MC!P98="","*",FN_MC!P98)</f>
        <v>0.125</v>
      </c>
      <c r="R97" s="96" t="str">
        <f>IF(FN_MC!Q98="","*",CONCATENATE(FN_MC!Q98," ",FN_MC!R98))</f>
        <v>936 M</v>
      </c>
      <c r="S97" s="96" t="str">
        <f>IF(FN_MC!V98="","*",FN_MC!V98)</f>
        <v>Herbert</v>
      </c>
      <c r="T97" s="96" t="str">
        <f>IF(FN_MC!W98="","*",FN_MC!W98)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IF(FN_MC!Y99="","*",FN_MC!Y99)</f>
        <v>OPORTUNIDADE</v>
      </c>
      <c r="B98" s="95" t="str">
        <f>IF(FN_MC!X99="","*",FN_MC!X99)</f>
        <v>Oportunidade</v>
      </c>
      <c r="C98" s="95" t="str">
        <f>IF(FN_MC!Z99="","*",FN_MC!Z99)</f>
        <v>*</v>
      </c>
      <c r="D98" s="96" t="str">
        <f>IF(FN_MC!S99="","*",FN_MC!S99)</f>
        <v>FERRONORTE</v>
      </c>
      <c r="E98" s="96" t="str">
        <f>IF(FN_MC!T99="","*",FN_MC!T99)</f>
        <v>TMI-TCS</v>
      </c>
      <c r="F98" s="96">
        <f>IF(FN_MC!B99="","*",FN_MC!B99)</f>
        <v>46087</v>
      </c>
      <c r="G98" s="96" t="str">
        <f>IF(FN_MC!D99="","*",FN_MC!D99)</f>
        <v>V80</v>
      </c>
      <c r="H98" s="96" t="str">
        <f>IF(FN_MC!F99="","*",FN_MC!F99)</f>
        <v>INSPEÇÃO RIV</v>
      </c>
      <c r="I98" s="96" t="str">
        <f>IF(FN_MC!H99="","*",FN_MC!H99)</f>
        <v>TAP</v>
      </c>
      <c r="J98" s="96" t="str">
        <f>IF(FN_MC!I99="","*",FN_MC!I99)</f>
        <v>TVI</v>
      </c>
      <c r="K98" s="96" t="str">
        <f>IF(FN_MC!M99="","*",FN_MC!M99)</f>
        <v>TAP-TLG</v>
      </c>
      <c r="L98" s="196" t="str">
        <f>IF(FN_MC!N99="","*",FN_MC!N99)</f>
        <v>TAPK35</v>
      </c>
      <c r="M98" s="97">
        <f>IF(FN_MC!J99="","*",FN_MC!J99)</f>
        <v>74</v>
      </c>
      <c r="N98" s="183">
        <f>IF(FN_MC!K99="","*",FN_MC!K99)</f>
        <v>31.5</v>
      </c>
      <c r="O98" s="183">
        <f>IF(FN_MC!L99="","*",FN_MC!L99)</f>
        <v>226.29599999999999</v>
      </c>
      <c r="P98" s="107">
        <f>IF(FN_MC!O99="","*",FN_MC!O99)</f>
        <v>0.45833333333333331</v>
      </c>
      <c r="Q98" s="107">
        <f>IF(FN_MC!P99="","*",FN_MC!P99)</f>
        <v>4.1666666666666664E-2</v>
      </c>
      <c r="R98" s="96" t="str">
        <f>IF(FN_MC!Q99="","*",CONCATENATE(FN_MC!Q99," ",FN_MC!R99))</f>
        <v>1 BINÁRIO</v>
      </c>
      <c r="S98" s="96" t="str">
        <f>IF(FN_MC!V99="","*",FN_MC!V99)</f>
        <v>FErnanda</v>
      </c>
      <c r="T98" s="96" t="str">
        <f>IF(FN_MC!W99="","*",FN_MC!W99)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*</v>
      </c>
      <c r="C99" s="95" t="str">
        <f>IF(FN_MC!Z100="","*",FN_MC!Z100)</f>
        <v>*</v>
      </c>
      <c r="D99" s="96" t="str">
        <f>IF(FN_MC!S100="","*",FN_MC!S100)</f>
        <v>-</v>
      </c>
      <c r="E99" s="96" t="str">
        <f>IF(FN_MC!T100="","*",FN_MC!T100)</f>
        <v>-</v>
      </c>
      <c r="F99" s="96" t="str">
        <f>IF(FN_MC!B100="","*",FN_MC!B100)</f>
        <v>*</v>
      </c>
      <c r="G99" s="96" t="str">
        <f>IF(FN_MC!D100="","*",FN_MC!D100)</f>
        <v>*</v>
      </c>
      <c r="H99" s="96" t="str">
        <f>IF(FN_MC!F100="","*",FN_MC!F100)</f>
        <v>*</v>
      </c>
      <c r="I99" s="96" t="str">
        <f>IF(FN_MC!H100="","*",FN_MC!H100)</f>
        <v>*</v>
      </c>
      <c r="J99" s="96" t="str">
        <f>IF(FN_MC!I100="","*",FN_MC!I100)</f>
        <v>*</v>
      </c>
      <c r="K99" s="96" t="str">
        <f>IF(FN_MC!M100="","*",FN_MC!M100)</f>
        <v>-</v>
      </c>
      <c r="L99" s="196" t="str">
        <f>IF(FN_MC!N100="","*",FN_MC!N100)</f>
        <v>-</v>
      </c>
      <c r="M99" s="97" t="str">
        <f>IF(FN_MC!J100="","*",FN_MC!J100)</f>
        <v>*</v>
      </c>
      <c r="N99" s="183" t="str">
        <f>IF(FN_MC!K100="","*",FN_MC!K100)</f>
        <v>*</v>
      </c>
      <c r="O99" s="183" t="str">
        <f>IF(FN_MC!L100="","*",FN_MC!L100)</f>
        <v>-</v>
      </c>
      <c r="P99" s="107" t="str">
        <f>IF(FN_MC!O100="","*",FN_MC!O100)</f>
        <v>*</v>
      </c>
      <c r="Q99" s="107" t="str">
        <f>IF(FN_MC!P100="","*",FN_MC!P100)</f>
        <v>*</v>
      </c>
      <c r="R99" s="96" t="str">
        <f>IF(FN_MC!Q100="","*",CONCATENATE(FN_MC!Q100," ",FN_MC!R100))</f>
        <v>*</v>
      </c>
      <c r="S99" s="96" t="str">
        <f>IF(FN_MC!V100="","*",FN_MC!V100)</f>
        <v>*</v>
      </c>
      <c r="T99" s="96" t="str">
        <f>IF(FN_MC!W100="","*",FN_MC!W100)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*</v>
      </c>
      <c r="B100" s="95" t="str">
        <f>IF(FN_MC!X101="","*",FN_MC!X101)</f>
        <v>*</v>
      </c>
      <c r="C100" s="95" t="str">
        <f>IF(FN_MC!Z101="","*",FN_MC!Z101)</f>
        <v>*</v>
      </c>
      <c r="D100" s="96" t="str">
        <f>IF(FN_MC!S101="","*",FN_MC!S101)</f>
        <v>-</v>
      </c>
      <c r="E100" s="96" t="str">
        <f>IF(FN_MC!T101="","*",FN_MC!T101)</f>
        <v>-</v>
      </c>
      <c r="F100" s="96" t="str">
        <f>IF(FN_MC!B101="","*",FN_MC!B101)</f>
        <v>*</v>
      </c>
      <c r="G100" s="96" t="str">
        <f>IF(FN_MC!D101="","*",FN_MC!D101)</f>
        <v>*</v>
      </c>
      <c r="H100" s="96" t="str">
        <f>IF(FN_MC!F101="","*",FN_MC!F101)</f>
        <v>*</v>
      </c>
      <c r="I100" s="96" t="str">
        <f>IF(FN_MC!H101="","*",FN_MC!H101)</f>
        <v>*</v>
      </c>
      <c r="J100" s="96" t="str">
        <f>IF(FN_MC!I101="","*",FN_MC!I101)</f>
        <v>*</v>
      </c>
      <c r="K100" s="96" t="str">
        <f>IF(FN_MC!M101="","*",FN_MC!M101)</f>
        <v>-</v>
      </c>
      <c r="L100" s="196" t="str">
        <f>IF(FN_MC!N101="","*",FN_MC!N101)</f>
        <v>-</v>
      </c>
      <c r="M100" s="97" t="str">
        <f>IF(FN_MC!J101="","*",FN_MC!J101)</f>
        <v>*</v>
      </c>
      <c r="N100" s="183" t="str">
        <f>IF(FN_MC!K101="","*",FN_MC!K101)</f>
        <v>*</v>
      </c>
      <c r="O100" s="183" t="str">
        <f>IF(FN_MC!L101="","*",FN_MC!L101)</f>
        <v>-</v>
      </c>
      <c r="P100" s="107" t="str">
        <f>IF(FN_MC!O101="","*",FN_MC!O101)</f>
        <v>*</v>
      </c>
      <c r="Q100" s="107" t="str">
        <f>IF(FN_MC!P101="","*",FN_MC!P101)</f>
        <v>*</v>
      </c>
      <c r="R100" s="96" t="str">
        <f>IF(FN_MC!Q101="","*",CONCATENATE(FN_MC!Q101," ",FN_MC!R101))</f>
        <v>*</v>
      </c>
      <c r="S100" s="96" t="str">
        <f>IF(FN_MC!V101="","*",FN_MC!V101)</f>
        <v>*</v>
      </c>
      <c r="T100" s="96" t="str">
        <f>IF(FN_MC!W101="","*",FN_MC!W101)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MALHA CENTRAL</v>
      </c>
      <c r="E101" s="96" t="str">
        <f>IF(FN_MC!T102="","*",FN_MC!T102)</f>
        <v>RAMAL</v>
      </c>
      <c r="F101" s="96">
        <f>IF(FN_MC!B102="","*",FN_MC!B102)</f>
        <v>46087</v>
      </c>
      <c r="G101" s="96" t="str">
        <f>IF(FN_MC!D102="","*",FN_MC!D102)</f>
        <v>E18</v>
      </c>
      <c r="H101" s="96" t="str">
        <f>IF(FN_MC!F102="","*",FN_MC!F102)</f>
        <v>CAMINHÃO DE SOLDA</v>
      </c>
      <c r="I101" s="96" t="str">
        <f>IF(FN_MC!H102="","*",FN_MC!H102)</f>
        <v>ZIQZQY</v>
      </c>
      <c r="J101" s="96" t="str">
        <f>IF(FN_MC!I102="","*",FN_MC!I102)</f>
        <v>ZIQZQY</v>
      </c>
      <c r="K101" s="96" t="str">
        <f>IF(FN_MC!M102="","*",FN_MC!M102)</f>
        <v>ZIQ-ZQY</v>
      </c>
      <c r="L101" s="196" t="str">
        <f>IF(FN_MC!N102="","*",FN_MC!N102)</f>
        <v>ZIQZQY</v>
      </c>
      <c r="M101" s="97">
        <f>IF(FN_MC!J102="","*",FN_MC!J102)</f>
        <v>78</v>
      </c>
      <c r="N101" s="183">
        <f>IF(FN_MC!K102="","*",FN_MC!K102)</f>
        <v>177.376</v>
      </c>
      <c r="O101" s="183" t="str">
        <f>IF(FN_MC!L102="","*",FN_MC!L102)</f>
        <v>-</v>
      </c>
      <c r="P101" s="107">
        <f>IF(FN_MC!O102="","*",FN_MC!O102)</f>
        <v>0.35416666666666669</v>
      </c>
      <c r="Q101" s="107">
        <f>IF(FN_MC!P102="","*",FN_MC!P102)</f>
        <v>0.125</v>
      </c>
      <c r="R101" s="96" t="str">
        <f>IF(FN_MC!Q102="","*",CONCATENATE(FN_MC!Q102," ",FN_MC!R102))</f>
        <v>3 Nº DE SOLDA</v>
      </c>
      <c r="S101" s="96" t="str">
        <f>IF(FN_MC!V102="","*",FN_MC!V102)</f>
        <v>Paulo</v>
      </c>
      <c r="T101" s="96" t="str">
        <f>IF(FN_MC!W102="","*",FN_MC!W102)</f>
        <v>Caminhão de solda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*</v>
      </c>
      <c r="B102" s="95" t="str">
        <f>IF(FN_MC!X103="","*",FN_MC!X103)</f>
        <v>*</v>
      </c>
      <c r="C102" s="95" t="str">
        <f>IF(FN_MC!Z103="","*",FN_MC!Z103)</f>
        <v>*</v>
      </c>
      <c r="D102" s="96" t="str">
        <f>IF(FN_MC!S103="","*",FN_MC!S103)</f>
        <v>-</v>
      </c>
      <c r="E102" s="96" t="str">
        <f>IF(FN_MC!T103="","*",FN_MC!T103)</f>
        <v>-</v>
      </c>
      <c r="F102" s="96" t="str">
        <f>IF(FN_MC!B103="","*",FN_MC!B103)</f>
        <v>*</v>
      </c>
      <c r="G102" s="96" t="str">
        <f>IF(FN_MC!D103="","*",FN_MC!D103)</f>
        <v>*</v>
      </c>
      <c r="H102" s="96" t="str">
        <f>IF(FN_MC!F103="","*",FN_MC!F103)</f>
        <v>*</v>
      </c>
      <c r="I102" s="96" t="str">
        <f>IF(FN_MC!H103="","*",FN_MC!H103)</f>
        <v>*</v>
      </c>
      <c r="J102" s="96" t="str">
        <f>IF(FN_MC!I103="","*",FN_MC!I103)</f>
        <v>*</v>
      </c>
      <c r="K102" s="96" t="str">
        <f>IF(FN_MC!M103="","*",FN_MC!M103)</f>
        <v>-</v>
      </c>
      <c r="L102" s="196" t="str">
        <f>IF(FN_MC!N103="","*",FN_MC!N103)</f>
        <v>-</v>
      </c>
      <c r="M102" s="97" t="str">
        <f>IF(FN_MC!J103="","*",FN_MC!J103)</f>
        <v>*</v>
      </c>
      <c r="N102" s="183" t="str">
        <f>IF(FN_MC!K103="","*",FN_MC!K103)</f>
        <v>*</v>
      </c>
      <c r="O102" s="183" t="str">
        <f>IF(FN_MC!L103="","*",FN_MC!L103)</f>
        <v>-</v>
      </c>
      <c r="P102" s="107" t="str">
        <f>IF(FN_MC!O103="","*",FN_MC!O103)</f>
        <v>*</v>
      </c>
      <c r="Q102" s="107" t="str">
        <f>IF(FN_MC!P103="","*",FN_MC!P103)</f>
        <v>*</v>
      </c>
      <c r="R102" s="96" t="str">
        <f>IF(FN_MC!Q103="","*",CONCATENATE(FN_MC!Q103," ",FN_MC!R103))</f>
        <v>*</v>
      </c>
      <c r="S102" s="96" t="str">
        <f>IF(FN_MC!V103="","*",FN_MC!V103)</f>
        <v>*</v>
      </c>
      <c r="T102" s="96" t="str">
        <f>IF(FN_MC!W103="","*",FN_MC!W103)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*</v>
      </c>
      <c r="B103" s="95" t="str">
        <f>IF(FN_MC!X104="","*",FN_MC!X104)</f>
        <v>*</v>
      </c>
      <c r="C103" s="95" t="str">
        <f>IF(FN_MC!Z104="","*",FN_MC!Z104)</f>
        <v>*</v>
      </c>
      <c r="D103" s="96" t="str">
        <f>IF(FN_MC!S104="","*",FN_MC!S104)</f>
        <v>-</v>
      </c>
      <c r="E103" s="96" t="str">
        <f>IF(FN_MC!T104="","*",FN_MC!T104)</f>
        <v>-</v>
      </c>
      <c r="F103" s="96" t="str">
        <f>IF(FN_MC!B104="","*",FN_MC!B104)</f>
        <v>*</v>
      </c>
      <c r="G103" s="96" t="str">
        <f>IF(FN_MC!D104="","*",FN_MC!D104)</f>
        <v>*</v>
      </c>
      <c r="H103" s="96" t="str">
        <f>IF(FN_MC!F104="","*",FN_MC!F104)</f>
        <v>*</v>
      </c>
      <c r="I103" s="96" t="str">
        <f>IF(FN_MC!H104="","*",FN_MC!H104)</f>
        <v>*</v>
      </c>
      <c r="J103" s="96" t="str">
        <f>IF(FN_MC!I104="","*",FN_MC!I104)</f>
        <v>*</v>
      </c>
      <c r="K103" s="96" t="str">
        <f>IF(FN_MC!M104="","*",FN_MC!M104)</f>
        <v>-</v>
      </c>
      <c r="L103" s="196" t="str">
        <f>IF(FN_MC!N104="","*",FN_MC!N104)</f>
        <v>-</v>
      </c>
      <c r="M103" s="97" t="str">
        <f>IF(FN_MC!J104="","*",FN_MC!J104)</f>
        <v>*</v>
      </c>
      <c r="N103" s="183" t="str">
        <f>IF(FN_MC!K104="","*",FN_MC!K104)</f>
        <v>*</v>
      </c>
      <c r="O103" s="183" t="str">
        <f>IF(FN_MC!L104="","*",FN_MC!L104)</f>
        <v>-</v>
      </c>
      <c r="P103" s="107" t="str">
        <f>IF(FN_MC!O104="","*",FN_MC!O104)</f>
        <v>*</v>
      </c>
      <c r="Q103" s="107" t="str">
        <f>IF(FN_MC!P104="","*",FN_MC!P104)</f>
        <v>*</v>
      </c>
      <c r="R103" s="96" t="str">
        <f>IF(FN_MC!Q104="","*",CONCATENATE(FN_MC!Q104," ",FN_MC!R104))</f>
        <v>*</v>
      </c>
      <c r="S103" s="96" t="str">
        <f>IF(FN_MC!V104="","*",FN_MC!V104)</f>
        <v>*</v>
      </c>
      <c r="T103" s="96" t="str">
        <f>IF(FN_MC!W104="","*",FN_MC!W104)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*</v>
      </c>
      <c r="B104" s="95" t="str">
        <f>IF(FN_MC!X105="","*",FN_MC!X105)</f>
        <v>*</v>
      </c>
      <c r="C104" s="95" t="str">
        <f>IF(FN_MC!Z105="","*",FN_MC!Z105)</f>
        <v>*</v>
      </c>
      <c r="D104" s="96" t="str">
        <f>IF(FN_MC!S105="","*",FN_MC!S105)</f>
        <v>-</v>
      </c>
      <c r="E104" s="96" t="str">
        <f>IF(FN_MC!T105="","*",FN_MC!T105)</f>
        <v>-</v>
      </c>
      <c r="F104" s="96" t="str">
        <f>IF(FN_MC!B105="","*",FN_MC!B105)</f>
        <v>*</v>
      </c>
      <c r="G104" s="96" t="str">
        <f>IF(FN_MC!D105="","*",FN_MC!D105)</f>
        <v>*</v>
      </c>
      <c r="H104" s="96" t="str">
        <f>IF(FN_MC!F105="","*",FN_MC!F105)</f>
        <v>*</v>
      </c>
      <c r="I104" s="96" t="str">
        <f>IF(FN_MC!H105="","*",FN_MC!H105)</f>
        <v>*</v>
      </c>
      <c r="J104" s="96" t="str">
        <f>IF(FN_MC!I105="","*",FN_MC!I105)</f>
        <v>*</v>
      </c>
      <c r="K104" s="96" t="str">
        <f>IF(FN_MC!M105="","*",FN_MC!M105)</f>
        <v>-</v>
      </c>
      <c r="L104" s="196" t="str">
        <f>IF(FN_MC!N105="","*",FN_MC!N105)</f>
        <v>-</v>
      </c>
      <c r="M104" s="97" t="str">
        <f>IF(FN_MC!J105="","*",FN_MC!J105)</f>
        <v>*</v>
      </c>
      <c r="N104" s="183" t="str">
        <f>IF(FN_MC!K105="","*",FN_MC!K105)</f>
        <v>*</v>
      </c>
      <c r="O104" s="183" t="str">
        <f>IF(FN_MC!L105="","*",FN_MC!L105)</f>
        <v>-</v>
      </c>
      <c r="P104" s="107" t="str">
        <f>IF(FN_MC!O105="","*",FN_MC!O105)</f>
        <v>*</v>
      </c>
      <c r="Q104" s="107" t="str">
        <f>IF(FN_MC!P105="","*",FN_MC!P105)</f>
        <v>*</v>
      </c>
      <c r="R104" s="96" t="str">
        <f>IF(FN_MC!Q105="","*",CONCATENATE(FN_MC!Q105," ",FN_MC!R105))</f>
        <v>*</v>
      </c>
      <c r="S104" s="96" t="str">
        <f>IF(FN_MC!V105="","*",FN_MC!V105)</f>
        <v>*</v>
      </c>
      <c r="T104" s="96" t="str">
        <f>IF(FN_MC!W105="","*",FN_MC!W105)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*</v>
      </c>
      <c r="B105" s="95" t="str">
        <f>IF(FN_MC!X106="","*",FN_MC!X106)</f>
        <v>*</v>
      </c>
      <c r="C105" s="95" t="str">
        <f>IF(FN_MC!Z106="","*",FN_MC!Z106)</f>
        <v>*</v>
      </c>
      <c r="D105" s="96" t="str">
        <f>IF(FN_MC!S106="","*",FN_MC!S106)</f>
        <v>-</v>
      </c>
      <c r="E105" s="96" t="str">
        <f>IF(FN_MC!T106="","*",FN_MC!T106)</f>
        <v>-</v>
      </c>
      <c r="F105" s="96" t="str">
        <f>IF(FN_MC!B106="","*",FN_MC!B106)</f>
        <v>*</v>
      </c>
      <c r="G105" s="96" t="str">
        <f>IF(FN_MC!D106="","*",FN_MC!D106)</f>
        <v>*</v>
      </c>
      <c r="H105" s="96" t="str">
        <f>IF(FN_MC!F106="","*",FN_MC!F106)</f>
        <v>*</v>
      </c>
      <c r="I105" s="96" t="str">
        <f>IF(FN_MC!H106="","*",FN_MC!H106)</f>
        <v>*</v>
      </c>
      <c r="J105" s="96" t="str">
        <f>IF(FN_MC!I106="","*",FN_MC!I106)</f>
        <v>*</v>
      </c>
      <c r="K105" s="96" t="str">
        <f>IF(FN_MC!M106="","*",FN_MC!M106)</f>
        <v>-</v>
      </c>
      <c r="L105" s="196" t="str">
        <f>IF(FN_MC!N106="","*",FN_MC!N106)</f>
        <v>-</v>
      </c>
      <c r="M105" s="97" t="str">
        <f>IF(FN_MC!J106="","*",FN_MC!J106)</f>
        <v>*</v>
      </c>
      <c r="N105" s="183" t="str">
        <f>IF(FN_MC!K106="","*",FN_MC!K106)</f>
        <v>*</v>
      </c>
      <c r="O105" s="183" t="str">
        <f>IF(FN_MC!L106="","*",FN_MC!L106)</f>
        <v>-</v>
      </c>
      <c r="P105" s="107" t="str">
        <f>IF(FN_MC!O106="","*",FN_MC!O106)</f>
        <v>*</v>
      </c>
      <c r="Q105" s="107" t="str">
        <f>IF(FN_MC!P106="","*",FN_MC!P106)</f>
        <v>*</v>
      </c>
      <c r="R105" s="96" t="str">
        <f>IF(FN_MC!Q106="","*",CONCATENATE(FN_MC!Q106," ",FN_MC!R106))</f>
        <v>*</v>
      </c>
      <c r="S105" s="96" t="str">
        <f>IF(FN_MC!V106="","*",FN_MC!V106)</f>
        <v>*</v>
      </c>
      <c r="T105" s="96" t="str">
        <f>IF(FN_MC!W106="","*",FN_MC!W106)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*</v>
      </c>
      <c r="B106" s="95" t="str">
        <f>IF(FN_MC!X107="","*",FN_MC!X107)</f>
        <v>*</v>
      </c>
      <c r="C106" s="95" t="str">
        <f>IF(FN_MC!Z107="","*",FN_MC!Z107)</f>
        <v>*</v>
      </c>
      <c r="D106" s="96" t="str">
        <f>IF(FN_MC!S107="","*",FN_MC!S107)</f>
        <v>-</v>
      </c>
      <c r="E106" s="96" t="str">
        <f>IF(FN_MC!T107="","*",FN_MC!T107)</f>
        <v>-</v>
      </c>
      <c r="F106" s="96" t="str">
        <f>IF(FN_MC!B107="","*",FN_MC!B107)</f>
        <v>*</v>
      </c>
      <c r="G106" s="96" t="str">
        <f>IF(FN_MC!D107="","*",FN_MC!D107)</f>
        <v>*</v>
      </c>
      <c r="H106" s="96" t="str">
        <f>IF(FN_MC!F107="","*",FN_MC!F107)</f>
        <v>*</v>
      </c>
      <c r="I106" s="96" t="str">
        <f>IF(FN_MC!H107="","*",FN_MC!H107)</f>
        <v>*</v>
      </c>
      <c r="J106" s="96" t="str">
        <f>IF(FN_MC!I107="","*",FN_MC!I107)</f>
        <v>*</v>
      </c>
      <c r="K106" s="96" t="str">
        <f>IF(FN_MC!M107="","*",FN_MC!M107)</f>
        <v>-</v>
      </c>
      <c r="L106" s="196" t="str">
        <f>IF(FN_MC!N107="","*",FN_MC!N107)</f>
        <v>-</v>
      </c>
      <c r="M106" s="97" t="str">
        <f>IF(FN_MC!J107="","*",FN_MC!J107)</f>
        <v>*</v>
      </c>
      <c r="N106" s="183" t="str">
        <f>IF(FN_MC!K107="","*",FN_MC!K107)</f>
        <v>*</v>
      </c>
      <c r="O106" s="183" t="str">
        <f>IF(FN_MC!L107="","*",FN_MC!L107)</f>
        <v>-</v>
      </c>
      <c r="P106" s="107" t="str">
        <f>IF(FN_MC!O107="","*",FN_MC!O107)</f>
        <v>*</v>
      </c>
      <c r="Q106" s="107" t="str">
        <f>IF(FN_MC!P107="","*",FN_MC!P107)</f>
        <v>*</v>
      </c>
      <c r="R106" s="96" t="str">
        <f>IF(FN_MC!Q107="","*",CONCATENATE(FN_MC!Q107," ",FN_MC!R107))</f>
        <v>*</v>
      </c>
      <c r="S106" s="96" t="str">
        <f>IF(FN_MC!V107="","*",FN_MC!V107)</f>
        <v>*</v>
      </c>
      <c r="T106" s="96" t="str">
        <f>IF(FN_MC!W107="","*",FN_MC!W107)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*</v>
      </c>
      <c r="B107" s="95" t="str">
        <f>IF(FN_MC!X108="","*",FN_MC!X108)</f>
        <v>*</v>
      </c>
      <c r="C107" s="95" t="str">
        <f>IF(FN_MC!Z108="","*",FN_MC!Z108)</f>
        <v>*</v>
      </c>
      <c r="D107" s="96" t="str">
        <f>IF(FN_MC!S108="","*",FN_MC!S108)</f>
        <v>-</v>
      </c>
      <c r="E107" s="96" t="str">
        <f>IF(FN_MC!T108="","*",FN_MC!T108)</f>
        <v>-</v>
      </c>
      <c r="F107" s="96" t="str">
        <f>IF(FN_MC!B108="","*",FN_MC!B108)</f>
        <v>*</v>
      </c>
      <c r="G107" s="96" t="str">
        <f>IF(FN_MC!D108="","*",FN_MC!D108)</f>
        <v>*</v>
      </c>
      <c r="H107" s="96" t="str">
        <f>IF(FN_MC!F108="","*",FN_MC!F108)</f>
        <v>*</v>
      </c>
      <c r="I107" s="96" t="str">
        <f>IF(FN_MC!H108="","*",FN_MC!H108)</f>
        <v>*</v>
      </c>
      <c r="J107" s="96" t="str">
        <f>IF(FN_MC!I108="","*",FN_MC!I108)</f>
        <v>*</v>
      </c>
      <c r="K107" s="96" t="str">
        <f>IF(FN_MC!M108="","*",FN_MC!M108)</f>
        <v>-</v>
      </c>
      <c r="L107" s="196" t="str">
        <f>IF(FN_MC!N108="","*",FN_MC!N108)</f>
        <v>-</v>
      </c>
      <c r="M107" s="97" t="str">
        <f>IF(FN_MC!J108="","*",FN_MC!J108)</f>
        <v>*</v>
      </c>
      <c r="N107" s="183" t="str">
        <f>IF(FN_MC!K108="","*",FN_MC!K108)</f>
        <v>*</v>
      </c>
      <c r="O107" s="183" t="str">
        <f>IF(FN_MC!L108="","*",FN_MC!L108)</f>
        <v>-</v>
      </c>
      <c r="P107" s="107" t="str">
        <f>IF(FN_MC!O108="","*",FN_MC!O108)</f>
        <v>*</v>
      </c>
      <c r="Q107" s="107" t="str">
        <f>IF(FN_MC!P108="","*",FN_MC!P108)</f>
        <v>*</v>
      </c>
      <c r="R107" s="96" t="str">
        <f>IF(FN_MC!Q108="","*",CONCATENATE(FN_MC!Q108," ",FN_MC!R108))</f>
        <v>*</v>
      </c>
      <c r="S107" s="96" t="str">
        <f>IF(FN_MC!V108="","*",FN_MC!V108)</f>
        <v>*</v>
      </c>
      <c r="T107" s="96" t="str">
        <f>IF(FN_MC!W108="","*",FN_MC!W108)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*</v>
      </c>
      <c r="B108" s="95" t="str">
        <f>IF(FN_MC!X109="","*",FN_MC!X109)</f>
        <v>*</v>
      </c>
      <c r="C108" s="95" t="str">
        <f>IF(FN_MC!Z109="","*",FN_MC!Z109)</f>
        <v>*</v>
      </c>
      <c r="D108" s="96" t="str">
        <f>IF(FN_MC!S109="","*",FN_MC!S109)</f>
        <v>-</v>
      </c>
      <c r="E108" s="96" t="str">
        <f>IF(FN_MC!T109="","*",FN_MC!T109)</f>
        <v>-</v>
      </c>
      <c r="F108" s="96" t="str">
        <f>IF(FN_MC!B109="","*",FN_MC!B109)</f>
        <v>*</v>
      </c>
      <c r="G108" s="96" t="str">
        <f>IF(FN_MC!D109="","*",FN_MC!D109)</f>
        <v>*</v>
      </c>
      <c r="H108" s="96" t="str">
        <f>IF(FN_MC!F109="","*",FN_MC!F109)</f>
        <v>*</v>
      </c>
      <c r="I108" s="96" t="str">
        <f>IF(FN_MC!H109="","*",FN_MC!H109)</f>
        <v>*</v>
      </c>
      <c r="J108" s="96" t="str">
        <f>IF(FN_MC!I109="","*",FN_MC!I109)</f>
        <v>*</v>
      </c>
      <c r="K108" s="96" t="str">
        <f>IF(FN_MC!M109="","*",FN_MC!M109)</f>
        <v>-</v>
      </c>
      <c r="L108" s="196" t="str">
        <f>IF(FN_MC!N109="","*",FN_MC!N109)</f>
        <v>-</v>
      </c>
      <c r="M108" s="97" t="str">
        <f>IF(FN_MC!J109="","*",FN_MC!J109)</f>
        <v>*</v>
      </c>
      <c r="N108" s="183" t="str">
        <f>IF(FN_MC!K109="","*",FN_MC!K109)</f>
        <v>*</v>
      </c>
      <c r="O108" s="183" t="str">
        <f>IF(FN_MC!L109="","*",FN_MC!L109)</f>
        <v>-</v>
      </c>
      <c r="P108" s="107" t="str">
        <f>IF(FN_MC!O109="","*",FN_MC!O109)</f>
        <v>*</v>
      </c>
      <c r="Q108" s="107" t="str">
        <f>IF(FN_MC!P109="","*",FN_MC!P109)</f>
        <v>*</v>
      </c>
      <c r="R108" s="96" t="str">
        <f>IF(FN_MC!Q109="","*",CONCATENATE(FN_MC!Q109," ",FN_MC!R109))</f>
        <v>*</v>
      </c>
      <c r="S108" s="96" t="str">
        <f>IF(FN_MC!V109="","*",FN_MC!V109)</f>
        <v>*</v>
      </c>
      <c r="T108" s="96" t="str">
        <f>IF(FN_MC!W109="","*",FN_MC!W109)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*</v>
      </c>
      <c r="C111" s="95" t="str">
        <f>IF(FN_MC!Z112="","*",FN_MC!Z112)</f>
        <v>*</v>
      </c>
      <c r="D111" s="96" t="str">
        <f>IF(FN_MC!S112="","*",FN_MC!S112)</f>
        <v>-</v>
      </c>
      <c r="E111" s="96" t="str">
        <f>IF(FN_MC!T112="","*",FN_MC!T112)</f>
        <v>-</v>
      </c>
      <c r="F111" s="96" t="str">
        <f>IF(FN_MC!B112="","*",FN_MC!B112)</f>
        <v>*</v>
      </c>
      <c r="G111" s="96" t="str">
        <f>IF(FN_MC!D112="","*",FN_MC!D112)</f>
        <v>*</v>
      </c>
      <c r="H111" s="96" t="str">
        <f>IF(FN_MC!F112="","*",FN_MC!F112)</f>
        <v>*</v>
      </c>
      <c r="I111" s="96" t="str">
        <f>IF(FN_MC!H112="","*",FN_MC!H112)</f>
        <v>*</v>
      </c>
      <c r="J111" s="96" t="str">
        <f>IF(FN_MC!I112="","*",FN_MC!I112)</f>
        <v>*</v>
      </c>
      <c r="K111" s="96" t="str">
        <f>IF(FN_MC!M112="","*",FN_MC!M112)</f>
        <v>-</v>
      </c>
      <c r="L111" s="196" t="str">
        <f>IF(FN_MC!N112="","*",FN_MC!N112)</f>
        <v>-</v>
      </c>
      <c r="M111" s="97" t="str">
        <f>IF(FN_MC!J112="","*",FN_MC!J112)</f>
        <v>*</v>
      </c>
      <c r="N111" s="183" t="str">
        <f>IF(FN_MC!K112="","*",FN_MC!K112)</f>
        <v>*</v>
      </c>
      <c r="O111" s="183" t="str">
        <f>IF(FN_MC!L112="","*",FN_MC!L112)</f>
        <v>-</v>
      </c>
      <c r="P111" s="107" t="str">
        <f>IF(FN_MC!O112="","*",FN_MC!O112)</f>
        <v>*</v>
      </c>
      <c r="Q111" s="107" t="str">
        <f>IF(FN_MC!P112="","*",FN_MC!P112)</f>
        <v>*</v>
      </c>
      <c r="R111" s="96" t="str">
        <f>IF(FN_MC!Q112="","*",CONCATENATE(FN_MC!Q112," ",FN_MC!R112))</f>
        <v>*</v>
      </c>
      <c r="S111" s="96" t="str">
        <f>IF(FN_MC!V112="","*",FN_MC!V112)</f>
        <v>*</v>
      </c>
      <c r="T111" s="96" t="str">
        <f>IF(FN_MC!W112="","*",FN_MC!W112)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*</v>
      </c>
      <c r="C114" s="95" t="str">
        <f>IF(FN_MC!Z115="","*",FN_MC!Z115)</f>
        <v>*</v>
      </c>
      <c r="D114" s="96" t="str">
        <f>IF(FN_MC!S115="","*",FN_MC!S115)</f>
        <v>-</v>
      </c>
      <c r="E114" s="96" t="str">
        <f>IF(FN_MC!T115="","*",FN_MC!T115)</f>
        <v>-</v>
      </c>
      <c r="F114" s="96" t="str">
        <f>IF(FN_MC!B115="","*",FN_MC!B115)</f>
        <v>*</v>
      </c>
      <c r="G114" s="96" t="str">
        <f>IF(FN_MC!D115="","*",FN_MC!D115)</f>
        <v>*</v>
      </c>
      <c r="H114" s="96" t="str">
        <f>IF(FN_MC!F115="","*",FN_MC!F115)</f>
        <v>*</v>
      </c>
      <c r="I114" s="96" t="str">
        <f>IF(FN_MC!H115="","*",FN_MC!H115)</f>
        <v>*</v>
      </c>
      <c r="J114" s="96" t="str">
        <f>IF(FN_MC!I115="","*",FN_MC!I115)</f>
        <v>*</v>
      </c>
      <c r="K114" s="96" t="str">
        <f>IF(FN_MC!M115="","*",FN_MC!M115)</f>
        <v>-</v>
      </c>
      <c r="L114" s="196" t="str">
        <f>IF(FN_MC!N115="","*",FN_MC!N115)</f>
        <v>-</v>
      </c>
      <c r="M114" s="97" t="str">
        <f>IF(FN_MC!J115="","*",FN_MC!J115)</f>
        <v>*</v>
      </c>
      <c r="N114" s="183" t="str">
        <f>IF(FN_MC!K115="","*",FN_MC!K115)</f>
        <v>*</v>
      </c>
      <c r="O114" s="183" t="str">
        <f>IF(FN_MC!L115="","*",FN_MC!L115)</f>
        <v>-</v>
      </c>
      <c r="P114" s="107" t="str">
        <f>IF(FN_MC!O115="","*",FN_MC!O115)</f>
        <v>*</v>
      </c>
      <c r="Q114" s="107" t="str">
        <f>IF(FN_MC!P115="","*",FN_MC!P115)</f>
        <v>*</v>
      </c>
      <c r="R114" s="96" t="str">
        <f>IF(FN_MC!Q115="","*",CONCATENATE(FN_MC!Q115," ",FN_MC!R115))</f>
        <v>*</v>
      </c>
      <c r="S114" s="96" t="str">
        <f>IF(FN_MC!V115="","*",FN_MC!V115)</f>
        <v>*</v>
      </c>
      <c r="T114" s="96" t="str">
        <f>IF(FN_MC!W115="","*",FN_MC!W115)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*</v>
      </c>
      <c r="C116" s="95" t="str">
        <f>IF(FN_MC!Z117="","*",FN_MC!Z117)</f>
        <v>*</v>
      </c>
      <c r="D116" s="96" t="str">
        <f>IF(FN_MC!S117="","*",FN_MC!S117)</f>
        <v>-</v>
      </c>
      <c r="E116" s="96" t="str">
        <f>IF(FN_MC!T117="","*",FN_MC!T117)</f>
        <v>-</v>
      </c>
      <c r="F116" s="96" t="str">
        <f>IF(FN_MC!B117="","*",FN_MC!B117)</f>
        <v>*</v>
      </c>
      <c r="G116" s="96" t="str">
        <f>IF(FN_MC!D117="","*",FN_MC!D117)</f>
        <v>*</v>
      </c>
      <c r="H116" s="96" t="str">
        <f>IF(FN_MC!F117="","*",FN_MC!F117)</f>
        <v>*</v>
      </c>
      <c r="I116" s="96" t="str">
        <f>IF(FN_MC!H117="","*",FN_MC!H117)</f>
        <v>*</v>
      </c>
      <c r="J116" s="96" t="str">
        <f>IF(FN_MC!I117="","*",FN_MC!I117)</f>
        <v>*</v>
      </c>
      <c r="K116" s="96" t="str">
        <f>IF(FN_MC!M117="","*",FN_MC!M117)</f>
        <v>-</v>
      </c>
      <c r="L116" s="196" t="str">
        <f>IF(FN_MC!N117="","*",FN_MC!N117)</f>
        <v>-</v>
      </c>
      <c r="M116" s="97" t="str">
        <f>IF(FN_MC!J117="","*",FN_MC!J117)</f>
        <v>*</v>
      </c>
      <c r="N116" s="183" t="str">
        <f>IF(FN_MC!K117="","*",FN_MC!K117)</f>
        <v>*</v>
      </c>
      <c r="O116" s="183" t="str">
        <f>IF(FN_MC!L117="","*",FN_MC!L117)</f>
        <v>-</v>
      </c>
      <c r="P116" s="107" t="str">
        <f>IF(FN_MC!O117="","*",FN_MC!O117)</f>
        <v>*</v>
      </c>
      <c r="Q116" s="107" t="str">
        <f>IF(FN_MC!P117="","*",FN_MC!P117)</f>
        <v>*</v>
      </c>
      <c r="R116" s="96" t="str">
        <f>IF(FN_MC!Q117="","*",CONCATENATE(FN_MC!Q117," ",FN_MC!R117))</f>
        <v>*</v>
      </c>
      <c r="S116" s="96" t="str">
        <f>IF(FN_MC!V117="","*",FN_MC!V117)</f>
        <v>*</v>
      </c>
      <c r="T116" s="96" t="str">
        <f>IF(FN_MC!W117="","*",FN_MC!W117)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*</v>
      </c>
      <c r="C117" s="95" t="str">
        <f>IF(FN_MC!Z118="","*",FN_MC!Z118)</f>
        <v>*</v>
      </c>
      <c r="D117" s="96" t="str">
        <f>IF(FN_MC!S118="","*",FN_MC!S118)</f>
        <v>-</v>
      </c>
      <c r="E117" s="96" t="str">
        <f>IF(FN_MC!T118="","*",FN_MC!T118)</f>
        <v>-</v>
      </c>
      <c r="F117" s="96" t="str">
        <f>IF(FN_MC!B118="","*",FN_MC!B118)</f>
        <v>*</v>
      </c>
      <c r="G117" s="96" t="str">
        <f>IF(FN_MC!D118="","*",FN_MC!D118)</f>
        <v>*</v>
      </c>
      <c r="H117" s="96" t="str">
        <f>IF(FN_MC!F118="","*",FN_MC!F118)</f>
        <v>*</v>
      </c>
      <c r="I117" s="96" t="str">
        <f>IF(FN_MC!H118="","*",FN_MC!H118)</f>
        <v>*</v>
      </c>
      <c r="J117" s="96" t="str">
        <f>IF(FN_MC!I118="","*",FN_MC!I118)</f>
        <v>*</v>
      </c>
      <c r="K117" s="96" t="str">
        <f>IF(FN_MC!M118="","*",FN_MC!M118)</f>
        <v>-</v>
      </c>
      <c r="L117" s="196" t="str">
        <f>IF(FN_MC!N118="","*",FN_MC!N118)</f>
        <v>-</v>
      </c>
      <c r="M117" s="97" t="str">
        <f>IF(FN_MC!J118="","*",FN_MC!J118)</f>
        <v>*</v>
      </c>
      <c r="N117" s="183" t="str">
        <f>IF(FN_MC!K118="","*",FN_MC!K118)</f>
        <v>*</v>
      </c>
      <c r="O117" s="183" t="str">
        <f>IF(FN_MC!L118="","*",FN_MC!L118)</f>
        <v>-</v>
      </c>
      <c r="P117" s="107" t="str">
        <f>IF(FN_MC!O118="","*",FN_MC!O118)</f>
        <v>*</v>
      </c>
      <c r="Q117" s="107" t="str">
        <f>IF(FN_MC!P118="","*",FN_MC!P118)</f>
        <v>*</v>
      </c>
      <c r="R117" s="96" t="str">
        <f>IF(FN_MC!Q118="","*",CONCATENATE(FN_MC!Q118," ",FN_MC!R118))</f>
        <v>*</v>
      </c>
      <c r="S117" s="96" t="str">
        <f>IF(FN_MC!V118="","*",FN_MC!V118)</f>
        <v>*</v>
      </c>
      <c r="T117" s="96" t="str">
        <f>IF(FN_MC!W118="","*",FN_MC!W118)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*</v>
      </c>
      <c r="C118" s="95" t="str">
        <f>IF(FN_MC!Z119="","*",FN_MC!Z119)</f>
        <v>*</v>
      </c>
      <c r="D118" s="96" t="str">
        <f>IF(FN_MC!S119="","*",FN_MC!S119)</f>
        <v>-</v>
      </c>
      <c r="E118" s="96" t="str">
        <f>IF(FN_MC!T119="","*",FN_MC!T119)</f>
        <v>-</v>
      </c>
      <c r="F118" s="96" t="str">
        <f>IF(FN_MC!B119="","*",FN_MC!B119)</f>
        <v>*</v>
      </c>
      <c r="G118" s="96" t="str">
        <f>IF(FN_MC!D119="","*",FN_MC!D119)</f>
        <v>*</v>
      </c>
      <c r="H118" s="96" t="str">
        <f>IF(FN_MC!F119="","*",FN_MC!F119)</f>
        <v>*</v>
      </c>
      <c r="I118" s="96" t="str">
        <f>IF(FN_MC!H119="","*",FN_MC!H119)</f>
        <v>*</v>
      </c>
      <c r="J118" s="96" t="str">
        <f>IF(FN_MC!I119="","*",FN_MC!I119)</f>
        <v>*</v>
      </c>
      <c r="K118" s="96" t="str">
        <f>IF(FN_MC!M119="","*",FN_MC!M119)</f>
        <v>-</v>
      </c>
      <c r="L118" s="196" t="str">
        <f>IF(FN_MC!N119="","*",FN_MC!N119)</f>
        <v>-</v>
      </c>
      <c r="M118" s="97" t="str">
        <f>IF(FN_MC!J119="","*",FN_MC!J119)</f>
        <v>*</v>
      </c>
      <c r="N118" s="183" t="str">
        <f>IF(FN_MC!K119="","*",FN_MC!K119)</f>
        <v>*</v>
      </c>
      <c r="O118" s="183" t="str">
        <f>IF(FN_MC!L119="","*",FN_MC!L119)</f>
        <v>-</v>
      </c>
      <c r="P118" s="107" t="str">
        <f>IF(FN_MC!O119="","*",FN_MC!O119)</f>
        <v>*</v>
      </c>
      <c r="Q118" s="107" t="str">
        <f>IF(FN_MC!P119="","*",FN_MC!P119)</f>
        <v>*</v>
      </c>
      <c r="R118" s="96" t="str">
        <f>IF(FN_MC!Q119="","*",CONCATENATE(FN_MC!Q119," ",FN_MC!R119))</f>
        <v>*</v>
      </c>
      <c r="S118" s="96" t="str">
        <f>IF(FN_MC!V119="","*",FN_MC!V119)</f>
        <v>*</v>
      </c>
      <c r="T118" s="96" t="str">
        <f>IF(FN_MC!W119="","*",FN_MC!W119)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*</v>
      </c>
      <c r="C121" s="95" t="str">
        <f>IF(FN_MC!Z122="","*",FN_MC!Z122)</f>
        <v>*</v>
      </c>
      <c r="D121" s="96" t="str">
        <f>IF(FN_MC!S122="","*",FN_MC!S122)</f>
        <v>-</v>
      </c>
      <c r="E121" s="96" t="str">
        <f>IF(FN_MC!T122="","*",FN_MC!T122)</f>
        <v>-</v>
      </c>
      <c r="F121" s="96" t="str">
        <f>IF(FN_MC!B122="","*",FN_MC!B122)</f>
        <v>*</v>
      </c>
      <c r="G121" s="96" t="str">
        <f>IF(FN_MC!D122="","*",FN_MC!D122)</f>
        <v>*</v>
      </c>
      <c r="H121" s="96" t="str">
        <f>IF(FN_MC!F122="","*",FN_MC!F122)</f>
        <v>*</v>
      </c>
      <c r="I121" s="96" t="str">
        <f>IF(FN_MC!H122="","*",FN_MC!H122)</f>
        <v>*</v>
      </c>
      <c r="J121" s="96" t="str">
        <f>IF(FN_MC!I122="","*",FN_MC!I122)</f>
        <v>*</v>
      </c>
      <c r="K121" s="96" t="str">
        <f>IF(FN_MC!M122="","*",FN_MC!M122)</f>
        <v>-</v>
      </c>
      <c r="L121" s="196" t="str">
        <f>IF(FN_MC!N122="","*",FN_MC!N122)</f>
        <v>-</v>
      </c>
      <c r="M121" s="97" t="str">
        <f>IF(FN_MC!J122="","*",FN_MC!J122)</f>
        <v>*</v>
      </c>
      <c r="N121" s="183" t="str">
        <f>IF(FN_MC!K122="","*",FN_MC!K122)</f>
        <v>*</v>
      </c>
      <c r="O121" s="183" t="str">
        <f>IF(FN_MC!L122="","*",FN_MC!L122)</f>
        <v>-</v>
      </c>
      <c r="P121" s="107" t="str">
        <f>IF(FN_MC!O122="","*",FN_MC!O122)</f>
        <v>*</v>
      </c>
      <c r="Q121" s="107" t="str">
        <f>IF(FN_MC!P122="","*",FN_MC!P122)</f>
        <v>*</v>
      </c>
      <c r="R121" s="96" t="str">
        <f>IF(FN_MC!Q122="","*",CONCATENATE(FN_MC!Q122," ",FN_MC!R122))</f>
        <v>*</v>
      </c>
      <c r="S121" s="96" t="str">
        <f>IF(FN_MC!V122="","*",FN_MC!V122)</f>
        <v>*</v>
      </c>
      <c r="T121" s="96" t="str">
        <f>IF(FN_MC!W122="","*",FN_MC!W122)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*</v>
      </c>
      <c r="C125" s="95" t="str">
        <f>IF(FN_MC!Z126="","*",FN_MC!Z126)</f>
        <v>*</v>
      </c>
      <c r="D125" s="96" t="str">
        <f>IF(FN_MC!S126="","*",FN_MC!S126)</f>
        <v>-</v>
      </c>
      <c r="E125" s="96" t="str">
        <f>IF(FN_MC!T126="","*",FN_MC!T126)</f>
        <v>-</v>
      </c>
      <c r="F125" s="96" t="str">
        <f>IF(FN_MC!B126="","*",FN_MC!B126)</f>
        <v>*</v>
      </c>
      <c r="G125" s="96" t="str">
        <f>IF(FN_MC!D126="","*",FN_MC!D126)</f>
        <v>*</v>
      </c>
      <c r="H125" s="96" t="str">
        <f>IF(FN_MC!F126="","*",FN_MC!F126)</f>
        <v>*</v>
      </c>
      <c r="I125" s="96" t="str">
        <f>IF(FN_MC!H126="","*",FN_MC!H126)</f>
        <v>*</v>
      </c>
      <c r="J125" s="96" t="str">
        <f>IF(FN_MC!I126="","*",FN_MC!I126)</f>
        <v>*</v>
      </c>
      <c r="K125" s="96" t="str">
        <f>IF(FN_MC!M126="","*",FN_MC!M126)</f>
        <v>-</v>
      </c>
      <c r="L125" s="196" t="str">
        <f>IF(FN_MC!N126="","*",FN_MC!N126)</f>
        <v>-</v>
      </c>
      <c r="M125" s="97" t="str">
        <f>IF(FN_MC!J126="","*",FN_MC!J126)</f>
        <v>*</v>
      </c>
      <c r="N125" s="183" t="str">
        <f>IF(FN_MC!K126="","*",FN_MC!K126)</f>
        <v>*</v>
      </c>
      <c r="O125" s="183" t="str">
        <f>IF(FN_MC!L126="","*",FN_MC!L126)</f>
        <v>-</v>
      </c>
      <c r="P125" s="107" t="str">
        <f>IF(FN_MC!O126="","*",FN_MC!O126)</f>
        <v>*</v>
      </c>
      <c r="Q125" s="107" t="str">
        <f>IF(FN_MC!P126="","*",FN_MC!P126)</f>
        <v>*</v>
      </c>
      <c r="R125" s="96" t="str">
        <f>IF(FN_MC!Q126="","*",CONCATENATE(FN_MC!Q126," ",FN_MC!R126))</f>
        <v>*</v>
      </c>
      <c r="S125" s="96" t="str">
        <f>IF(FN_MC!V126="","*",FN_MC!V126)</f>
        <v>*</v>
      </c>
      <c r="T125" s="96" t="str">
        <f>IF(FN_MC!W126="","*",FN_MC!W126)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*</v>
      </c>
      <c r="C126" s="95" t="str">
        <f>IF(FN_MC!Z127="","*",FN_MC!Z127)</f>
        <v>*</v>
      </c>
      <c r="D126" s="96" t="str">
        <f>IF(FN_MC!S127="","*",FN_MC!S127)</f>
        <v>-</v>
      </c>
      <c r="E126" s="96" t="str">
        <f>IF(FN_MC!T127="","*",FN_MC!T127)</f>
        <v>-</v>
      </c>
      <c r="F126" s="96" t="str">
        <f>IF(FN_MC!B127="","*",FN_MC!B127)</f>
        <v>*</v>
      </c>
      <c r="G126" s="96" t="str">
        <f>IF(FN_MC!D127="","*",FN_MC!D127)</f>
        <v>*</v>
      </c>
      <c r="H126" s="96" t="str">
        <f>IF(FN_MC!F127="","*",FN_MC!F127)</f>
        <v>*</v>
      </c>
      <c r="I126" s="96" t="str">
        <f>IF(FN_MC!H127="","*",FN_MC!H127)</f>
        <v>*</v>
      </c>
      <c r="J126" s="96" t="str">
        <f>IF(FN_MC!I127="","*",FN_MC!I127)</f>
        <v>*</v>
      </c>
      <c r="K126" s="96" t="str">
        <f>IF(FN_MC!M127="","*",FN_MC!M127)</f>
        <v>-</v>
      </c>
      <c r="L126" s="196" t="str">
        <f>IF(FN_MC!N127="","*",FN_MC!N127)</f>
        <v>-</v>
      </c>
      <c r="M126" s="97" t="str">
        <f>IF(FN_MC!J127="","*",FN_MC!J127)</f>
        <v>*</v>
      </c>
      <c r="N126" s="183" t="str">
        <f>IF(FN_MC!K127="","*",FN_MC!K127)</f>
        <v>*</v>
      </c>
      <c r="O126" s="183" t="str">
        <f>IF(FN_MC!L127="","*",FN_MC!L127)</f>
        <v>-</v>
      </c>
      <c r="P126" s="107" t="str">
        <f>IF(FN_MC!O127="","*",FN_MC!O127)</f>
        <v>*</v>
      </c>
      <c r="Q126" s="107" t="str">
        <f>IF(FN_MC!P127="","*",FN_MC!P127)</f>
        <v>*</v>
      </c>
      <c r="R126" s="96" t="str">
        <f>IF(FN_MC!Q127="","*",CONCATENATE(FN_MC!Q127," ",FN_MC!R127))</f>
        <v>*</v>
      </c>
      <c r="S126" s="96" t="str">
        <f>IF(FN_MC!V127="","*",FN_MC!V127)</f>
        <v>*</v>
      </c>
      <c r="T126" s="96" t="str">
        <f>IF(FN_MC!W127="","*",FN_MC!W127)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*</v>
      </c>
      <c r="C127" s="95" t="str">
        <f>IF(FN_MC!Z128="","*",FN_MC!Z128)</f>
        <v>*</v>
      </c>
      <c r="D127" s="96" t="str">
        <f>IF(FN_MC!S128="","*",FN_MC!S128)</f>
        <v>-</v>
      </c>
      <c r="E127" s="96" t="str">
        <f>IF(FN_MC!T128="","*",FN_MC!T128)</f>
        <v>-</v>
      </c>
      <c r="F127" s="96" t="str">
        <f>IF(FN_MC!B128="","*",FN_MC!B128)</f>
        <v>*</v>
      </c>
      <c r="G127" s="96" t="str">
        <f>IF(FN_MC!D128="","*",FN_MC!D128)</f>
        <v>*</v>
      </c>
      <c r="H127" s="96" t="str">
        <f>IF(FN_MC!F128="","*",FN_MC!F128)</f>
        <v>*</v>
      </c>
      <c r="I127" s="96" t="str">
        <f>IF(FN_MC!H128="","*",FN_MC!H128)</f>
        <v>*</v>
      </c>
      <c r="J127" s="96" t="str">
        <f>IF(FN_MC!I128="","*",FN_MC!I128)</f>
        <v>*</v>
      </c>
      <c r="K127" s="96" t="str">
        <f>IF(FN_MC!M128="","*",FN_MC!M128)</f>
        <v>-</v>
      </c>
      <c r="L127" s="196" t="str">
        <f>IF(FN_MC!N128="","*",FN_MC!N128)</f>
        <v>-</v>
      </c>
      <c r="M127" s="97" t="str">
        <f>IF(FN_MC!J128="","*",FN_MC!J128)</f>
        <v>*</v>
      </c>
      <c r="N127" s="183" t="str">
        <f>IF(FN_MC!K128="","*",FN_MC!K128)</f>
        <v>*</v>
      </c>
      <c r="O127" s="183" t="str">
        <f>IF(FN_MC!L128="","*",FN_MC!L128)</f>
        <v>-</v>
      </c>
      <c r="P127" s="107" t="str">
        <f>IF(FN_MC!O128="","*",FN_MC!O128)</f>
        <v>*</v>
      </c>
      <c r="Q127" s="107" t="str">
        <f>IF(FN_MC!P128="","*",FN_MC!P128)</f>
        <v>*</v>
      </c>
      <c r="R127" s="96" t="str">
        <f>IF(FN_MC!Q128="","*",CONCATENATE(FN_MC!Q128," ",FN_MC!R128))</f>
        <v>*</v>
      </c>
      <c r="S127" s="96" t="str">
        <f>IF(FN_MC!V128="","*",FN_MC!V128)</f>
        <v>*</v>
      </c>
      <c r="T127" s="96" t="str">
        <f>IF(FN_MC!W128="","*",FN_MC!W128)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*</v>
      </c>
      <c r="C128" s="95" t="str">
        <f>IF(FN_MC!Z129="","*",FN_MC!Z129)</f>
        <v>*</v>
      </c>
      <c r="D128" s="96" t="str">
        <f>IF(FN_MC!S129="","*",FN_MC!S129)</f>
        <v>-</v>
      </c>
      <c r="E128" s="96" t="str">
        <f>IF(FN_MC!T129="","*",FN_MC!T129)</f>
        <v>-</v>
      </c>
      <c r="F128" s="96" t="str">
        <f>IF(FN_MC!B129="","*",FN_MC!B129)</f>
        <v>*</v>
      </c>
      <c r="G128" s="96" t="str">
        <f>IF(FN_MC!D129="","*",FN_MC!D129)</f>
        <v>*</v>
      </c>
      <c r="H128" s="96" t="str">
        <f>IF(FN_MC!F129="","*",FN_MC!F129)</f>
        <v>*</v>
      </c>
      <c r="I128" s="96" t="str">
        <f>IF(FN_MC!H129="","*",FN_MC!H129)</f>
        <v>*</v>
      </c>
      <c r="J128" s="96" t="str">
        <f>IF(FN_MC!I129="","*",FN_MC!I129)</f>
        <v>*</v>
      </c>
      <c r="K128" s="96" t="str">
        <f>IF(FN_MC!M129="","*",FN_MC!M129)</f>
        <v>-</v>
      </c>
      <c r="L128" s="196" t="str">
        <f>IF(FN_MC!N129="","*",FN_MC!N129)</f>
        <v>-</v>
      </c>
      <c r="M128" s="97" t="str">
        <f>IF(FN_MC!J129="","*",FN_MC!J129)</f>
        <v>*</v>
      </c>
      <c r="N128" s="183" t="str">
        <f>IF(FN_MC!K129="","*",FN_MC!K129)</f>
        <v>*</v>
      </c>
      <c r="O128" s="183" t="str">
        <f>IF(FN_MC!L129="","*",FN_MC!L129)</f>
        <v>-</v>
      </c>
      <c r="P128" s="107" t="str">
        <f>IF(FN_MC!O129="","*",FN_MC!O129)</f>
        <v>*</v>
      </c>
      <c r="Q128" s="107" t="str">
        <f>IF(FN_MC!P129="","*",FN_MC!P129)</f>
        <v>*</v>
      </c>
      <c r="R128" s="96" t="str">
        <f>IF(FN_MC!Q129="","*",CONCATENATE(FN_MC!Q129," ",FN_MC!R129))</f>
        <v>*</v>
      </c>
      <c r="S128" s="96" t="str">
        <f>IF(FN_MC!V129="","*",FN_MC!V129)</f>
        <v>*</v>
      </c>
      <c r="T128" s="96" t="str">
        <f>IF(FN_MC!W129="","*",FN_MC!W129)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*</v>
      </c>
      <c r="C129" s="95" t="str">
        <f>IF(FN_MC!Z130="","*",FN_MC!Z130)</f>
        <v>*</v>
      </c>
      <c r="D129" s="96" t="str">
        <f>IF(FN_MC!S130="","*",FN_MC!S130)</f>
        <v>-</v>
      </c>
      <c r="E129" s="96" t="str">
        <f>IF(FN_MC!T130="","*",FN_MC!T130)</f>
        <v>-</v>
      </c>
      <c r="F129" s="96" t="str">
        <f>IF(FN_MC!B130="","*",FN_MC!B130)</f>
        <v>*</v>
      </c>
      <c r="G129" s="96" t="str">
        <f>IF(FN_MC!D130="","*",FN_MC!D130)</f>
        <v>*</v>
      </c>
      <c r="H129" s="96" t="str">
        <f>IF(FN_MC!F130="","*",FN_MC!F130)</f>
        <v>*</v>
      </c>
      <c r="I129" s="96" t="str">
        <f>IF(FN_MC!H130="","*",FN_MC!H130)</f>
        <v>*</v>
      </c>
      <c r="J129" s="96" t="str">
        <f>IF(FN_MC!I130="","*",FN_MC!I130)</f>
        <v>*</v>
      </c>
      <c r="K129" s="96" t="str">
        <f>IF(FN_MC!M130="","*",FN_MC!M130)</f>
        <v>-</v>
      </c>
      <c r="L129" s="196" t="str">
        <f>IF(FN_MC!N130="","*",FN_MC!N130)</f>
        <v>-</v>
      </c>
      <c r="M129" s="97" t="str">
        <f>IF(FN_MC!J130="","*",FN_MC!J130)</f>
        <v>*</v>
      </c>
      <c r="N129" s="183" t="str">
        <f>IF(FN_MC!K130="","*",FN_MC!K130)</f>
        <v>*</v>
      </c>
      <c r="O129" s="183" t="str">
        <f>IF(FN_MC!L130="","*",FN_MC!L130)</f>
        <v>-</v>
      </c>
      <c r="P129" s="107" t="str">
        <f>IF(FN_MC!O130="","*",FN_MC!O130)</f>
        <v>*</v>
      </c>
      <c r="Q129" s="107" t="str">
        <f>IF(FN_MC!P130="","*",FN_MC!P130)</f>
        <v>*</v>
      </c>
      <c r="R129" s="96" t="str">
        <f>IF(FN_MC!Q130="","*",CONCATENATE(FN_MC!Q130," ",FN_MC!R130))</f>
        <v>*</v>
      </c>
      <c r="S129" s="96" t="str">
        <f>IF(FN_MC!V130="","*",FN_MC!V130)</f>
        <v>*</v>
      </c>
      <c r="T129" s="96" t="str">
        <f>IF(FN_MC!W130="","*",FN_MC!W130)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-</v>
      </c>
      <c r="L130" s="196" t="str">
        <f>IF(FN_MC!N131="","*",FN_MC!N131)</f>
        <v>-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-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-</v>
      </c>
      <c r="E131" s="96" t="str">
        <f>IF(FN_MC!T132="","*",FN_MC!T132)</f>
        <v>-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-</v>
      </c>
      <c r="L131" s="196" t="str">
        <f>IF(FN_MC!N132="","*",FN_MC!N132)</f>
        <v>-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-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*</v>
      </c>
      <c r="C133" s="95" t="str">
        <f>IF(FN_MC!Z134="","*",FN_MC!Z134)</f>
        <v>*</v>
      </c>
      <c r="D133" s="96" t="str">
        <f>IF(FN_MC!S134="","*",FN_MC!S134)</f>
        <v>-</v>
      </c>
      <c r="E133" s="96" t="str">
        <f>IF(FN_MC!T134="","*",FN_MC!T134)</f>
        <v>-</v>
      </c>
      <c r="F133" s="96" t="str">
        <f>IF(FN_MC!B134="","*",FN_MC!B134)</f>
        <v>*</v>
      </c>
      <c r="G133" s="96" t="str">
        <f>IF(FN_MC!D134="","*",FN_MC!D134)</f>
        <v>*</v>
      </c>
      <c r="H133" s="96" t="str">
        <f>IF(FN_MC!F134="","*",FN_MC!F134)</f>
        <v>*</v>
      </c>
      <c r="I133" s="96" t="str">
        <f>IF(FN_MC!H134="","*",FN_MC!H134)</f>
        <v>*</v>
      </c>
      <c r="J133" s="96" t="str">
        <f>IF(FN_MC!I134="","*",FN_MC!I134)</f>
        <v>*</v>
      </c>
      <c r="K133" s="96" t="str">
        <f>IF(FN_MC!M134="","*",FN_MC!M134)</f>
        <v>-</v>
      </c>
      <c r="L133" s="196" t="str">
        <f>IF(FN_MC!N134="","*",FN_MC!N134)</f>
        <v>-</v>
      </c>
      <c r="M133" s="97" t="str">
        <f>IF(FN_MC!J134="","*",FN_MC!J134)</f>
        <v>*</v>
      </c>
      <c r="N133" s="183" t="str">
        <f>IF(FN_MC!K134="","*",FN_MC!K134)</f>
        <v>*</v>
      </c>
      <c r="O133" s="183" t="str">
        <f>IF(FN_MC!L134="","*",FN_MC!L134)</f>
        <v>-</v>
      </c>
      <c r="P133" s="107" t="str">
        <f>IF(FN_MC!O134="","*",FN_MC!O134)</f>
        <v>*</v>
      </c>
      <c r="Q133" s="107" t="str">
        <f>IF(FN_MC!P134="","*",FN_MC!P134)</f>
        <v>*</v>
      </c>
      <c r="R133" s="96" t="str">
        <f>IF(FN_MC!Q134="","*",CONCATENATE(FN_MC!Q134," ",FN_MC!R134))</f>
        <v>*</v>
      </c>
      <c r="S133" s="96" t="str">
        <f>IF(FN_MC!V134="","*",FN_MC!V134)</f>
        <v>*</v>
      </c>
      <c r="T133" s="96" t="str">
        <f>IF(FN_MC!W134="","*",FN_MC!W134)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*</v>
      </c>
      <c r="C140" s="95" t="str">
        <f>IF(FN_MC!Z141="","*",FN_MC!Z141)</f>
        <v>*</v>
      </c>
      <c r="D140" s="96" t="str">
        <f>IF(FN_MC!S141="","*",FN_MC!S141)</f>
        <v>-</v>
      </c>
      <c r="E140" s="96" t="str">
        <f>IF(FN_MC!T141="","*",FN_MC!T141)</f>
        <v>-</v>
      </c>
      <c r="F140" s="96" t="str">
        <f>IF(FN_MC!B141="","*",FN_MC!B141)</f>
        <v>*</v>
      </c>
      <c r="G140" s="96" t="str">
        <f>IF(FN_MC!D141="","*",FN_MC!D141)</f>
        <v>*</v>
      </c>
      <c r="H140" s="96" t="str">
        <f>IF(FN_MC!F141="","*",FN_MC!F141)</f>
        <v>*</v>
      </c>
      <c r="I140" s="96" t="str">
        <f>IF(FN_MC!H141="","*",FN_MC!H141)</f>
        <v>*</v>
      </c>
      <c r="J140" s="96" t="str">
        <f>IF(FN_MC!I141="","*",FN_MC!I141)</f>
        <v>*</v>
      </c>
      <c r="K140" s="96" t="str">
        <f>IF(FN_MC!M141="","*",FN_MC!M141)</f>
        <v>-</v>
      </c>
      <c r="L140" s="196" t="str">
        <f>IF(FN_MC!N141="","*",FN_MC!N141)</f>
        <v>-</v>
      </c>
      <c r="M140" s="97" t="str">
        <f>IF(FN_MC!J141="","*",FN_MC!J141)</f>
        <v>*</v>
      </c>
      <c r="N140" s="183" t="str">
        <f>IF(FN_MC!K141="","*",FN_MC!K141)</f>
        <v>*</v>
      </c>
      <c r="O140" s="183" t="str">
        <f>IF(FN_MC!L141="","*",FN_MC!L141)</f>
        <v>-</v>
      </c>
      <c r="P140" s="107" t="str">
        <f>IF(FN_MC!O141="","*",FN_MC!O141)</f>
        <v>*</v>
      </c>
      <c r="Q140" s="107" t="str">
        <f>IF(FN_MC!P141="","*",FN_MC!P141)</f>
        <v>*</v>
      </c>
      <c r="R140" s="96" t="str">
        <f>IF(FN_MC!Q141="","*",CONCATENATE(FN_MC!Q141," ",FN_MC!R141))</f>
        <v>*</v>
      </c>
      <c r="S140" s="96" t="str">
        <f>IF(FN_MC!V141="","*",FN_MC!V141)</f>
        <v>*</v>
      </c>
      <c r="T140" s="96" t="str">
        <f>IF(FN_MC!W141="","*",FN_MC!W141)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*</v>
      </c>
      <c r="C149" s="95" t="str">
        <f>IF(FN_MC!Z150="","*",FN_MC!Z150)</f>
        <v>*</v>
      </c>
      <c r="D149" s="96" t="str">
        <f>IF(FN_MC!S150="","*",FN_MC!S150)</f>
        <v>-</v>
      </c>
      <c r="E149" s="96" t="str">
        <f>IF(FN_MC!T150="","*",FN_MC!T150)</f>
        <v>-</v>
      </c>
      <c r="F149" s="96" t="str">
        <f>IF(FN_MC!B150="","*",FN_MC!B150)</f>
        <v>*</v>
      </c>
      <c r="G149" s="96" t="str">
        <f>IF(FN_MC!D150="","*",FN_MC!D150)</f>
        <v>*</v>
      </c>
      <c r="H149" s="96" t="str">
        <f>IF(FN_MC!F150="","*",FN_MC!F150)</f>
        <v>*</v>
      </c>
      <c r="I149" s="96" t="str">
        <f>IF(FN_MC!H150="","*",FN_MC!H150)</f>
        <v>*</v>
      </c>
      <c r="J149" s="96" t="str">
        <f>IF(FN_MC!I150="","*",FN_MC!I150)</f>
        <v>*</v>
      </c>
      <c r="K149" s="96" t="str">
        <f>IF(FN_MC!M150="","*",FN_MC!M150)</f>
        <v>-</v>
      </c>
      <c r="L149" s="196" t="str">
        <f>IF(FN_MC!N150="","*",FN_MC!N150)</f>
        <v>-</v>
      </c>
      <c r="M149" s="97" t="str">
        <f>IF(FN_MC!J150="","*",FN_MC!J150)</f>
        <v>*</v>
      </c>
      <c r="N149" s="183" t="str">
        <f>IF(FN_MC!K150="","*",FN_MC!K150)</f>
        <v>*</v>
      </c>
      <c r="O149" s="183" t="str">
        <f>IF(FN_MC!L150="","*",FN_MC!L150)</f>
        <v>-</v>
      </c>
      <c r="P149" s="107" t="str">
        <f>IF(FN_MC!O150="","*",FN_MC!O150)</f>
        <v>*</v>
      </c>
      <c r="Q149" s="107" t="str">
        <f>IF(FN_MC!P150="","*",FN_MC!P150)</f>
        <v>*</v>
      </c>
      <c r="R149" s="96" t="str">
        <f>IF(FN_MC!Q150="","*",CONCATENATE(FN_MC!Q150," ",FN_MC!R150))</f>
        <v>*</v>
      </c>
      <c r="S149" s="96" t="str">
        <f>IF(FN_MC!V150="","*",FN_MC!V150)</f>
        <v>*</v>
      </c>
      <c r="T149" s="96" t="str">
        <f>IF(FN_MC!W150="","*",FN_MC!W150)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-</v>
      </c>
      <c r="E777" s="96" t="str">
        <f>IF(FN_MC!T778="","*",FN_MC!T778)</f>
        <v>-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-</v>
      </c>
      <c r="L777" s="196" t="str">
        <f>IF(FN_MC!N778="","*",FN_MC!N778)</f>
        <v>-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-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-</v>
      </c>
      <c r="E778" s="96" t="str">
        <f>IF(FN_MC!T779="","*",FN_MC!T779)</f>
        <v>-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-</v>
      </c>
      <c r="L778" s="196" t="str">
        <f>IF(FN_MC!N779="","*",FN_MC!N779)</f>
        <v>-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-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-</v>
      </c>
      <c r="E779" s="96" t="str">
        <f>IF(FN_MC!T780="","*",FN_MC!T780)</f>
        <v>-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-</v>
      </c>
      <c r="L779" s="196" t="str">
        <f>IF(FN_MC!N780="","*",FN_MC!N780)</f>
        <v>-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-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-</v>
      </c>
      <c r="E780" s="96" t="str">
        <f>IF(FN_MC!T781="","*",FN_MC!T781)</f>
        <v>-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-</v>
      </c>
      <c r="L780" s="196" t="str">
        <f>IF(FN_MC!N781="","*",FN_MC!N781)</f>
        <v>-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-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-</v>
      </c>
      <c r="E781" s="96" t="str">
        <f>IF(FN_MC!T782="","*",FN_MC!T782)</f>
        <v>-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-</v>
      </c>
      <c r="L781" s="196" t="str">
        <f>IF(FN_MC!N782="","*",FN_MC!N782)</f>
        <v>-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-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-</v>
      </c>
      <c r="E782" s="96" t="str">
        <f>IF(FN_MC!T783="","*",FN_MC!T783)</f>
        <v>-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-</v>
      </c>
      <c r="L782" s="196" t="str">
        <f>IF(FN_MC!N783="","*",FN_MC!N783)</f>
        <v>-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-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-</v>
      </c>
      <c r="E783" s="96" t="str">
        <f>IF(FN_MC!T784="","*",FN_MC!T784)</f>
        <v>-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-</v>
      </c>
      <c r="L783" s="196" t="str">
        <f>IF(FN_MC!N784="","*",FN_MC!N784)</f>
        <v>-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-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-</v>
      </c>
      <c r="E784" s="96" t="str">
        <f>IF(FN_MC!T785="","*",FN_MC!T785)</f>
        <v>-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-</v>
      </c>
      <c r="L784" s="196" t="str">
        <f>IF(FN_MC!N785="","*",FN_MC!N785)</f>
        <v>-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-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-</v>
      </c>
      <c r="E785" s="96" t="str">
        <f>IF(FN_MC!T786="","*",FN_MC!T786)</f>
        <v>-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-</v>
      </c>
      <c r="L785" s="196" t="str">
        <f>IF(FN_MC!N786="","*",FN_MC!N786)</f>
        <v>-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-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-</v>
      </c>
      <c r="E786" s="96" t="str">
        <f>IF(FN_MC!T787="","*",FN_MC!T787)</f>
        <v>-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-</v>
      </c>
      <c r="L786" s="196" t="str">
        <f>IF(FN_MC!N787="","*",FN_MC!N787)</f>
        <v>-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-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-</v>
      </c>
      <c r="E787" s="96" t="str">
        <f>IF(FN_MC!T788="","*",FN_MC!T788)</f>
        <v>-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-</v>
      </c>
      <c r="L787" s="196" t="str">
        <f>IF(FN_MC!N788="","*",FN_MC!N788)</f>
        <v>-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-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-</v>
      </c>
      <c r="E788" s="96" t="str">
        <f>IF(FN_MC!T789="","*",FN_MC!T789)</f>
        <v>-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-</v>
      </c>
      <c r="L788" s="196" t="str">
        <f>IF(FN_MC!N789="","*",FN_MC!N789)</f>
        <v>-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-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-</v>
      </c>
      <c r="E789" s="96" t="str">
        <f>IF(FN_MC!T790="","*",FN_MC!T790)</f>
        <v>-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-</v>
      </c>
      <c r="L789" s="196" t="str">
        <f>IF(FN_MC!N790="","*",FN_MC!N790)</f>
        <v>-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-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-</v>
      </c>
      <c r="E790" s="96" t="str">
        <f>IF(FN_MC!T791="","*",FN_MC!T791)</f>
        <v>-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-</v>
      </c>
      <c r="L790" s="196" t="str">
        <f>IF(FN_MC!N791="","*",FN_MC!N791)</f>
        <v>-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-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-</v>
      </c>
      <c r="E791" s="96" t="str">
        <f>IF(FN_MC!T792="","*",FN_MC!T792)</f>
        <v>-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-</v>
      </c>
      <c r="L791" s="196" t="str">
        <f>IF(FN_MC!N792="","*",FN_MC!N792)</f>
        <v>-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-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-</v>
      </c>
      <c r="E792" s="96" t="str">
        <f>IF(FN_MC!T793="","*",FN_MC!T793)</f>
        <v>-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-</v>
      </c>
      <c r="L792" s="196" t="str">
        <f>IF(FN_MC!N793="","*",FN_MC!N793)</f>
        <v>-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-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-</v>
      </c>
      <c r="E793" s="96" t="str">
        <f>IF(FN_MC!T794="","*",FN_MC!T794)</f>
        <v>-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-</v>
      </c>
      <c r="L793" s="196" t="str">
        <f>IF(FN_MC!N794="","*",FN_MC!N794)</f>
        <v>-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-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-</v>
      </c>
      <c r="E794" s="96" t="str">
        <f>IF(FN_MC!T795="","*",FN_MC!T795)</f>
        <v>-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-</v>
      </c>
      <c r="L794" s="196" t="str">
        <f>IF(FN_MC!N795="","*",FN_MC!N795)</f>
        <v>-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-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-</v>
      </c>
      <c r="E795" s="96" t="str">
        <f>IF(FN_MC!T796="","*",FN_MC!T796)</f>
        <v>-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-</v>
      </c>
      <c r="L795" s="196" t="str">
        <f>IF(FN_MC!N796="","*",FN_MC!N796)</f>
        <v>-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-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-</v>
      </c>
      <c r="E796" s="96" t="str">
        <f>IF(FN_MC!T797="","*",FN_MC!T797)</f>
        <v>-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-</v>
      </c>
      <c r="L796" s="196" t="str">
        <f>IF(FN_MC!N797="","*",FN_MC!N797)</f>
        <v>-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-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-</v>
      </c>
      <c r="E797" s="96" t="str">
        <f>IF(FN_MC!T798="","*",FN_MC!T798)</f>
        <v>-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-</v>
      </c>
      <c r="L797" s="196" t="str">
        <f>IF(FN_MC!N798="","*",FN_MC!N798)</f>
        <v>-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-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-</v>
      </c>
      <c r="E798" s="96" t="str">
        <f>IF(FN_MC!T799="","*",FN_MC!T799)</f>
        <v>-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-</v>
      </c>
      <c r="L798" s="196" t="str">
        <f>IF(FN_MC!N799="","*",FN_MC!N799)</f>
        <v>-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-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-</v>
      </c>
      <c r="E799" s="96" t="str">
        <f>IF(FN_MC!T800="","*",FN_MC!T800)</f>
        <v>-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-</v>
      </c>
      <c r="L799" s="196" t="str">
        <f>IF(FN_MC!N800="","*",FN_MC!N800)</f>
        <v>-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-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-</v>
      </c>
      <c r="E800" s="96" t="str">
        <f>IF(FN_MC!T801="","*",FN_MC!T801)</f>
        <v>-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-</v>
      </c>
      <c r="L800" s="196" t="str">
        <f>IF(FN_MC!N801="","*",FN_MC!N801)</f>
        <v>-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-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-</v>
      </c>
      <c r="E801" s="96" t="str">
        <f>IF(FN_MC!T802="","*",FN_MC!T802)</f>
        <v>-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-</v>
      </c>
      <c r="L801" s="196" t="str">
        <f>IF(FN_MC!N802="","*",FN_MC!N802)</f>
        <v>-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-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-</v>
      </c>
      <c r="E802" s="96" t="str">
        <f>IF(FN_MC!T803="","*",FN_MC!T803)</f>
        <v>-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-</v>
      </c>
      <c r="L802" s="196" t="str">
        <f>IF(FN_MC!N803="","*",FN_MC!N803)</f>
        <v>-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1463</v>
      </c>
      <c r="D5" s="242"/>
      <c r="E5" s="242"/>
      <c r="F5" s="242"/>
      <c r="G5" s="242"/>
      <c r="H5" s="242"/>
      <c r="I5" s="242"/>
      <c r="J5" s="243"/>
      <c r="K5" s="244" t="s">
        <v>1464</v>
      </c>
      <c r="L5" s="245"/>
      <c r="M5" s="245"/>
      <c r="N5" s="245"/>
      <c r="O5" s="246" t="s">
        <v>1465</v>
      </c>
      <c r="P5" s="247"/>
      <c r="Q5" s="248"/>
    </row>
    <row r="6" spans="1:17" s="81" customFormat="1" ht="15.75" customHeight="1">
      <c r="A6" s="75" t="s">
        <v>1461</v>
      </c>
      <c r="B6" s="82" t="s">
        <v>1460</v>
      </c>
      <c r="C6" s="83" t="s">
        <v>1175</v>
      </c>
      <c r="D6" s="84" t="s">
        <v>1176</v>
      </c>
      <c r="E6" s="83" t="s">
        <v>1466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1467</v>
      </c>
      <c r="M6" s="116" t="s">
        <v>29</v>
      </c>
      <c r="N6" s="117" t="s">
        <v>1170</v>
      </c>
      <c r="O6" s="165" t="s">
        <v>1213</v>
      </c>
      <c r="P6" s="128"/>
      <c r="Q6" s="139" t="s">
        <v>1468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0</v>
      </c>
      <c r="P83" s="78"/>
      <c r="Q83" s="120" t="str">
        <f>IF($A$2=1,IF(FN_MC!BJ85="","*",FN_MC!BJ85),IF(FN_MC!BK83="","*",FN_MC!BK83))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*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>
        <f>IF(FN_MC!B96="","*",FN_MC!B96)</f>
        <v>46087</v>
      </c>
      <c r="B95" s="86" t="str">
        <f>IF(FN_MC!X96="","*",FN_MC!X96)</f>
        <v>Contrato</v>
      </c>
      <c r="C95" s="87" t="str">
        <f>IF(FN_MC!S96="","*",FN_MC!S96)</f>
        <v>FERRONORTE</v>
      </c>
      <c r="D95" s="87" t="str">
        <f>IF(FN_MC!T96="","*",FN_MC!T96)</f>
        <v>TMI-TCS</v>
      </c>
      <c r="E95" s="87" t="str">
        <f>IF(FN_MC!D96="","*",FN_MC!D96)</f>
        <v>V48</v>
      </c>
      <c r="F95" s="87" t="str">
        <f>IF(FN_MC!H96="","*",FN_MC!H96)</f>
        <v>TVI2</v>
      </c>
      <c r="G95" s="87" t="str">
        <f>IF(FN_MC!M96="","*",FN_MC!M96)</f>
        <v>TVI-TJA</v>
      </c>
      <c r="H95" s="125">
        <f>IF(FN_MC!K96="","*",FN_MC!K96)</f>
        <v>237.47200000000001</v>
      </c>
      <c r="I95" s="110">
        <f>IF(FN_MC!O96="","*",FN_MC!O96)</f>
        <v>0.375</v>
      </c>
      <c r="J95" s="110">
        <f>IF(FN_MC!P96="","*",FN_MC!P96)</f>
        <v>0.16666666666666666</v>
      </c>
      <c r="K95" s="118" t="str">
        <f>IF(FN_MC!AK96="","*",FN_MC!AK96)</f>
        <v>TVI2</v>
      </c>
      <c r="L95" s="118" t="str">
        <f>IF(FN_MC!AM96="","*",FN_MC!AM96)</f>
        <v>TVI-TJA</v>
      </c>
      <c r="M95" s="118">
        <f>IF(FN_MC!AP96="","*",FN_MC!AP96)</f>
        <v>237.47200000000001</v>
      </c>
      <c r="N95" s="118" t="str">
        <f>IF(FN_MC!AM96="","*",FN_MC!AM96)</f>
        <v>TVI-TJA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 hidden="1">
      <c r="A96" s="85">
        <f>IF(FN_MC!B97="","*",FN_MC!B97)</f>
        <v>46087</v>
      </c>
      <c r="B96" s="86" t="str">
        <f>IF(FN_MC!X97="","*",FN_MC!X97)</f>
        <v>Oportunidade</v>
      </c>
      <c r="C96" s="87" t="str">
        <f>IF(FN_MC!S97="","*",FN_MC!S97)</f>
        <v>FERRONORTE</v>
      </c>
      <c r="D96" s="87" t="str">
        <f>IF(FN_MC!T97="","*",FN_MC!T97)</f>
        <v>TMI-TCS</v>
      </c>
      <c r="E96" s="87" t="str">
        <f>IF(FN_MC!D97="","*",FN_MC!D97)</f>
        <v>V66</v>
      </c>
      <c r="F96" s="87" t="str">
        <f>IF(FN_MC!H97="","*",FN_MC!H97)</f>
        <v>TID</v>
      </c>
      <c r="G96" s="87" t="str">
        <f>IF(FN_MC!M97="","*",FN_MC!M97)</f>
        <v>TMO-TCE</v>
      </c>
      <c r="H96" s="125">
        <f>IF(FN_MC!K97="","*",FN_MC!K97)</f>
        <v>164.1</v>
      </c>
      <c r="I96" s="110">
        <f>IF(FN_MC!O97="","*",FN_MC!O97)</f>
        <v>0.39583333333333331</v>
      </c>
      <c r="J96" s="110">
        <f>IF(FN_MC!P97="","*",FN_MC!P97)</f>
        <v>8.3333333333333329E-2</v>
      </c>
      <c r="K96" s="118" t="str">
        <f>IF(FN_MC!AK97="","*",FN_MC!AK97)</f>
        <v>TID</v>
      </c>
      <c r="L96" s="118" t="str">
        <f>IF(FN_MC!AM97="","*",FN_MC!AM97)</f>
        <v>TMO-TCE</v>
      </c>
      <c r="M96" s="118">
        <f>IF(FN_MC!AP97="","*",FN_MC!AP97)</f>
        <v>164.1</v>
      </c>
      <c r="N96" s="118" t="str">
        <f>IF(FN_MC!AM97="","*",FN_MC!AM97)</f>
        <v>TMO-TCE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 hidden="1">
      <c r="A97" s="85">
        <f>IF(FN_MC!B98="","*",FN_MC!B98)</f>
        <v>46087</v>
      </c>
      <c r="B97" s="86" t="str">
        <f>IF(FN_MC!X98="","*",FN_MC!X98)</f>
        <v>Oportunidade</v>
      </c>
      <c r="C97" s="87" t="str">
        <f>IF(FN_MC!S98="","*",FN_MC!S98)</f>
        <v>FERRONORTE</v>
      </c>
      <c r="D97" s="87" t="str">
        <f>IF(FN_MC!T98="","*",FN_MC!T98)</f>
        <v>TMI-TCS</v>
      </c>
      <c r="E97" s="87" t="str">
        <f>IF(FN_MC!D98="","*",FN_MC!D98)</f>
        <v>E46</v>
      </c>
      <c r="F97" s="87" t="str">
        <f>IF(FN_MC!H98="","*",FN_MC!H98)</f>
        <v>TIN</v>
      </c>
      <c r="G97" s="87" t="str">
        <f>IF(FN_MC!M98="","*",FN_MC!M98)</f>
        <v>TIN</v>
      </c>
      <c r="H97" s="125">
        <f>IF(FN_MC!K98="","*",FN_MC!K98)</f>
        <v>109</v>
      </c>
      <c r="I97" s="110">
        <f>IF(FN_MC!O98="","*",FN_MC!O98)</f>
        <v>0.45833333333333331</v>
      </c>
      <c r="J97" s="110">
        <f>IF(FN_MC!P98="","*",FN_MC!P98)</f>
        <v>0.125</v>
      </c>
      <c r="K97" s="118" t="str">
        <f>IF(FN_MC!AK98="","*",FN_MC!AK98)</f>
        <v>TIN</v>
      </c>
      <c r="L97" s="118" t="str">
        <f>IF(FN_MC!AM98="","*",FN_MC!AM98)</f>
        <v>TIN</v>
      </c>
      <c r="M97" s="118">
        <f>IF(FN_MC!AP98="","*",FN_MC!AP98)</f>
        <v>109</v>
      </c>
      <c r="N97" s="118" t="str">
        <f>IF(FN_MC!AM98="","*",FN_MC!AM98)</f>
        <v>TIN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 hidden="1">
      <c r="A98" s="85">
        <f>IF(FN_MC!B99="","*",FN_MC!B99)</f>
        <v>46087</v>
      </c>
      <c r="B98" s="86" t="str">
        <f>IF(FN_MC!X99="","*",FN_MC!X99)</f>
        <v>Oportunidade</v>
      </c>
      <c r="C98" s="87" t="str">
        <f>IF(FN_MC!S99="","*",FN_MC!S99)</f>
        <v>FERRONORTE</v>
      </c>
      <c r="D98" s="87" t="str">
        <f>IF(FN_MC!T99="","*",FN_MC!T99)</f>
        <v>TMI-TCS</v>
      </c>
      <c r="E98" s="87" t="str">
        <f>IF(FN_MC!D99="","*",FN_MC!D99)</f>
        <v>V80</v>
      </c>
      <c r="F98" s="87" t="str">
        <f>IF(FN_MC!H99="","*",FN_MC!H99)</f>
        <v>TAP</v>
      </c>
      <c r="G98" s="87" t="str">
        <f>IF(FN_MC!M99="","*",FN_MC!M99)</f>
        <v>TAP-TLG</v>
      </c>
      <c r="H98" s="125">
        <f>IF(FN_MC!K99="","*",FN_MC!K99)</f>
        <v>31.5</v>
      </c>
      <c r="I98" s="110">
        <f>IF(FN_MC!O99="","*",FN_MC!O99)</f>
        <v>0.45833333333333331</v>
      </c>
      <c r="J98" s="110">
        <f>IF(FN_MC!P99="","*",FN_MC!P99)</f>
        <v>4.1666666666666664E-2</v>
      </c>
      <c r="K98" s="118" t="str">
        <f>IF(FN_MC!AK99="","*",FN_MC!AK99)</f>
        <v>TAP</v>
      </c>
      <c r="L98" s="118" t="str">
        <f>IF(FN_MC!AM99="","*",FN_MC!AM99)</f>
        <v>TAP-TLG</v>
      </c>
      <c r="M98" s="118">
        <f>IF(FN_MC!AP99="","*",FN_MC!AP99)</f>
        <v>31.5</v>
      </c>
      <c r="N98" s="118" t="str">
        <f>IF(FN_MC!AM99="","*",FN_MC!AM99)</f>
        <v>TAP-TLG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 hidden="1">
      <c r="A101" s="85">
        <f>IF(FN_MC!B102="","*",FN_MC!B102)</f>
        <v>46087</v>
      </c>
      <c r="B101" s="86" t="str">
        <f>IF(FN_MC!X102="","*",FN_MC!X102)</f>
        <v>Oportunidade</v>
      </c>
      <c r="C101" s="87" t="str">
        <f>IF(FN_MC!S102="","*",FN_MC!S102)</f>
        <v>MALHA CENTRAL</v>
      </c>
      <c r="D101" s="87" t="str">
        <f>IF(FN_MC!T102="","*",FN_MC!T102)</f>
        <v>RAMAL</v>
      </c>
      <c r="E101" s="87" t="str">
        <f>IF(FN_MC!D102="","*",FN_MC!D102)</f>
        <v>E18</v>
      </c>
      <c r="F101" s="87" t="str">
        <f>IF(FN_MC!H102="","*",FN_MC!H102)</f>
        <v>ZIQZQY</v>
      </c>
      <c r="G101" s="87" t="str">
        <f>IF(FN_MC!M102="","*",FN_MC!M102)</f>
        <v>ZIQ-ZQY</v>
      </c>
      <c r="H101" s="125">
        <f>IF(FN_MC!K102="","*",FN_MC!K102)</f>
        <v>177.376</v>
      </c>
      <c r="I101" s="110">
        <f>IF(FN_MC!O102="","*",FN_MC!O102)</f>
        <v>0.35416666666666669</v>
      </c>
      <c r="J101" s="110">
        <f>IF(FN_MC!P102="","*",FN_MC!P102)</f>
        <v>0.125</v>
      </c>
      <c r="K101" s="118" t="str">
        <f>IF(FN_MC!AK102="","*",FN_MC!AK102)</f>
        <v>ZIQZQY</v>
      </c>
      <c r="L101" s="118" t="str">
        <f>IF(FN_MC!AM102="","*",FN_MC!AM102)</f>
        <v>ZIQ-ZQY</v>
      </c>
      <c r="M101" s="118">
        <f>IF(FN_MC!AP102="","*",FN_MC!AP102)</f>
        <v>177.376</v>
      </c>
      <c r="N101" s="118" t="str">
        <f>IF(FN_MC!AM102="","*",FN_MC!AM102)</f>
        <v>ZIQ-ZQY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-</v>
      </c>
      <c r="D802" s="87" t="str">
        <f>IF(FN_MC!T803="","*",FN_MC!T803)</f>
        <v>-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-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-</v>
      </c>
      <c r="L802" s="118" t="str">
        <f>IF(FN_MC!AM803="","*",FN_MC!AM803)</f>
        <v>-</v>
      </c>
      <c r="M802" s="118" t="str">
        <f>IF(FN_MC!AP803="","*",FN_MC!AP803)</f>
        <v>-</v>
      </c>
      <c r="N802" s="118" t="str">
        <f>IF(FN_MC!AM803="","*",FN_MC!AM803)</f>
        <v>-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2026-03-06T11:43:44Z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