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33" documentId="8_{B6337239-1A00-434D-AAD0-422EA1FEB5AE}" xr6:coauthVersionLast="47" xr6:coauthVersionMax="47" xr10:uidLastSave="{5DDBEADD-BF50-4160-8C07-EE2963DDD9B3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9" i="12" l="1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R305" i="1"/>
  <c r="S305" i="1" a="1"/>
  <c r="S305" i="1" s="1"/>
  <c r="D403" i="12" s="1"/>
  <c r="T305" i="1" a="1"/>
  <c r="T305" i="1" s="1"/>
  <c r="E403" i="12" s="1"/>
  <c r="U305" i="1"/>
  <c r="AI305" i="1"/>
  <c r="BB305" i="1" s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306" i="1" a="1"/>
  <c r="S306" i="1" s="1"/>
  <c r="D404" i="12" s="1"/>
  <c r="T306" i="1" a="1"/>
  <c r="T306" i="1" s="1"/>
  <c r="E4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328" i="13" l="1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5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<sst xmlns="http://schemas.openxmlformats.org/spreadsheetml/2006/main" count="6651" uniqueCount="1728">
  <si>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</si>
  <si>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</si>
  <si>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</si>
  <si>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</si>
  <si>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</si>
  <si>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</si>
  <si>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</si>
  <si>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</si>
  <si>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</si>
  <si>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</si>
  <si>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</si>
  <si>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</si>
  <si>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</si>
  <si>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</si>
  <si>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</si>
  <si>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</si>
  <si>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</si>
  <si>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</si>
  <si>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</si>
  <si>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</si>
  <si>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</si>
  <si>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</si>
  <si>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</si>
  <si>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</si>
  <si>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</si>
  <si>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</si>
  <si>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</si>
  <si>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</si>
  <si>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</si>
  <si>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</si>
  <si>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</si>
  <si>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</si>
  <si>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</si>
  <si>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</si>
  <si>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</si>
  <si>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</si>
  <si>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</si>
  <si>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</si>
  <si>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</si>
  <si>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</si>
  <si>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</si>
  <si>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</si>
  <si>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</si>
  <si>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</si>
  <si>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</si>
  <si>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</si>
  <si>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</si>
  <si>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</si>
  <si>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</si>
  <si>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</si>
  <si>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</si>
  <si>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</si>
  <si>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</si>
  <si>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</si>
  <si>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</si>
  <si>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</si>
  <si>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</si>
  <si>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</si>
  <si>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</si>
  <si>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</si>
  <si>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</si>
  <si>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</si>
  <si>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</si>
  <si>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</si>
  <si>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</si>
  <si>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</si>
  <si>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</si>
  <si>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</si>
  <si>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</si>
  <si>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</si>
  <si>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</si>
  <si>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</si>
  <si>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</si>
  <si>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</si>
  <si>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</si>
  <si>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</si>
  <si>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</si>
  <si>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</si>
  <si>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</si>
  <si>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</si>
  <si>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</si>
  <si>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</si>
  <si>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</si>
  <si>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</si>
  <si>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</si>
  <si>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</si>
  <si>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</si>
  <si>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</si>
  <si>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</si>
  <si>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</si>
  <si>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</si>
  <si>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</si>
  <si>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</si>
  <si>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</si>
  <si>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</si>
  <si>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</si>
  <si>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</si>
  <si>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</si>
  <si>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</si>
  <si>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</si>
  <si>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</si>
  <si>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</si>
  <si>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</si>
  <si>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</si>
  <si>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</si>
  <si>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</si>
  <si>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</si>
  <si>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</si>
  <si>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</si>
  <si>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</si>
  <si>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</si>
  <si>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</si>
  <si>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</si>
  <si>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</si>
  <si>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</si>
  <si>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</si>
  <si>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</si>
  <si>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</si>
  <si>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</si>
  <si>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</si>
  <si>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</si>
  <si>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</si>
  <si>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</si>
  <si>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</si>
  <si>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</si>
  <si>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</si>
  <si>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</si>
  <si>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</si>
  <si>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</si>
  <si>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</si>
  <si>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</si>
  <si>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</si>
  <si>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</si>
  <si>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</si>
  <si>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</si>
  <si>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</si>
  <si>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</si>
  <si>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</si>
  <si>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</si>
  <si>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</si>
  <si>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</si>
  <si>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</si>
  <si>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</si>
  <si>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</si>
  <si>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</si>
  <si>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</si>
  <si>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</si>
  <si>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</si>
  <si>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</si>
  <si>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</si>
  <si>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</si>
  <si>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</si>
  <si>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</si>
  <si>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</si>
  <si>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</si>
  <si>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</si>
  <si>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</si>
  <si>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</si>
  <si>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</si>
  <si>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</si>
  <si>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</si>
  <si>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</si>
  <si>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</si>
  <si>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</si>
  <si>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</si>
  <si>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</si>
  <si>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</si>
  <si>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</si>
  <si>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</si>
  <si>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</si>
  <si>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</si>
  <si>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</si>
  <si>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</si>
  <si>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</si>
  <si>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</si>
  <si>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</si>
  <si>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</si>
  <si>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</si>
  <si>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</si>
  <si>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</si>
  <si>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</si>
  <si>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</si>
  <si>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</si>
  <si>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</si>
  <si>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</si>
  <si>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</si>
  <si>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</si>
  <si>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</si>
  <si>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</si>
  <si>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</si>
  <si>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</si>
  <si>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</si>
  <si>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</si>
  <si>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</si>
  <si>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</si>
  <si>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</si>
  <si>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</si>
  <si>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</si>
  <si>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</si>
  <si>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</si>
  <si>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</si>
  <si>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</si>
  <si>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</si>
  <si>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</si>
  <si>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</si>
  <si>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</si>
  <si>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</si>
  <si>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</si>
  <si>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</si>
  <si>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</si>
  <si>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</si>
  <si>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</si>
  <si>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</si>
  <si>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</si>
  <si>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</si>
  <si>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</si>
  <si>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</si>
  <si>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</si>
  <si>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</si>
  <si>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</si>
  <si>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</si>
  <si>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</si>
  <si>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</si>
  <si>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</si>
  <si>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</si>
  <si>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</si>
  <si>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</si>
  <si>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</si>
  <si>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</si>
  <si>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</si>
  <si>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</si>
  <si>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</si>
  <si>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</si>
  <si>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</si>
  <si>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</si>
  <si>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</si>
  <si>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</si>
  <si>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</si>
  <si>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</si>
  <si>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</si>
  <si>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</si>
  <si>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</si>
  <si>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</si>
  <si>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</si>
  <si>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</si>
  <si>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</si>
  <si>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</si>
  <si>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</si>
  <si>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</si>
  <si>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</si>
  <si>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</si>
  <si>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</si>
  <si>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</si>
  <si>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</si>
  <si>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</si>
  <si>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</si>
  <si>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</si>
  <si>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</si>
  <si>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</si>
  <si>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</si>
  <si>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</si>
  <si>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</si>
  <si>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</si>
  <si>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</si>
  <si>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</si>
  <si>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</si>
  <si>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</si>
  <si>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</si>
  <si>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</si>
  <si>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</si>
  <si>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</si>
  <si>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</si>
  <si>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</si>
  <si>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</si>
  <si>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</si>
  <si>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</si>
  <si>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</si>
  <si>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</si>
  <si>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</si>
  <si>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</si>
  <si>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</si>
  <si>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</si>
  <si>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</si>
  <si>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</si>
  <si>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</si>
  <si>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</si>
  <si>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</si>
  <si>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</si>
  <si>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</si>
  <si>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</si>
  <si>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</si>
  <si>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</si>
  <si>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</si>
  <si>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</si>
  <si>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</si>
  <si>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</si>
  <si>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</si>
  <si>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</si>
  <si>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</si>
  <si>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</si>
  <si>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</si>
  <si>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</si>
  <si>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</si>
  <si>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</si>
  <si>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</si>
  <si>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</si>
  <si>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</si>
  <si>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</si>
  <si>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</si>
  <si>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</si>
  <si>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</si>
  <si>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</si>
  <si>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</si>
  <si>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</si>
  <si>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</si>
  <si>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</si>
  <si>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</si>
  <si>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</si>
  <si>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</si>
  <si>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</si>
  <si>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</si>
  <si>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</si>
  <si>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</si>
  <si>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</si>
  <si>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</si>
  <si>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</si>
  <si>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</si>
  <si>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</si>
  <si>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</si>
  <si>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</si>
  <si>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</si>
  <si>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</si>
  <si>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</si>
  <si>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</si>
  <si>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</si>
  <si>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</si>
  <si>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</si>
  <si>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</si>
  <si>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</si>
  <si>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</si>
  <si>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</si>
  <si>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</si>
  <si>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</si>
  <si>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</si>
  <si>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</si>
  <si>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</si>
  <si>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</si>
  <si>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</si>
  <si>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</si>
  <si>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</si>
  <si>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</si>
  <si>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</si>
  <si>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</si>
  <si>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</si>
  <si>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</si>
  <si>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</si>
  <si>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</si>
  <si>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</si>
  <si>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</si>
  <si>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</si>
  <si>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</si>
  <si>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</si>
  <si>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</si>
  <si>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</si>
  <si>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</si>
  <si>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</si>
  <si>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</si>
  <si>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</si>
  <si>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</si>
  <si>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</si>
  <si>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</si>
  <si>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</si>
  <si>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</si>
  <si>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</si>
  <si>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</si>
  <si>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</si>
  <si>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</si>
  <si>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</si>
  <si>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</si>
  <si>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</si>
  <si>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</si>
  <si>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</si>
  <si>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</si>
  <si>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</si>
  <si>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</si>
  <si>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</si>
  <si>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</si>
  <si>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</si>
  <si>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</si>
  <si>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</si>
  <si>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</si>
  <si>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</si>
  <si>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</si>
  <si>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</si>
  <si>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</si>
  <si>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</si>
  <si>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</si>
  <si>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</si>
  <si>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</si>
  <si>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</si>
  <si>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</si>
  <si>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</si>
  <si>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</si>
  <si>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</si>
  <si>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</si>
  <si>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</si>
  <si>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</si>
  <si>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</si>
  <si>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</si>
  <si>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</si>
  <si>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</si>
  <si>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</si>
  <si>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</si>
  <si>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</si>
  <si>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</si>
  <si>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</si>
  <si>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</si>
  <si>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</si>
  <si>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</si>
  <si>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</si>
  <si>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</si>
  <si>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</si>
  <si>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</si>
  <si>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</si>
  <si>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</si>
  <si>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</si>
  <si>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</si>
  <si>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</si>
  <si>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</si>
  <si>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</si>
  <si>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</si>
  <si>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</si>
  <si>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</si>
  <si>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</si>
  <si>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</si>
  <si>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</si>
  <si>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</si>
  <si>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</si>
  <si>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</si>
  <si>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</si>
  <si>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</si>
  <si>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</si>
  <si>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</si>
  <si>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</si>
  <si>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</si>
  <si>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</si>
  <si>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</si>
  <si>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</si>
  <si>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</si>
  <si>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</si>
  <si>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</si>
  <si>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</si>
  <si>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</si>
  <si>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</si>
  <si>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</si>
  <si>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</si>
  <si>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</si>
  <si>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</si>
  <si>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</si>
  <si>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</si>
  <si>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</si>
  <si>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</si>
  <si>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</si>
  <si>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</si>
  <si>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</si>
  <si>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</si>
  <si>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</si>
  <si>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</si>
  <si>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</si>
  <si>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</si>
  <si>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</si>
  <si>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</si>
  <si>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</si>
  <si>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</si>
  <si>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</si>
  <si>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</si>
  <si>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</si>
  <si>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</si>
  <si>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</si>
  <si>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</si>
  <si>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</si>
  <si>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</si>
  <si>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</si>
  <si>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</si>
  <si>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</si>
  <si>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</si>
  <si>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</si>
  <si>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</si>
  <si>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</si>
  <si>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</si>
  <si>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</si>
  <si>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</si>
  <si>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</si>
  <si>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</si>
  <si>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</si>
  <si>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</si>
  <si>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</si>
  <si>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</si>
  <si>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</si>
  <si>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</si>
  <si>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</si>
  <si>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</si>
  <si>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</si>
  <si>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</si>
  <si>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</si>
  <si>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</si>
  <si>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</si>
  <si>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</si>
  <si>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</si>
  <si>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</si>
  <si>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</si>
  <si>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</si>
  <si>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</si>
  <si>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</si>
  <si>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</si>
  <si>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</si>
  <si>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</si>
  <si>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</si>
  <si>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</si>
  <si>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</si>
  <si>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</si>
  <si>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</si>
  <si>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</si>
  <si>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</si>
  <si>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</si>
  <si>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</si>
  <si>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</si>
  <si>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</si>
  <si>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</si>
  <si>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</si>
  <si>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</si>
  <si>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</si>
  <si>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</si>
  <si>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</si>
  <si>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</si>
  <si>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</si>
  <si>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</si>
  <si>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</si>
  <si>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</si>
  <si>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</si>
  <si>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</si>
  <si>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</si>
  <si>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</si>
  <si>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</si>
  <si>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</si>
  <si>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</si>
  <si>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</si>
  <si>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</si>
  <si>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</si>
  <si>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</si>
  <si>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</si>
  <si>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</si>
  <si>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</si>
  <si>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</si>
  <si>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</si>
  <si>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</si>
  <si>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</si>
  <si>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</si>
  <si>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</si>
  <si>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</si>
  <si>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</si>
  <si>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</si>
  <si>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</si>
  <si>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</si>
  <si>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</si>
  <si>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</si>
  <si>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</si>
  <si>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</si>
  <si>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</si>
  <si>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</si>
  <si>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</si>
  <si>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</si>
  <si>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</si>
  <si>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</si>
  <si>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</si>
  <si>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</si>
  <si>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</si>
  <si>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</si>
  <si>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</si>
  <si>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</si>
  <si>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</si>
  <si>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</si>
  <si>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</si>
  <si>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</si>
  <si>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</si>
  <si>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</si>
  <si>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</si>
  <si>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</si>
  <si>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</si>
  <si>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</si>
  <si>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</si>
  <si>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</si>
  <si>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</si>
  <si>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</si>
  <si>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</si>
  <si>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</si>
  <si>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</si>
  <si>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</si>
  <si>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</si>
  <si>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</si>
  <si>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</si>
  <si>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</si>
  <si>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</si>
  <si>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</si>
  <si>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</si>
  <si>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</si>
  <si>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</si>
  <si>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</si>
  <si>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</si>
  <si>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</si>
  <si>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</si>
  <si>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</si>
  <si>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</si>
  <si>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</si>
  <si>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</si>
  <si>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</si>
  <si>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</si>
  <si>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</si>
  <si>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</si>
  <si>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</si>
  <si>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</si>
  <si>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</si>
  <si>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</si>
  <si>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</si>
  <si>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</si>
  <si>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</si>
  <si>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</si>
  <si>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</si>
  <si>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</si>
  <si>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</si>
  <si>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</si>
  <si>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</si>
  <si>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</si>
  <si>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</si>
  <si>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</si>
  <si>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</si>
  <si>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</si>
  <si>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</si>
  <si>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</si>
  <si>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</si>
  <si>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</si>
  <si>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</si>
  <si>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</si>
  <si>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</si>
  <si>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</si>
  <si>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</si>
  <si>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</si>
  <si>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</si>
  <si>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</si>
  <si>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</si>
  <si>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</si>
  <si>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</si>
  <si>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</si>
  <si>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</si>
  <si>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</si>
  <si>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</si>
  <si>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</si>
  <si>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</si>
  <si>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</si>
  <si>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</si>
  <si>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</si>
  <si>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</si>
  <si>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</si>
  <si>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</si>
  <si>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</si>
  <si>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</si>
  <si>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</si>
  <si>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</si>
  <si>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</si>
  <si>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</si>
  <si>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</si>
  <si>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</si>
  <si>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</si>
  <si>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</si>
  <si>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</si>
  <si>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</si>
  <si>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</si>
  <si>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</si>
  <si>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</si>
  <si>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</si>
  <si>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</si>
  <si>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</si>
  <si>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</si>
  <si>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</si>
  <si>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</si>
  <si>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</si>
  <si>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</si>
  <si>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</si>
  <si>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</si>
  <si>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</si>
  <si>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</si>
  <si>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</si>
  <si>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</si>
  <si>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</si>
  <si>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</si>
  <si>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</si>
  <si>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</si>
  <si>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</si>
  <si>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</si>
  <si>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</si>
  <si>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</si>
  <si>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</si>
  <si>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</si>
  <si>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</si>
  <si>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</si>
  <si>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</si>
  <si>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</si>
  <si>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</si>
  <si>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</si>
  <si>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</si>
  <si>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</si>
  <si>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</si>
  <si>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</si>
  <si>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</si>
  <si>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</si>
  <si>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</si>
  <si>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</si>
  <si>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</si>
  <si>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</si>
  <si>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</si>
  <si>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</si>
  <si>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</si>
  <si>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</si>
  <si>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</si>
  <si>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</si>
  <si>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</si>
  <si>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</si>
  <si>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</si>
  <si>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</si>
  <si>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</si>
  <si>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</si>
  <si>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</si>
  <si>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</si>
  <si>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</si>
  <si>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</si>
  <si>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</si>
  <si>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</si>
  <si>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</si>
  <si>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</si>
  <si>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</si>
  <si>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</si>
  <si>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</si>
  <si>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</si>
  <si>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</si>
  <si>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</si>
  <si>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</si>
  <si>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</si>
  <si>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</si>
  <si>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</si>
  <si>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</si>
  <si>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</si>
  <si>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</si>
  <si>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</si>
  <si>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</si>
  <si>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</si>
  <si>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</si>
  <si>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</si>
  <si>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</si>
  <si>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</si>
  <si>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</si>
  <si>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</si>
  <si>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</si>
  <si>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</si>
  <si>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</si>
  <si>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</si>
  <si>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</si>
  <si>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</si>
  <si>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</si>
  <si>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</si>
  <si>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</si>
  <si>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</si>
  <si>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</si>
  <si>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</si>
  <si>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</si>
  <si>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</si>
  <si>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</si>
  <si>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</si>
  <si>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</si>
  <si>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</si>
  <si>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</si>
  <si>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</si>
  <si>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</si>
  <si>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</si>
  <si>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</si>
  <si>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</si>
  <si>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</si>
  <si>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</si>
  <si>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</si>
  <si>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</si>
  <si>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</si>
  <si>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</si>
  <si>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</si>
  <si>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</si>
  <si>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</si>
  <si>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</si>
  <si>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</si>
  <si>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</si>
  <si>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</si>
  <si>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</si>
  <si>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</si>
  <si>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</si>
  <si>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</si>
  <si>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</si>
  <si>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</si>
  <si>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</si>
  <si>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</si>
  <si>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</si>
  <si>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</si>
  <si>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</si>
  <si>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</si>
  <si>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</si>
  <si>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</si>
  <si>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</si>
  <si>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</si>
  <si>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</si>
  <si>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</si>
  <si>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</si>
  <si>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</si>
  <si>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</si>
  <si>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</si>
  <si>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</si>
  <si>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</si>
  <si>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</si>
  <si>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</si>
  <si>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</si>
  <si>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</si>
  <si>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</si>
  <si>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</si>
  <si>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</si>
  <si>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</si>
  <si>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</si>
  <si>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</si>
  <si>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</si>
  <si>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</si>
  <si>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</si>
  <si>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</si>
  <si>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</si>
  <si>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</si>
  <si>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</si>
  <si>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</si>
  <si>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</si>
  <si>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</si>
  <si>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</si>
  <si>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</si>
  <si>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</si>
  <si>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</si>
  <si>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</si>
  <si>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</si>
  <si>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</si>
  <si>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</si>
  <si>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</si>
  <si>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</si>
  <si>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</si>
  <si>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</si>
  <si>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</si>
  <si>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</si>
  <si>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</si>
  <si>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</si>
  <si>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</si>
  <si>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</si>
  <si>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</si>
  <si>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</si>
  <si>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</si>
  <si>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</si>
  <si>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</si>
  <si>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</si>
  <si>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</si>
  <si>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</si>
  <si>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</si>
  <si>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</si>
  <si>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</si>
  <si>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</si>
  <si>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</si>
  <si>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</si>
  <si>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</si>
  <si>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</si>
  <si>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</si>
  <si>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</si>
  <si>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</si>
  <si>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</si>
  <si>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</si>
  <si>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</si>
  <si>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</si>
  <si>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</si>
  <si>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</si>
  <si>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</si>
  <si>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</si>
  <si>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</si>
  <si>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</si>
  <si>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</si>
  <si>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</si>
  <si>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</si>
  <si>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</si>
  <si>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</si>
  <si>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</si>
  <si>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</si>
  <si>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</si>
  <si>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</si>
  <si>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</si>
  <si>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</si>
  <si>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</si>
  <si>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</si>
  <si>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</si>
  <si>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</si>
  <si>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</si>
  <si>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</si>
  <si>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</si>
  <si>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</si>
  <si>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</si>
  <si>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</si>
  <si>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</si>
  <si>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</si>
  <si>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</si>
  <si>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</si>
  <si>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</si>
  <si>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</si>
  <si>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</si>
  <si>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</si>
  <si>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</si>
  <si>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</si>
  <si>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</si>
  <si>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</si>
  <si>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</si>
  <si>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</si>
  <si>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</si>
  <si>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</si>
  <si>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</si>
  <si>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</si>
  <si>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</si>
  <si>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</si>
  <si>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</si>
  <si>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</si>
  <si>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</si>
  <si>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</si>
  <si>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</si>
  <si>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</si>
  <si>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</si>
  <si>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</si>
  <si>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</si>
  <si>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</si>
  <si>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</si>
  <si>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</si>
  <si>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</si>
  <si>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</si>
  <si>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</si>
  <si>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</si>
  <si>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</si>
  <si>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</si>
  <si>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</si>
  <si>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</si>
  <si>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</si>
  <si>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</si>
  <si>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</si>
  <si>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</si>
  <si>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</si>
  <si>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</si>
  <si>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</si>
  <si>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</si>
  <si>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</si>
  <si>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</si>
  <si>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</si>
  <si>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</si>
  <si>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</si>
  <si>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</si>
  <si>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</si>
  <si>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</si>
  <si>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</si>
  <si>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</si>
  <si>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</si>
  <si>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</si>
  <si>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</si>
  <si>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</si>
  <si>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</si>
  <si>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</si>
  <si>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</si>
  <si>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</si>
  <si>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</si>
  <si>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</si>
  <si>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</si>
  <si>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</si>
  <si>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</si>
  <si>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</si>
  <si>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</si>
  <si>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</si>
  <si>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</si>
  <si>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</si>
  <si>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</si>
  <si>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</si>
  <si>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</si>
  <si>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</si>
  <si>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</si>
  <si>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</si>
  <si>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</si>
  <si>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</si>
  <si>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</si>
  <si>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</si>
  <si>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</si>
  <si>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</si>
  <si>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</si>
  <si>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</si>
  <si>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</si>
  <si>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</si>
  <si>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</si>
  <si>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</si>
  <si>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</si>
  <si>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</si>
  <si>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</si>
  <si>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</si>
  <si>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</si>
  <si>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</si>
  <si>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</si>
  <si>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</si>
  <si>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</si>
  <si>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</si>
  <si>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</si>
  <si>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</si>
  <si>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</si>
  <si>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</si>
  <si>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</si>
  <si>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</si>
  <si>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</si>
  <si>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</si>
  <si>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</si>
  <si>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</si>
  <si>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</si>
  <si>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</si>
  <si>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</si>
  <si>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</si>
  <si>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</si>
  <si>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</si>
  <si>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</si>
  <si>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</si>
  <si>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</si>
  <si>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</si>
  <si>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</si>
  <si>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</si>
  <si>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</si>
  <si>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</si>
  <si>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</si>
  <si>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</si>
  <si>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</si>
  <si>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</si>
  <si>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</si>
  <si>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</si>
  <si>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</si>
  <si>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</si>
  <si>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</si>
  <si>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</si>
  <si>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</si>
  <si>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</si>
  <si>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</si>
  <si>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</si>
  <si>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</si>
  <si>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</si>
  <si>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</si>
  <si>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</si>
  <si>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</si>
  <si>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</si>
  <si>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</si>
  <si>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</si>
  <si>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</si>
  <si>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</si>
  <si>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</si>
  <si>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</si>
  <si>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</si>
  <si>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</si>
  <si>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</si>
  <si>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</si>
  <si>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</si>
  <si>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</si>
  <si>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</si>
  <si>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</si>
  <si>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</si>
  <si>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</si>
  <si>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</si>
  <si>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</si>
  <si>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</si>
  <si>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</si>
  <si>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</si>
  <si>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</si>
  <si>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</si>
  <si>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</si>
  <si>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</si>
  <si>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</si>
  <si>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</si>
  <si>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</si>
  <si>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</si>
  <si>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</si>
  <si>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</si>
  <si>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</si>
  <si>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</si>
  <si>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</si>
  <si>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</si>
  <si>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</si>
  <si>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</si>
  <si>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</si>
  <si>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</si>
  <si>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</si>
  <si>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</si>
  <si>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</si>
  <si>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</si>
  <si>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</si>
  <si>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</si>
  <si>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</si>
  <si>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</si>
  <si>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</si>
  <si>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</si>
  <si>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</si>
  <si>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</si>
  <si>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</si>
  <si>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</si>
  <si>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</si>
  <si>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</si>
  <si>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</si>
  <si>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</si>
  <si>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</si>
  <si>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</si>
  <si>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</si>
  <si>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</si>
  <si>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</si>
  <si>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</si>
  <si>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</si>
  <si>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</si>
  <si>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</si>
  <si>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</si>
  <si>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</si>
  <si>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</si>
  <si>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</si>
  <si>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</si>
  <si>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</si>
  <si>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</si>
  <si>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</si>
  <si>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</si>
  <si>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</si>
  <si>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</si>
  <si>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</si>
  <si>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</si>
  <si>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</si>
  <si>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</si>
  <si>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</si>
  <si>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</si>
  <si>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</si>
  <si>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</si>
  <si>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</si>
  <si>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</si>
  <si>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</si>
  <si>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</si>
  <si>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</si>
  <si>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</si>
  <si>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</si>
  <si>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</si>
  <si>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</si>
  <si>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</si>
  <si>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</si>
  <si>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</si>
  <si>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</si>
  <si>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</si>
  <si>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</si>
  <si>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</si>
  <si>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</si>
  <si>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</si>
  <si>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</si>
  <si>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</si>
  <si>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</si>
  <si>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</si>
  <si>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</si>
  <si>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</si>
  <si>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</si>
  <si>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</si>
  <si>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</si>
  <si>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</si>
  <si>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</si>
  <si>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</si>
  <si>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</si>
  <si>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</si>
  <si>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</si>
  <si>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</si>
  <si>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</si>
  <si>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</si>
  <si>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</si>
  <si>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</si>
  <si>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</si>
  <si>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</si>
  <si>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</si>
  <si>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</si>
  <si>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</si>
  <si>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</si>
  <si>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</si>
  <si>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</si>
  <si>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</si>
  <si>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</si>
  <si>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</si>
  <si>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</si>
  <si>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</si>
  <si>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</si>
  <si>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</si>
  <si>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</si>
  <si>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</si>
  <si>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</si>
  <si>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</si>
  <si>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</si>
  <si>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</si>
  <si>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</si>
  <si>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</si>
  <si>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</si>
  <si>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</si>
  <si>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</si>
  <si>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</si>
  <si>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</si>
  <si>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</si>
  <si>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</si>
  <si>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</si>
  <si>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</si>
  <si>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</si>
  <si>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</si>
  <si>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</si>
  <si>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</si>
  <si>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</si>
  <si>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</si>
  <si>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</si>
  <si>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</si>
  <si>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</si>
  <si>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</si>
  <si>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</si>
  <si>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</si>
  <si>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</si>
  <si>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</si>
  <si>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</si>
  <si>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</si>
  <si>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</si>
  <si>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</si>
  <si>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</si>
  <si>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</si>
  <si>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</si>
  <si>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</si>
  <si>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</si>
  <si>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</si>
  <si>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</si>
  <si>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</si>
  <si>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</si>
  <si>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</si>
  <si>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</si>
  <si>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</si>
  <si>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</si>
  <si>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</si>
  <si>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</si>
  <si>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</si>
  <si>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</si>
  <si>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</si>
  <si>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</si>
  <si>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</si>
  <si>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</si>
  <si>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</si>
  <si>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</si>
  <si>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</si>
  <si>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</si>
  <si>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</si>
  <si>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</si>
  <si>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</si>
  <si>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</si>
  <si>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</si>
  <si>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</si>
  <si>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</si>
  <si>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</si>
  <si>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</si>
  <si>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</si>
  <si>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</si>
  <si>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</si>
  <si>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</si>
  <si>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</si>
  <si>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</si>
  <si>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</si>
  <si>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</si>
  <si>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</si>
  <si>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</si>
  <si>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</si>
  <si>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</si>
  <si>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</si>
  <si>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</si>
  <si>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</si>
  <si>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</si>
  <si>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</si>
  <si>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</si>
  <si>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</si>
  <si>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</si>
  <si>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</si>
  <si>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</si>
  <si>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</si>
  <si>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</si>
  <si>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</si>
  <si>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</si>
  <si>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</si>
  <si>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</si>
  <si>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</si>
  <si>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</si>
  <si>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</si>
  <si>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</si>
  <si>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</si>
  <si>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</si>
  <si>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</si>
  <si>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</si>
  <si>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</si>
  <si>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</si>
  <si>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</si>
  <si>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</si>
  <si>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</si>
  <si>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</si>
  <si>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</si>
  <si>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</si>
  <si>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</si>
  <si>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</si>
  <si>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</si>
  <si>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</si>
  <si>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</si>
  <si>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</si>
  <si>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</si>
  <si>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</si>
  <si>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</si>
  <si>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</si>
  <si>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</si>
  <si>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</si>
  <si>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</si>
  <si>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</si>
  <si>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</si>
  <si>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</si>
  <si>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</si>
  <si>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</si>
  <si>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</si>
  <si>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</si>
  <si>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</si>
  <si>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</si>
  <si>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</si>
  <si>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</si>
  <si>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</si>
  <si>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</si>
  <si>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</si>
  <si>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</si>
  <si>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</si>
  <si>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</si>
  <si>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</si>
  <si>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</si>
  <si>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</si>
  <si>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</si>
  <si>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</si>
  <si>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</si>
  <si>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</si>
  <si>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</si>
  <si>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</si>
  <si>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</si>
  <si>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</si>
  <si>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</si>
  <si>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</si>
  <si>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</si>
  <si>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</si>
  <si>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</si>
  <si>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</si>
  <si>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</si>
  <si>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</si>
  <si>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</si>
  <si>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</si>
  <si>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</si>
  <si>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</si>
  <si>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</si>
  <si>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</si>
  <si>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</si>
  <si>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</si>
  <si>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</si>
  <si>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</si>
  <si>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</si>
  <si>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</si>
  <si>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</si>
  <si>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</si>
  <si>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</si>
  <si>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</si>
  <si>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</si>
  <si>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</si>
  <si>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</si>
  <si>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</si>
  <si>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</si>
  <si>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</si>
  <si>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</si>
  <si>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</si>
  <si>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</si>
  <si>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</si>
  <si>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</si>
  <si>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</si>
  <si>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</si>
  <si>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</si>
  <si>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</si>
  <si>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</si>
  <si>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</si>
  <si>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</si>
  <si>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</si>
  <si>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</si>
  <si>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</si>
  <si>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</si>
  <si>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</si>
  <si>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</si>
  <si>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</si>
  <si>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</si>
  <si>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</si>
  <si>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</si>
  <si>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</si>
  <si>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</si>
  <si>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</si>
  <si>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</si>
  <si>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</si>
  <si>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</si>
  <si>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</si>
  <si>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</si>
  <si>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</si>
  <si>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</si>
  <si>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</si>
  <si>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</si>
  <si>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</si>
  <si>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</si>
  <si>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</si>
  <si>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</si>
  <si>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</si>
  <si>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</si>
  <si>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</si>
  <si>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</si>
  <si>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</si>
  <si>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</si>
  <si>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</si>
  <si>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</si>
  <si>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</si>
  <si>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</si>
  <si>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</si>
  <si>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</si>
  <si>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</si>
  <si>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</si>
  <si>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</si>
  <si>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</si>
  <si>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</si>
  <si>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</si>
  <si>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</si>
  <si>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</si>
  <si>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</si>
  <si>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</si>
  <si>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</si>
  <si>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</si>
  <si>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</si>
  <si>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</si>
  <si>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</si>
  <si>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</si>
  <si>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</si>
  <si>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</si>
  <si>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</si>
  <si>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</si>
  <si>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</si>
  <si>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</si>
  <si>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</si>
  <si>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</si>
  <si>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</si>
  <si>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</si>
  <si>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</si>
  <si>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</si>
  <si>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</si>
  <si>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</si>
  <si>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</si>
  <si>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</si>
  <si>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</si>
  <si>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</si>
  <si>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</si>
  <si>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</si>
  <si>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</si>
  <si>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</si>
  <si>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</si>
  <si>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</si>
  <si>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</si>
  <si>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</si>
  <si>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</si>
  <si>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</si>
  <si>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</si>
  <si>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</si>
  <si>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</si>
  <si>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</si>
  <si>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</si>
  <si>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</si>
  <si>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</si>
  <si>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</si>
  <si>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</si>
  <si>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</si>
  <si>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</si>
  <si>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</si>
  <si>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</si>
  <si>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</si>
  <si>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</si>
  <si>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</si>
  <si>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</si>
  <si>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</si>
  <si>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</si>
  <si>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</si>
  <si>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</si>
  <si>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</si>
  <si>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</si>
  <si>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</si>
  <si>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</si>
  <si>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</si>
  <si>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</si>
  <si>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</si>
  <si>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</si>
  <si>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</si>
  <si>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</si>
  <si>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</si>
  <si>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</si>
  <si>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</si>
  <si>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</si>
  <si>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</si>
  <si>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</si>
  <si>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</si>
  <si>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</si>
  <si>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</si>
  <si>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</si>
  <si>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</si>
  <si>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</si>
  <si>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</si>
  <si>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</si>
  <si>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</si>
  <si>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</si>
  <si>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</si>
  <si>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</si>
  <si>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</si>
  <si>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</si>
  <si>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</si>
  <si>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</si>
  <si>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</si>
  <si>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</si>
  <si>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</si>
  <si>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</si>
  <si>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</si>
  <si>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</si>
  <si>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</si>
  <si>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</si>
  <si>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</si>
  <si>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</si>
  <si>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</si>
  <si>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</si>
  <si>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</si>
  <si>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</si>
  <si>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</si>
  <si>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</si>
  <si>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</si>
  <si>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</si>
  <si>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</si>
  <si>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</si>
  <si>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</si>
  <si>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</si>
  <si>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</si>
  <si>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</si>
  <si>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</si>
  <si>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</si>
  <si>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</si>
  <si>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</si>
  <si>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</si>
  <si>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</si>
  <si>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</si>
  <si>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</si>
  <si>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</si>
  <si>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</si>
  <si>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</si>
  <si>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</si>
  <si>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</si>
  <si>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</si>
  <si>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</si>
  <si>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</si>
  <si>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</si>
  <si>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</si>
  <si>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</si>
  <si>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</si>
  <si>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</si>
  <si>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</si>
  <si>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</si>
  <si>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</si>
  <si>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</si>
  <si>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</si>
  <si>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</si>
  <si>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</si>
  <si>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</si>
  <si>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</si>
  <si>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</si>
  <si>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</si>
  <si>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</si>
  <si>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</si>
  <si>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</si>
  <si>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</si>
  <si>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</si>
  <si>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</si>
  <si>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</si>
  <si>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</si>
  <si>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</si>
  <si>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</si>
  <si>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</si>
  <si>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</si>
  <si>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</si>
  <si>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</si>
  <si>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</si>
  <si>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</si>
  <si>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</si>
  <si>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</si>
  <si>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</si>
  <si>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</si>
  <si>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</si>
  <si>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</si>
  <si>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</si>
  <si>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</si>
  <si>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</si>
  <si>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</si>
  <si>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</si>
  <si>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</si>
  <si>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</si>
  <si>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</si>
  <si>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</si>
  <si>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</si>
  <si>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</si>
  <si>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</si>
  <si>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</si>
  <si>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</si>
  <si>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</si>
  <si>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</si>
  <si>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</si>
  <si>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</si>
  <si>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</si>
  <si>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</si>
  <si>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</si>
  <si>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</si>
  <si>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</si>
  <si>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</si>
  <si>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</si>
  <si>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</si>
  <si>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</si>
  <si>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</si>
  <si>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</si>
  <si>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</si>
  <si>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</si>
  <si>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</si>
  <si>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</si>
  <si>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</si>
  <si>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</si>
  <si>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</si>
  <si>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</si>
  <si>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</si>
  <si>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</si>
  <si>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</si>
  <si>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</si>
  <si>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</si>
  <si>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</si>
  <si>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</si>
  <si>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</si>
  <si>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</si>
  <si>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</si>
  <si>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</si>
  <si>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</si>
  <si>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</si>
  <si>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</si>
  <si>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</si>
  <si>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</si>
  <si>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</si>
  <si>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</si>
  <si>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</si>
  <si>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</si>
  <si>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</si>
  <si>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</si>
  <si>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</si>
  <si>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</si>
  <si>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</si>
  <si>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</si>
  <si>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TVLN</t>
  </si>
  <si>
    <t>Dill</t>
  </si>
  <si>
    <t>Substituição de jacaré AMV Norte de TVL</t>
  </si>
  <si>
    <t>Elson</t>
  </si>
  <si>
    <t>Execução de solda - Condicionado à temperatura</t>
  </si>
  <si>
    <t>Marcos Euzébio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</si>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</sst>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00" activePane="bottomRight" state="frozen"/>
      <selection pane="bottomRight" activeCell="O304" sqref="O3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ERRO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1</v>
      </c>
      <c r="BI281" s="16"/>
      <c r="BJ281" s="16" t="s">
        <v>1641</v>
      </c>
      <c r="BK281" s="16" t="s">
        <v>1641</v>
      </c>
      <c r="BL281" s="15"/>
      <c r="BM281" s="14"/>
      <c r="BN281" s="14"/>
      <c r="BO281" s="160"/>
      <c r="BP281" s="16"/>
      <c r="BQ281" s="12" t="e">
        <f t="shared" si="50"/>
        <v>#VALUE!</v>
      </c>
      <c r="BR281" s="18" t="e">
        <f t="shared" si="51"/>
        <v>#VALUE!</v>
      </c>
      <c r="BS281" s="18">
        <f t="shared" si="52"/>
        <v>0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1642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1643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1</v>
      </c>
      <c r="BI287" s="16"/>
      <c r="BJ287" s="16" t="s">
        <v>1644</v>
      </c>
      <c r="BK287" s="16" t="s">
        <v>1645</v>
      </c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1646</v>
      </c>
      <c r="N288" s="199" t="s">
        <v>1647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1648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1649</v>
      </c>
      <c r="BK288" s="16" t="s">
        <v>1650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2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1651</v>
      </c>
      <c r="BK289" s="16" t="s">
        <v>1652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2</v>
      </c>
      <c r="BT289" s="220" t="str">
        <f t="shared" si="48"/>
        <v>OKOK</v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1653</v>
      </c>
      <c r="X290" s="213" t="s">
        <v>374</v>
      </c>
      <c r="Y290" s="153" t="s">
        <v>377</v>
      </c>
      <c r="Z290" s="153"/>
      <c r="AA290" s="83" t="s">
        <v>1654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1655</v>
      </c>
      <c r="BK290" s="16" t="s">
        <v>1656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1656</v>
      </c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1657</v>
      </c>
      <c r="BK292" s="16" t="s">
        <v>1658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1659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1660</v>
      </c>
      <c r="BK295" s="16" t="s">
        <v>1660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1661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1662</v>
      </c>
      <c r="BK296" s="16" t="s">
        <v>1662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1663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1664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1665</v>
      </c>
      <c r="BK298" s="16" t="s">
        <v>1665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1666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1642</v>
      </c>
      <c r="X303" s="213" t="s">
        <v>374</v>
      </c>
      <c r="Y303" s="153"/>
      <c r="Z303" s="153"/>
      <c r="AA303" s="83" t="s">
        <v>1667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/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1668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/>
      <c r="V304" s="294" t="s">
        <v>1669</v>
      </c>
      <c r="W304" s="168" t="s">
        <v>1670</v>
      </c>
      <c r="X304" s="213" t="s">
        <v>374</v>
      </c>
      <c r="Y304" s="153"/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/>
      <c r="AJ304" s="9"/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04"/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1671</v>
      </c>
      <c r="W305" s="168" t="s">
        <v>1672</v>
      </c>
      <c r="X305" s="213" t="s">
        <v>374</v>
      </c>
      <c r="Y305" s="153"/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1673</v>
      </c>
      <c r="W306" s="168" t="s">
        <v>1672</v>
      </c>
      <c r="X306" s="213" t="s">
        <v>374</v>
      </c>
      <c r="Y306" s="153"/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804</v>
      </c>
      <c r="I307" s="168" t="s">
        <v>1135</v>
      </c>
      <c r="J307" s="212">
        <v>74</v>
      </c>
      <c r="K307" s="212">
        <v>290</v>
      </c>
      <c r="L307" s="83" t="s">
        <v>11</v>
      </c>
      <c r="M307" s="199" t="s">
        <v>732</v>
      </c>
      <c r="N307" s="199" t="s">
        <v>1542</v>
      </c>
      <c r="O307" s="168">
        <v>0.375</v>
      </c>
      <c r="P307" s="168">
        <v>4.1666666666666664E-2</v>
      </c>
      <c r="Q307" s="83">
        <v>210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1674</v>
      </c>
      <c r="X307" s="213" t="s">
        <v>374</v>
      </c>
      <c r="Y307" s="153"/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TCS-TGR</v>
      </c>
      <c r="AN307" s="279" t="str">
        <f>IF(BS_CONTROLE[[#This Row],[SB]]=0, "-", BS_CONTROLE[[#This Row],[SB]])</f>
        <v>TCSTGR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290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1675</v>
      </c>
      <c r="X308" s="213" t="s">
        <v>374</v>
      </c>
      <c r="Y308" s="153"/>
      <c r="Z308" s="153"/>
      <c r="AA308" s="83" t="s">
        <v>1676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1677</v>
      </c>
      <c r="X309" s="213" t="s">
        <v>374</v>
      </c>
      <c r="Y309" s="153"/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1678</v>
      </c>
      <c r="W310" s="168" t="s">
        <v>1679</v>
      </c>
      <c r="X310" s="213" t="s">
        <v>374</v>
      </c>
      <c r="Y310" s="153"/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1680</v>
      </c>
      <c r="W311" s="168" t="s">
        <v>1672</v>
      </c>
      <c r="X311" s="213" t="s">
        <v>374</v>
      </c>
      <c r="Y311" s="153"/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446" xr:uid="{88B2AA1F-3AB2-4B37-8132-5DEC08D79A48}">
      <formula1>INDIRECT(SUBSTITUTE(BM6," ",""))</formula1>
    </dataValidation>
    <dataValidation type="list" allowBlank="1" showInputMessage="1" showErrorMessage="1" sqref="BN32:BO32 BN46:BO47 BM6:BM446" xr:uid="{0374E4CD-E1C2-4373-A381-0828C9AFF6FF}">
      <formula1>IMPCAUSADOR</formula1>
    </dataValidation>
    <dataValidation type="list" allowBlank="1" showInputMessage="1" showErrorMessage="1" sqref="BO33:BO45 BO6:BO31 BO4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1681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1682</v>
      </c>
      <c r="E3" s="316" t="s">
        <v>1683</v>
      </c>
      <c r="F3" s="316" t="s">
        <v>1684</v>
      </c>
      <c r="G3" s="316" t="s">
        <v>1685</v>
      </c>
      <c r="H3" s="316" t="s">
        <v>1686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1687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1688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B401" sqref="B401:U4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1689</v>
      </c>
      <c r="W1" s="390"/>
      <c r="X1" s="390"/>
      <c r="Y1" s="103"/>
    </row>
    <row r="2" spans="1:25" s="100" customFormat="1" ht="11.25" customHeight="1">
      <c r="A2" s="104" t="s">
        <v>1690</v>
      </c>
      <c r="B2" s="104" t="s">
        <v>1691</v>
      </c>
      <c r="C2" s="104" t="s">
        <v>7</v>
      </c>
      <c r="D2" s="105" t="s">
        <v>1177</v>
      </c>
      <c r="E2" s="105" t="s">
        <v>1178</v>
      </c>
      <c r="F2" s="105" t="s">
        <v>1692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1693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*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 t="str">
        <f ca="1">_xlfn.XLOOKUP(G401&amp;$V$2,BS_CONTROLE[CHAVE],BS_CONTROLE[Quantidade_11],"-")</f>
        <v>-</v>
      </c>
      <c r="W401" s="111">
        <f ca="1">_xlfn.XLOOKUP(G401&amp;$W$2,BS_CONTROLE[CHAVE],BS_CONTROLE[Quantidade_11],"-")</f>
        <v>28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*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*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2</v>
      </c>
    </row>
    <row r="404" spans="1:24" s="112" customFormat="1">
      <c r="A404" s="108" t="str">
        <f>IF(FN_MC!Y306="","*",FN_MC!Y306)</f>
        <v>*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 t="str">
        <f ca="1">_xlfn.XLOOKUP(G404&amp;$V$2,BS_CONTROLE[CHAVE],BS_CONTROLE[Quantidade_11],"-")</f>
        <v>-</v>
      </c>
      <c r="W404" s="111">
        <f ca="1">_xlfn.XLOOKUP(G404&amp;$W$2,BS_CONTROLE[CHAVE],BS_CONTROLE[Quantidade_11],"-")</f>
        <v>2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*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TCS2</v>
      </c>
      <c r="J405" s="109" t="str">
        <f>IF(FN_MC!I307="","*",FN_MC!I307)</f>
        <v>TGR2</v>
      </c>
      <c r="K405" s="109" t="str">
        <f>IF(FN_MC!M307="","*",FN_MC!M307)</f>
        <v>TCS-TGR</v>
      </c>
      <c r="L405" s="328" t="str">
        <f>IF(FN_MC!N307="","*",FN_MC!N307)</f>
        <v>TCSTGR</v>
      </c>
      <c r="M405" s="110">
        <f>IF(FN_MC!J307="","*",FN_MC!J307)</f>
        <v>74</v>
      </c>
      <c r="N405" s="291">
        <f>IF(FN_MC!K307="","*",FN_MC!K307)</f>
        <v>290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210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*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1615</v>
      </c>
    </row>
    <row r="407" spans="1:24" s="112" customFormat="1">
      <c r="A407" s="108" t="str">
        <f>IF(FN_MC!Y309="","*",FN_MC!Y309)</f>
        <v>*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>
        <f ca="1">_xlfn.XLOOKUP(G407&amp;$X$2,BS_CONTROLE[CHAVE],BS_CONTROLE[Quantidade_11],"-")</f>
        <v>1</v>
      </c>
    </row>
    <row r="408" spans="1:24" s="112" customFormat="1">
      <c r="A408" s="108" t="str">
        <f>IF(FN_MC!Y310="","*",FN_MC!Y310)</f>
        <v>*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0</v>
      </c>
    </row>
    <row r="409" spans="1:24" s="112" customFormat="1">
      <c r="A409" s="108" t="str">
        <f>IF(FN_MC!Y311="","*",FN_MC!Y311)</f>
        <v>*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1694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1695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1696</v>
      </c>
      <c r="C4" s="321" t="s">
        <v>1697</v>
      </c>
      <c r="D4" s="321" t="s">
        <v>1698</v>
      </c>
      <c r="E4" s="321" t="s">
        <v>1699</v>
      </c>
      <c r="F4" s="321" t="s">
        <v>545</v>
      </c>
      <c r="G4" s="321" t="s">
        <v>1700</v>
      </c>
      <c r="H4" s="187"/>
    </row>
    <row r="5" spans="1:8" ht="43.5">
      <c r="A5" s="187"/>
      <c r="B5" s="322" t="s">
        <v>1701</v>
      </c>
      <c r="C5" s="322">
        <v>309525</v>
      </c>
      <c r="D5" s="322" t="s">
        <v>1702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1703</v>
      </c>
      <c r="C6" s="322">
        <v>256875</v>
      </c>
      <c r="D6" s="322" t="s">
        <v>1704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1705</v>
      </c>
      <c r="C7" s="322">
        <v>257278</v>
      </c>
      <c r="D7" s="322" t="s">
        <v>1706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1707</v>
      </c>
      <c r="C8" s="322">
        <v>261794</v>
      </c>
      <c r="D8" s="322" t="s">
        <v>1708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1709</v>
      </c>
      <c r="C9" s="322">
        <v>257033</v>
      </c>
      <c r="D9" s="322" t="s">
        <v>1710</v>
      </c>
      <c r="E9" s="322" t="s">
        <v>240</v>
      </c>
      <c r="F9" s="322" t="s">
        <v>732</v>
      </c>
      <c r="G9" s="322" t="s">
        <v>1711</v>
      </c>
      <c r="H9" s="187"/>
    </row>
    <row r="10" spans="1:8" ht="43.5">
      <c r="A10" s="187"/>
      <c r="B10" s="322" t="s">
        <v>1712</v>
      </c>
      <c r="C10" s="322">
        <v>396578</v>
      </c>
      <c r="D10" s="322" t="s">
        <v>1713</v>
      </c>
      <c r="E10" s="322" t="s">
        <v>240</v>
      </c>
      <c r="F10" s="322" t="s">
        <v>732</v>
      </c>
      <c r="G10" s="322" t="s">
        <v>1711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1714</v>
      </c>
      <c r="C2" s="95" t="s">
        <v>1162</v>
      </c>
      <c r="D2" s="95" t="s">
        <v>1164</v>
      </c>
      <c r="E2" s="95" t="s">
        <v>1715</v>
      </c>
      <c r="F2" s="95" t="s">
        <v>1716</v>
      </c>
      <c r="G2" s="95" t="s">
        <v>1717</v>
      </c>
      <c r="H2" s="95" t="s">
        <v>1718</v>
      </c>
      <c r="I2" s="95" t="s">
        <v>1719</v>
      </c>
      <c r="J2" s="95" t="s">
        <v>1720</v>
      </c>
      <c r="K2" s="130" t="s">
        <v>1721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*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*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*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TCS2</v>
      </c>
      <c r="F304" s="136" t="str">
        <f>IF(FN_MC!M307="","*",FN_MC!M307)</f>
        <v>TCS-TGR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*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*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*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*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1722</v>
      </c>
      <c r="D5" s="394"/>
      <c r="E5" s="394"/>
      <c r="F5" s="394"/>
      <c r="G5" s="394"/>
      <c r="H5" s="394"/>
      <c r="I5" s="394"/>
      <c r="J5" s="395"/>
      <c r="K5" s="396" t="s">
        <v>1723</v>
      </c>
      <c r="L5" s="397"/>
      <c r="M5" s="397"/>
      <c r="N5" s="397"/>
      <c r="O5" s="398" t="s">
        <v>1724</v>
      </c>
      <c r="P5" s="399"/>
      <c r="Q5" s="400"/>
    </row>
    <row r="6" spans="1:17" s="93" customFormat="1" ht="15.75" customHeight="1">
      <c r="A6" s="87" t="s">
        <v>1692</v>
      </c>
      <c r="B6" s="94" t="s">
        <v>1691</v>
      </c>
      <c r="C6" s="95" t="s">
        <v>1177</v>
      </c>
      <c r="D6" s="96" t="s">
        <v>1178</v>
      </c>
      <c r="E6" s="95" t="s">
        <v>1725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1726</v>
      </c>
      <c r="M6" s="138" t="s">
        <v>30</v>
      </c>
      <c r="N6" s="139" t="s">
        <v>1172</v>
      </c>
      <c r="O6" s="241" t="s">
        <v>1215</v>
      </c>
      <c r="P6" s="152"/>
      <c r="Q6" s="188" t="s">
        <v>1727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1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TCS2</v>
      </c>
      <c r="G394" s="99" t="str">
        <f>IF(FN_MC!M307="","*",FN_MC!M307)</f>
        <v>TCS-TGR</v>
      </c>
      <c r="H394" s="149">
        <f>IF(FN_MC!K307="","*",FN_MC!K307)</f>
        <v>290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TCS2</v>
      </c>
      <c r="L394" s="140" t="str">
        <f>IF(FN_MC!AM307="","*",FN_MC!AM307)</f>
        <v>TCS-TGR</v>
      </c>
      <c r="M394" s="140">
        <f>IF(FN_MC!AP307="","*",FN_MC!AP307)</f>
        <v>290</v>
      </c>
      <c r="N394" s="140" t="str">
        <f>IF(FN_MC!AM307="","*",FN_MC!AM307)</f>
        <v>TCS-TGR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1727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2026-01-19T19:19:06Z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