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79" documentId="8_{B6337239-1A00-434D-AAD0-422EA1FEB5AE}" xr6:coauthVersionLast="47" xr6:coauthVersionMax="47" xr10:uidLastSave="{B2902D26-2B92-407A-9C59-E1B86561FD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0" i="1" l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<sst xmlns="http://schemas.openxmlformats.org/spreadsheetml/2006/main" count="5654" uniqueCount="1435">
  <si>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</si>
  <si>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</si>
  <si>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</si>
  <si>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</si>
  <si>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</si>
  <si>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</si>
  <si>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</si>
  <si>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</si>
  <si>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</si>
  <si>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</si>
  <si>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</si>
  <si>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</si>
  <si>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</si>
  <si>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</si>
  <si>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</si>
  <si>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</si>
  <si>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</si>
  <si>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</si>
  <si>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</si>
  <si>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</si>
  <si>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</si>
  <si>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</si>
  <si>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</si>
  <si>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</si>
  <si>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</si>
  <si>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</si>
  <si>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</si>
  <si>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</si>
  <si>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</si>
  <si>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</si>
  <si>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</si>
  <si>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</si>
  <si>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</si>
  <si>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</si>
  <si>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</si>
  <si>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</si>
  <si>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</si>
  <si>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</si>
  <si>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</si>
  <si>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</si>
  <si>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</si>
  <si>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</si>
  <si>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</si>
  <si>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</si>
  <si>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</si>
  <si>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</si>
  <si>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</si>
  <si>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</si>
  <si>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</si>
  <si>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</si>
  <si>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</si>
  <si>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</si>
  <si>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</si>
  <si>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</si>
  <si>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</si>
  <si>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</si>
  <si>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</si>
  <si>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</si>
  <si>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</si>
  <si>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</si>
  <si>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</si>
  <si>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</si>
  <si>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</si>
  <si>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</si>
  <si>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</si>
  <si>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</si>
  <si>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</si>
  <si>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</si>
  <si>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</si>
  <si>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</si>
  <si>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</si>
  <si>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</si>
  <si>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</si>
  <si>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</si>
  <si>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</si>
  <si>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</si>
  <si>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</si>
  <si>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</si>
  <si>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</si>
  <si>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</si>
  <si>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</si>
  <si>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</si>
  <si>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</si>
  <si>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</si>
  <si>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</si>
  <si>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</si>
  <si>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</si>
  <si>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</si>
  <si>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</si>
  <si>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</si>
  <si>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</si>
  <si>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</si>
  <si>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</si>
  <si>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</si>
  <si>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</si>
  <si>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</si>
  <si>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</si>
  <si>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</si>
  <si>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</si>
  <si>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</si>
  <si>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</si>
  <si>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</si>
  <si>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</si>
  <si>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</si>
  <si>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</si>
  <si>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</si>
  <si>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</si>
  <si>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</si>
  <si>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</si>
  <si>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</si>
  <si>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</si>
  <si>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</si>
  <si>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</si>
  <si>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</si>
  <si>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</si>
  <si>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</si>
  <si>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</si>
  <si>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</si>
  <si>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</si>
  <si>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</si>
  <si>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</si>
  <si>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</si>
  <si>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</si>
  <si>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</si>
  <si>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</si>
  <si>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</si>
  <si>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</si>
  <si>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</si>
  <si>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</si>
  <si>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</si>
  <si>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</si>
  <si>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</si>
  <si>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</si>
  <si>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</si>
  <si>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</si>
  <si>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</si>
  <si>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</si>
  <si>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</si>
  <si>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</si>
  <si>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</si>
  <si>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</si>
  <si>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</si>
  <si>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</si>
  <si>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</si>
  <si>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</si>
  <si>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</si>
  <si>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</si>
  <si>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</si>
  <si>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</si>
  <si>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</si>
  <si>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</si>
  <si>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</si>
  <si>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</si>
  <si>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</si>
  <si>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</si>
  <si>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</si>
  <si>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</si>
  <si>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</si>
  <si>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</si>
  <si>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</si>
  <si>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</si>
  <si>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</si>
  <si>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</si>
  <si>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</si>
  <si>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</si>
  <si>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</si>
  <si>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</si>
  <si>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</si>
  <si>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</si>
  <si>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</si>
  <si>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</si>
  <si>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</si>
  <si>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</si>
  <si>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</si>
  <si>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</si>
  <si>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</si>
  <si>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</si>
  <si>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</si>
  <si>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</si>
  <si>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</si>
  <si>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</si>
  <si>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</si>
  <si>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</si>
  <si>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</si>
  <si>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</si>
  <si>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</si>
  <si>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</si>
  <si>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</si>
  <si>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</si>
  <si>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</si>
  <si>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</si>
  <si>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</si>
  <si>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</si>
  <si>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</si>
  <si>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</si>
  <si>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</si>
  <si>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</si>
  <si>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</si>
  <si>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</si>
  <si>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</si>
  <si>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</si>
  <si>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</si>
  <si>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</si>
  <si>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</si>
  <si>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</si>
  <si>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</si>
  <si>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</si>
  <si>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</si>
  <si>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</si>
  <si>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</si>
  <si>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</si>
  <si>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</si>
  <si>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</si>
  <si>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</si>
  <si>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</si>
  <si>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</si>
  <si>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</si>
  <si>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</si>
  <si>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</si>
  <si>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</si>
  <si>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</si>
  <si>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</si>
  <si>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</si>
  <si>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</si>
  <si>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</si>
  <si>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</si>
  <si>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</si>
  <si>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</si>
  <si>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</si>
  <si>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</si>
  <si>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</si>
  <si>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</si>
  <si>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</si>
  <si>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</si>
  <si>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</si>
  <si>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</si>
  <si>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</si>
  <si>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</si>
  <si>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</si>
  <si>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</si>
  <si>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</si>
  <si>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</si>
  <si>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</si>
  <si>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</si>
  <si>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</si>
  <si>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</si>
  <si>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</si>
  <si>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</si>
  <si>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</si>
  <si>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</si>
  <si>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</si>
  <si>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</si>
  <si>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</si>
  <si>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</si>
  <si>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</si>
  <si>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</si>
  <si>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</si>
  <si>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</si>
  <si>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</si>
  <si>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</si>
  <si>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</si>
  <si>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</si>
  <si>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</si>
  <si>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</si>
  <si>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</si>
  <si>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</si>
  <si>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</si>
  <si>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</si>
  <si>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</si>
  <si>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</si>
  <si>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</si>
  <si>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</si>
  <si>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</si>
  <si>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</si>
  <si>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</si>
  <si>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</si>
  <si>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</si>
  <si>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</si>
  <si>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</si>
  <si>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</si>
  <si>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</si>
  <si>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</si>
  <si>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</si>
  <si>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</si>
  <si>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</si>
  <si>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</si>
  <si>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</si>
  <si>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</si>
  <si>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</si>
  <si>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</si>
  <si>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</si>
  <si>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</si>
  <si>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</si>
  <si>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</si>
  <si>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</si>
  <si>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</si>
  <si>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</si>
  <si>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</si>
  <si>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</si>
  <si>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</si>
  <si>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</si>
  <si>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</si>
  <si>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</si>
  <si>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</si>
  <si>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</si>
  <si>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</si>
  <si>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</si>
  <si>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</si>
  <si>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</si>
  <si>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</si>
  <si>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</si>
  <si>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</si>
  <si>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</si>
  <si>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</si>
  <si>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</si>
  <si>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</si>
  <si>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</si>
  <si>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</si>
  <si>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</si>
  <si>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</si>
  <si>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</si>
  <si>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</si>
  <si>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</si>
  <si>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</si>
  <si>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</si>
  <si>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</si>
  <si>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</si>
  <si>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</si>
  <si>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</si>
  <si>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</si>
  <si>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</si>
  <si>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</si>
  <si>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</si>
  <si>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</si>
  <si>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</si>
  <si>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</si>
  <si>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</si>
  <si>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</si>
  <si>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</si>
  <si>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</si>
  <si>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</si>
  <si>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</si>
  <si>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</si>
  <si>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</si>
  <si>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</si>
  <si>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</si>
  <si>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</si>
  <si>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</si>
  <si>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</si>
  <si>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</si>
  <si>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</si>
  <si>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</si>
  <si>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</si>
  <si>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</si>
  <si>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</si>
  <si>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</si>
  <si>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</si>
  <si>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</si>
  <si>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</si>
  <si>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</si>
  <si>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</si>
  <si>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</si>
  <si>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</si>
  <si>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</si>
  <si>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</si>
  <si>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</si>
  <si>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</si>
  <si>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</si>
  <si>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</si>
  <si>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</si>
  <si>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</si>
  <si>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</si>
  <si>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</si>
  <si>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</si>
  <si>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</si>
  <si>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</si>
  <si>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</si>
  <si>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</si>
  <si>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</si>
  <si>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</si>
  <si>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</si>
  <si>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</si>
  <si>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</si>
  <si>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</si>
  <si>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</si>
  <si>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</si>
  <si>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</si>
  <si>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</si>
  <si>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</si>
  <si>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</si>
  <si>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</si>
  <si>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</si>
  <si>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</si>
  <si>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</si>
  <si>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</si>
  <si>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</si>
  <si>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</si>
  <si>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</si>
  <si>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</si>
  <si>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</si>
  <si>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</si>
  <si>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</si>
  <si>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</si>
  <si>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</si>
  <si>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</si>
  <si>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</si>
  <si>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</si>
  <si>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</si>
  <si>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</si>
  <si>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</si>
  <si>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</si>
  <si>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</si>
  <si>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</si>
  <si>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</si>
  <si>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</si>
  <si>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</si>
  <si>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</si>
  <si>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</si>
  <si>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</si>
  <si>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</si>
  <si>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</si>
  <si>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</si>
  <si>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</si>
  <si>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</si>
  <si>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</si>
  <si>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</si>
  <si>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</si>
  <si>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</si>
  <si>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</si>
  <si>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</si>
  <si>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</si>
  <si>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</si>
  <si>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</si>
  <si>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</si>
  <si>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</si>
  <si>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</si>
  <si>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</si>
  <si>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</si>
  <si>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</si>
  <si>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</si>
  <si>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</si>
  <si>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</si>
  <si>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</si>
  <si>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</si>
  <si>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</si>
  <si>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</si>
  <si>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</si>
  <si>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</si>
  <si>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</si>
  <si>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</si>
  <si>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</si>
  <si>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</si>
  <si>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</si>
  <si>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</si>
  <si>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</si>
  <si>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</si>
  <si>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</si>
  <si>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</si>
  <si>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</si>
  <si>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</si>
  <si>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</si>
  <si>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</si>
  <si>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</si>
  <si>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</si>
  <si>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</si>
  <si>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</si>
  <si>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</si>
  <si>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</si>
  <si>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</si>
  <si>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</si>
  <si>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</si>
  <si>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</si>
  <si>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</si>
  <si>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</si>
  <si>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</si>
  <si>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</si>
  <si>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</si>
  <si>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</si>
  <si>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</si>
  <si>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</si>
  <si>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</si>
  <si>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</si>
  <si>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</si>
  <si>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</si>
  <si>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</si>
  <si>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</si>
  <si>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</si>
  <si>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</si>
  <si>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</si>
  <si>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</si>
  <si>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</si>
  <si>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</si>
  <si>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</si>
  <si>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</si>
  <si>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</si>
  <si>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</si>
  <si>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</si>
  <si>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</si>
  <si>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</si>
  <si>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</si>
  <si>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</si>
  <si>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</si>
  <si>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</si>
  <si>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</si>
  <si>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</si>
  <si>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</si>
  <si>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</si>
  <si>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</si>
  <si>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</si>
  <si>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</si>
  <si>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</si>
  <si>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</si>
  <si>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</si>
  <si>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</si>
  <si>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</si>
  <si>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</si>
  <si>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</si>
  <si>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</si>
  <si>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</si>
  <si>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</si>
  <si>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</si>
  <si>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</si>
  <si>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</si>
  <si>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</si>
  <si>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</si>
  <si>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</si>
  <si>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</si>
  <si>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</si>
  <si>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</si>
  <si>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</si>
  <si>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</si>
  <si>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</si>
  <si>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</si>
  <si>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</si>
  <si>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</si>
  <si>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</si>
  <si>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</si>
  <si>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</si>
  <si>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</si>
  <si>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</si>
  <si>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</si>
  <si>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</si>
  <si>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</si>
  <si>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</si>
  <si>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</si>
  <si>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</si>
  <si>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</si>
  <si>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</si>
  <si>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</si>
  <si>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</si>
  <si>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</si>
  <si>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</si>
  <si>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</si>
  <si>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</si>
  <si>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</si>
  <si>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</si>
  <si>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</si>
  <si>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</si>
  <si>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</si>
  <si>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</si>
  <si>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</si>
  <si>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</si>
  <si>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</si>
  <si>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</si>
  <si>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</si>
  <si>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</si>
  <si>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</si>
  <si>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</si>
  <si>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</si>
  <si>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</si>
  <si>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</si>
  <si>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</si>
  <si>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</si>
  <si>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</si>
  <si>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</si>
  <si>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</si>
  <si>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</si>
  <si>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</si>
  <si>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</si>
  <si>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</si>
  <si>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</si>
  <si>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</si>
  <si>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</si>
  <si>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</si>
  <si>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</si>
  <si>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</si>
  <si>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</si>
  <si>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</si>
  <si>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</si>
  <si>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</si>
  <si>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</si>
  <si>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</si>
  <si>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</si>
  <si>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</si>
  <si>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</si>
  <si>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</si>
  <si>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</si>
  <si>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</si>
  <si>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</si>
  <si>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</si>
  <si>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</si>
  <si>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</si>
  <si>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</si>
  <si>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</si>
  <si>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</si>
  <si>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</si>
  <si>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</si>
  <si>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</si>
  <si>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</si>
  <si>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</si>
  <si>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</si>
  <si>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</si>
  <si>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</si>
  <si>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</si>
  <si>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</si>
  <si>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</si>
  <si>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</si>
  <si>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</si>
  <si>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</si>
  <si>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</si>
  <si>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</si>
  <si>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</si>
  <si>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</si>
  <si>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</si>
  <si>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</si>
  <si>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</si>
  <si>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</si>
  <si>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</si>
  <si>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</si>
  <si>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</si>
  <si>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</si>
  <si>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</si>
  <si>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</si>
  <si>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</si>
  <si>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</si>
  <si>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</si>
  <si>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</si>
  <si>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</si>
  <si>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</si>
  <si>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</si>
  <si>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</si>
  <si>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</si>
  <si>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</si>
  <si>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</si>
  <si>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</si>
  <si>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</si>
  <si>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</si>
  <si>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</si>
  <si>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</si>
  <si>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</si>
  <si>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</si>
  <si>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</si>
  <si>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</si>
  <si>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</si>
  <si>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</si>
  <si>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</si>
  <si>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</si>
  <si>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</si>
  <si>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</si>
  <si>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</si>
  <si>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</si>
  <si>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</si>
  <si>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</si>
  <si>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</si>
  <si>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</si>
  <si>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</si>
  <si>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</si>
  <si>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</si>
  <si>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</si>
  <si>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</si>
  <si>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</si>
  <si>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</si>
  <si>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</si>
  <si>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</si>
  <si>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</si>
  <si>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</si>
  <si>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</si>
  <si>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</si>
  <si>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</si>
  <si>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</si>
  <si>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</si>
  <si>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</si>
  <si>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</si>
  <si>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</si>
  <si>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</si>
  <si>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</si>
  <si>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</si>
  <si>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</si>
  <si>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</si>
  <si>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</si>
  <si>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</si>
  <si>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</si>
  <si>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</si>
  <si>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</si>
  <si>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</si>
  <si>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</si>
  <si>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</si>
  <si>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</si>
  <si>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</si>
  <si>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</si>
  <si>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</si>
  <si>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</si>
  <si>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</si>
  <si>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</si>
  <si>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</si>
  <si>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</si>
  <si>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</si>
  <si>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</si>
  <si>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</si>
  <si>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</si>
  <si>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</si>
  <si>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</si>
  <si>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</si>
  <si>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</si>
  <si>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</si>
  <si>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</si>
  <si>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</si>
  <si>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</si>
  <si>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</si>
  <si>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</si>
  <si>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</si>
  <si>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</si>
  <si>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</si>
  <si>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</si>
  <si>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</si>
  <si>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</si>
  <si>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</si>
  <si>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</si>
  <si>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</si>
  <si>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</si>
  <si>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</si>
  <si>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</si>
  <si>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</si>
  <si>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</si>
  <si>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</si>
  <si>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</si>
  <si>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</si>
  <si>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</si>
  <si>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</si>
  <si>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</si>
  <si>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</si>
  <si>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</si>
  <si>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</si>
  <si>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</si>
  <si>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</si>
  <si>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</si>
  <si>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</si>
  <si>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</si>
  <si>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</si>
  <si>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</si>
  <si>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</si>
  <si>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</si>
  <si>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</si>
  <si>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</si>
  <si>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</si>
  <si>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</si>
  <si>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</si>
  <si>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</si>
  <si>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</si>
  <si>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</si>
  <si>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</si>
  <si>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</si>
  <si>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</si>
  <si>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</si>
  <si>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</si>
  <si>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</si>
  <si>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</si>
  <si>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</si>
  <si>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</si>
  <si>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</si>
  <si>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</si>
  <si>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</si>
  <si>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</si>
  <si>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</si>
  <si>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</si>
  <si>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</si>
  <si>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</si>
  <si>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</si>
  <si>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</si>
  <si>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</si>
  <si>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</si>
  <si>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</si>
  <si>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</si>
  <si>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</si>
  <si>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</si>
  <si>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</si>
  <si>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</si>
  <si>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</si>
  <si>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</si>
  <si>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</si>
  <si>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</si>
  <si>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</si>
  <si>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</si>
  <si>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</si>
  <si>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</si>
  <si>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</si>
  <si>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</si>
  <si>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</si>
  <si>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</si>
  <si>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</si>
  <si>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</si>
  <si>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</si>
  <si>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</si>
  <si>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</si>
  <si>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</si>
  <si>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</si>
  <si>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</si>
  <si>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</si>
  <si>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</si>
  <si>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</si>
  <si>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</si>
  <si>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</si>
  <si>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</si>
  <si>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</si>
  <si>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</si>
  <si>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</si>
  <si>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</si>
  <si>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</si>
  <si>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</si>
  <si>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</si>
  <si>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</si>
  <si>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</si>
  <si>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</si>
  <si>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</si>
  <si>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</si>
  <si>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</si>
  <si>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</si>
  <si>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</si>
  <si>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</si>
  <si>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</si>
  <si>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</si>
  <si>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</si>
  <si>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</si>
  <si>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</si>
  <si>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</si>
  <si>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</si>
  <si>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</si>
  <si>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</si>
  <si>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</si>
  <si>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</si>
  <si>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</si>
  <si>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</si>
  <si>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</si>
  <si>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</si>
  <si>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</si>
  <si>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</si>
  <si>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</si>
  <si>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</si>
  <si>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</si>
  <si>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</si>
  <si>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</si>
  <si>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</si>
  <si>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</si>
  <si>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</si>
  <si>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</si>
  <si>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</si>
  <si>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</si>
  <si>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</si>
  <si>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</si>
  <si>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</si>
  <si>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</si>
  <si>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</si>
  <si>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</si>
  <si>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</si>
  <si>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</si>
  <si>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</si>
  <si>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</si>
  <si>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</si>
  <si>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</si>
  <si>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</si>
  <si>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</si>
  <si>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</si>
  <si>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</si>
  <si>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</si>
  <si>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</si>
  <si>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</si>
  <si>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</si>
  <si>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</si>
  <si>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</si>
  <si>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</si>
  <si>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</si>
  <si>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</si>
  <si>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</si>
  <si>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</si>
  <si>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</si>
  <si>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</si>
  <si>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</si>
  <si>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</si>
  <si>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</si>
  <si>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</si>
  <si>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</si>
  <si>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</si>
  <si>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</si>
  <si>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</si>
  <si>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</si>
  <si>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</si>
  <si>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</si>
  <si>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</si>
  <si>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</si>
  <si>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</si>
  <si>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</si>
  <si>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</si>
  <si>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</si>
  <si>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</si>
  <si>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</si>
  <si>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</si>
  <si>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</si>
  <si>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</si>
  <si>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</si>
  <si>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</si>
  <si>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</si>
  <si>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</si>
  <si>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</si>
  <si>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</si>
  <si>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</si>
  <si>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</si>
  <si>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</si>
  <si>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</si>
  <si>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</si>
  <si>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</si>
  <si>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</si>
  <si>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</si>
  <si>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</si>
  <si>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</si>
  <si>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</si>
  <si>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</si>
  <si>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</si>
  <si>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</si>
  <si>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</si>
  <si>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</si>
  <si>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</si>
  <si>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</si>
  <si>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</si>
  <si>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</si>
  <si>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</si>
  <si>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</si>
  <si>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</si>
  <si>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</si>
  <si>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</si>
  <si>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</si>
  <si>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</si>
  <si>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</si>
  <si>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</si>
  <si>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</si>
  <si>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</si>
  <si>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</si>
  <si>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</si>
  <si>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</si>
  <si>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</si>
  <si>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</si>
  <si>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</si>
  <si>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</si>
  <si>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</si>
  <si>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</si>
  <si>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</si>
  <si>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</si>
  <si>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</si>
  <si>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</si>
  <si>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</si>
  <si>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</si>
  <si>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</si>
  <si>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</si>
  <si>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</si>
  <si>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</si>
  <si>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</si>
  <si>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</si>
  <si>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</si>
  <si>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</si>
  <si>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</si>
  <si>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</si>
  <si>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</si>
  <si>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</si>
  <si>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</si>
  <si>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</si>
  <si>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</si>
  <si>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</si>
  <si>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</si>
  <si>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</si>
  <si>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</si>
  <si>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</si>
  <si>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</si>
  <si>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</si>
  <si>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</si>
  <si>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</si>
  <si>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</si>
  <si>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</si>
  <si>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</si>
  <si>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</si>
  <si>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</si>
  <si>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</si>
  <si>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</si>
  <si>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</si>
  <si>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</si>
  <si>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</si>
  <si>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</si>
  <si>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</si>
  <si>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</si>
  <si>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</si>
  <si>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</si>
  <si>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</si>
  <si>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</si>
  <si>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</si>
  <si>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</si>
  <si>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</si>
  <si>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</si>
  <si>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</si>
  <si>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</si>
  <si>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</si>
  <si>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</si>
  <si>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</si>
  <si>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</si>
  <si>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</si>
  <si>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</si>
  <si>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</si>
  <si>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</si>
  <si>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</si>
  <si>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</si>
  <si>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</si>
  <si>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</si>
  <si>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</si>
  <si>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</si>
  <si>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</si>
  <si>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</si>
  <si>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</si>
  <si>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</si>
  <si>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</si>
  <si>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</si>
  <si>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</si>
  <si>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</si>
  <si>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</si>
  <si>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</si>
  <si>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</si>
  <si>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</si>
  <si>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</si>
  <si>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</si>
  <si>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</si>
  <si>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</si>
  <si>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</si>
  <si>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</si>
  <si>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</si>
  <si>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</si>
  <si>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</si>
  <si>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</si>
  <si>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</si>
  <si>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</si>
  <si>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</si>
  <si>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</si>
  <si>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</si>
  <si>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</si>
  <si>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</si>
  <si>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</si>
  <si>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</si>
  <si>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</si>
  <si>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</si>
  <si>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</si>
  <si>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</si>
  <si>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</si>
  <si>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</si>
  <si>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</si>
  <si>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</si>
  <si>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</si>
  <si>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</si>
  <si>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</si>
  <si>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</si>
  <si>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</si>
  <si>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</si>
  <si>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</si>
  <si>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</si>
  <si>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</si>
  <si>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</si>
  <si>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</si>
  <si>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</si>
  <si>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</si>
  <si>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</si>
  <si>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</si>
  <si>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</si>
  <si>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</si>
  <si>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</si>
  <si>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</si>
  <si>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</si>
  <si>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</si>
  <si>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</si>
  <si>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</si>
  <si>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</si>
  <si>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</si>
  <si>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</si>
  <si>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</si>
  <si>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</si>
  <si>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</si>
  <si>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</si>
  <si>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</si>
  <si>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</si>
  <si>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</si>
  <si>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</si>
  <si>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</si>
  <si>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</si>
  <si>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</si>
  <si>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</si>
  <si>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</si>
  <si>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</si>
  <si>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</si>
  <si>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</si>
  <si>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</si>
  <si>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</si>
  <si>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</si>
  <si>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</si>
  <si>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</si>
  <si>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</si>
  <si>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</si>
  <si>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</si>
  <si>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</si>
  <si>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</si>
  <si>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</si>
  <si>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</si>
  <si>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</si>
  <si>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</si>
  <si>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</si>
  <si>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</si>
  <si>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</si>
  <si>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</si>
  <si>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</si>
  <si>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</si>
  <si>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</si>
  <si>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</si>
  <si>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</si>
  <si>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</si>
  <si>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</si>
  <si>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</si>
  <si>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</si>
  <si>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</si>
  <si>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</si>
  <si>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</si>
  <si>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</si>
  <si>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</si>
  <si>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</si>
  <si>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</si>
  <si>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</si>
  <si>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</si>
  <si>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</si>
  <si>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</si>
  <si>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</si>
  <si>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</si>
  <si>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</si>
  <si>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</si>
  <si>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</si>
  <si>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</si>
  <si>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</si>
  <si>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</si>
  <si>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</si>
  <si>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</si>
  <si>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</si>
  <si>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</si>
  <si>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</si>
  <si>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</si>
  <si>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</si>
  <si>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</si>
  <si>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</si>
  <si>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</si>
  <si>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</si>
  <si>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</si>
  <si>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</si>
  <si>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</si>
  <si>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</si>
  <si>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</si>
  <si>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</si>
  <si>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</si>
  <si>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</si>
  <si>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</si>
  <si>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</si>
  <si>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</si>
  <si>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</si>
  <si>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</si>
  <si>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</si>
  <si>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</si>
  <si>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</si>
  <si>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</si>
  <si>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</si>
  <si>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</si>
  <si>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</si>
  <si>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</si>
  <si>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</si>
  <si>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</si>
  <si>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</si>
  <si>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</si>
  <si>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</si>
  <si>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</si>
  <si>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</si>
  <si>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</si>
  <si>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</si>
  <si>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</si>
  <si>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</si>
  <si>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</si>
  <si>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</si>
  <si>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</si>
  <si>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</si>
  <si>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</si>
  <si>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</si>
  <si>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</si>
  <si>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</si>
  <si>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</si>
  <si>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</si>
  <si>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</si>
  <si>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</si>
  <si>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</si>
  <si>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</si>
  <si>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</si>
  <si>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</si>
  <si>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</si>
  <si>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</si>
  <si>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</si>
  <si>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</si>
  <si>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</si>
  <si>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</si>
  <si>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</si>
  <si>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</si>
  <si>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</si>
  <si>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</si>
  <si>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</si>
  <si>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</si>
  <si>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</si>
  <si>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</si>
  <si>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</si>
  <si>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</si>
  <si>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</si>
  <si>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</si>
  <si>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</si>
  <si>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</si>
  <si>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</si>
  <si>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</si>
  <si>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</si>
  <si>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</si>
  <si>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</si>
  <si>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</si>
  <si>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</si>
  <si>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</si>
  <si>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</si>
  <si>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</si>
  <si>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</si>
  <si>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</si>
  <si>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</si>
  <si>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</si>
  <si>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</si>
  <si>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</si>
  <si>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</si>
  <si>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</si>
  <si>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</si>
  <si>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</si>
  <si>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</si>
  <si>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</si>
  <si>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</si>
  <si>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</si>
  <si>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</si>
  <si>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</si>
  <si>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</si>
  <si>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</si>
  <si>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</si>
  <si>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</si>
  <si>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</si>
  <si>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</si>
  <si>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</si>
  <si>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</si>
  <si>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</si>
  <si>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</si>
  <si>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</si>
  <si>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</si>
  <si>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</si>
  <si>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</si>
  <si>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</si>
  <si>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</si>
  <si>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</si>
  <si>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</si>
  <si>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</si>
  <si>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</si>
  <si>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</si>
  <si>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</si>
  <si>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</si>
  <si>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</si>
  <si>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</si>
  <si>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</si>
  <si>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</si>
  <si>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</si>
  <si>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</si>
  <si>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</si>
  <si>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</si>
  <si>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</si>
  <si>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</si>
  <si>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</si>
  <si>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</si>
  <si>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</si>
  <si>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</si>
  <si>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</si>
  <si>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</si>
  <si>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</si>
  <si>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</si>
  <si>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</si>
  <si>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</si>
  <si>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</si>
  <si>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</si>
  <si>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</si>
  <si>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</si>
  <si>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</si>
  <si>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</si>
  <si>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</si>
  <si>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</si>
  <si>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</si>
  <si>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</si>
  <si>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</si>
  <si>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</si>
  <si>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</si>
  <si>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</si>
  <si>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</si>
  <si>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</si>
  <si>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</si>
  <si>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</si>
  <si>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</si>
  <si>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</si>
  <si>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</si>
  <si>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</si>
  <si>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</si>
  <si>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</si>
  <si>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</si>
  <si>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</si>
  <si>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</si>
  <si>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</si>
  <si>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</si>
  <si>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</si>
  <si>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</si>
  <si>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</si>
  <si>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</si>
  <si>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</si>
  <si>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</si>
  <si>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</si>
  <si>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</si>
  <si>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</si>
  <si>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</si>
  <si>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</si>
  <si>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</si>
  <si>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</si>
  <si>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</si>
  <si>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</si>
  <si>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</si>
  <si>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</si>
  <si>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</si>
  <si>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</si>
  <si>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</si>
  <si>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</si>
  <si>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</si>
  <si>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</si>
  <si>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</si>
  <si>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</si>
  <si>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</si>
  <si>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</si>
  <si>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</si>
  <si>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</si>
  <si>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</si>
  <si>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</si>
  <si>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</si>
  <si>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</si>
  <si>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</si>
  <si>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</si>
  <si>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</si>
  <si>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</si>
  <si>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</si>
  <si>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</si>
  <si>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</si>
  <si>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</si>
  <si>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</si>
  <si>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</si>
  <si>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</si>
  <si>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</si>
  <si>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</si>
  <si>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</si>
  <si>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</si>
  <si>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</si>
  <si>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</si>
  <si>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</si>
  <si>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</si>
  <si>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</si>
  <si>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</si>
  <si>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</si>
  <si>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</si>
  <si>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</si>
  <si>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em intervalo para exec. de soldas no km 555+000 entre TRM556 / 10h18 - 11h38</t>
  </si>
  <si>
    <t>Substituição de trilho</t>
  </si>
  <si>
    <t>Pronto às 09h20, em intervalo para subst. de trilho no km 555+000 entre TRM556 / 10h18 - 11h38</t>
  </si>
  <si>
    <t xml:space="preserve">MC1 08:09, aguarda oportunidade </t>
  </si>
  <si>
    <t>Solicitado MC1 às 08h09, autorizado na VIA às 09h35 para desc. de trilho e dormentes na ponte no km 343+000 em TLA350, após encerrar em TCS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</si>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</sst>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W65" activePane="bottomRight" state="frozen"/>
      <selection pane="bottomRight" activeCell="AH80" sqref="AH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Produção</v>
      </c>
      <c r="BR60" s="18">
        <f t="shared" si="3"/>
        <v>1</v>
      </c>
      <c r="BS60" s="18">
        <f t="shared" si="4"/>
        <v>0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Produção</v>
      </c>
      <c r="BR61" s="18">
        <f t="shared" si="3"/>
        <v>1</v>
      </c>
      <c r="BS61" s="18">
        <f t="shared" si="4"/>
        <v>0</v>
      </c>
      <c r="BT61" s="225" t="str">
        <f t="shared" si="5"/>
        <v>OKOK</v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1385</v>
      </c>
      <c r="BK63" s="327" t="s">
        <v>1386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1387</v>
      </c>
      <c r="W65" s="173" t="s">
        <v>1388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1389</v>
      </c>
      <c r="BK65" s="16" t="s">
        <v>1390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1391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1392</v>
      </c>
      <c r="BK66" s="16" t="s">
        <v>1393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1394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1395</v>
      </c>
      <c r="BL67" s="15"/>
      <c r="BM67" s="14" t="s">
        <v>987</v>
      </c>
      <c r="BN67" s="14" t="s">
        <v>987</v>
      </c>
      <c r="BO67" s="165" t="s">
        <v>987</v>
      </c>
      <c r="BP67" s="16" t="s">
        <v>1395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1396</v>
      </c>
      <c r="W69" s="335" t="s">
        <v>1397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1398</v>
      </c>
      <c r="BK69" s="355" t="s">
        <v>1399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1400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1398</v>
      </c>
      <c r="BK70" s="327" t="s">
        <v>1401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1402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1403</v>
      </c>
      <c r="BK72" s="327" t="s">
        <v>1404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1394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1405</v>
      </c>
      <c r="BK73" s="16" t="s">
        <v>1406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1407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1398</v>
      </c>
      <c r="BK74" s="16" t="s">
        <v>1408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1409</v>
      </c>
      <c r="N75" s="204" t="s">
        <v>1409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1410</v>
      </c>
      <c r="W75" s="173" t="s">
        <v>1411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1412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>45967</v>
      </c>
      <c r="B79" s="171">
        <v>45967</v>
      </c>
      <c r="C79" s="8">
        <f>IF(BS_CONTROLE[[#This Row],[DATA]]="","",WEEKNUM(BS_CONTROLE[[#This Row],[DATA]]))</f>
        <v>45</v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1413</v>
      </c>
      <c r="N80" s="204" t="s">
        <v>1414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1415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45967</v>
      </c>
      <c r="B81" s="171">
        <v>45967</v>
      </c>
      <c r="C81" s="8">
        <f>IF(BS_CONTROLE[[#This Row],[DATA]]="","",WEEKNUM(BS_CONTROLE[[#This Row],[DATA]]))</f>
        <v>45</v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45967</v>
      </c>
      <c r="B82" s="171">
        <v>45967</v>
      </c>
      <c r="C82" s="8">
        <f>IF(BS_CONTROLE[[#This Row],[DATA]]="","",WEEKNUM(BS_CONTROLE[[#This Row],[DATA]]))</f>
        <v>45</v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6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1416</v>
      </c>
      <c r="D5" s="390"/>
      <c r="E5" s="390"/>
      <c r="F5" s="390"/>
      <c r="G5" s="390"/>
      <c r="H5" s="390"/>
      <c r="I5" s="390"/>
      <c r="J5" s="391"/>
      <c r="K5" s="392" t="s">
        <v>1417</v>
      </c>
      <c r="L5" s="393"/>
      <c r="M5" s="393"/>
      <c r="N5" s="393"/>
      <c r="O5" s="394" t="s">
        <v>1418</v>
      </c>
      <c r="P5" s="395"/>
      <c r="Q5" s="396"/>
    </row>
    <row r="6" spans="1:17" s="93" customFormat="1" ht="15.75" customHeight="1">
      <c r="A6" s="87" t="s">
        <v>1419</v>
      </c>
      <c r="B6" s="94" t="s">
        <v>1420</v>
      </c>
      <c r="C6" s="95" t="s">
        <v>1163</v>
      </c>
      <c r="D6" s="96" t="s">
        <v>1164</v>
      </c>
      <c r="E6" s="95" t="s">
        <v>1421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1422</v>
      </c>
      <c r="M6" s="139" t="s">
        <v>628</v>
      </c>
      <c r="N6" s="140" t="s">
        <v>1158</v>
      </c>
      <c r="O6" s="246" t="s">
        <v>1201</v>
      </c>
      <c r="P6" s="157"/>
      <c r="Q6" s="193" t="s">
        <v>1423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em intervalo para exec. de soldas no km 555+000 entre TRM556 / 10h18 - 11h38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em intervalo para subst. de trilho no km 555+000 entre TRM556 / 10h18 - 11h38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 para desc. de trilho e dormentes na ponte no km 343+000 em TLA350, após encerrar em TCS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Em carregamento em TCS / Previsão da MC1 às 12h00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45967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1424</v>
      </c>
      <c r="W1" s="402"/>
      <c r="X1" s="402"/>
      <c r="Y1" s="104"/>
    </row>
    <row r="2" spans="1:25" s="100" customFormat="1" ht="11.25" customHeight="1">
      <c r="A2" s="105" t="s">
        <v>1425</v>
      </c>
      <c r="B2" s="105" t="s">
        <v>1420</v>
      </c>
      <c r="C2" s="105" t="s">
        <v>605</v>
      </c>
      <c r="D2" s="106" t="s">
        <v>1163</v>
      </c>
      <c r="E2" s="106" t="s">
        <v>1164</v>
      </c>
      <c r="F2" s="106" t="s">
        <v>1419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1426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>
        <f>IF(FN_MC!B79="","*",FN_MC!B79)</f>
        <v>45967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>
        <f>IF(FN_MC!B81="","*",FN_MC!B81)</f>
        <v>45967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>
        <f>IF(FN_MC!B82="","*",FN_MC!B82)</f>
        <v>45967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1427</v>
      </c>
      <c r="C2" s="95" t="s">
        <v>1148</v>
      </c>
      <c r="D2" s="95" t="s">
        <v>1150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1" t="s">
        <v>1434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45967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2025-11-05T14:34:48Z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