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93" documentId="8_{B6337239-1A00-434D-AAD0-422EA1FEB5AE}" xr6:coauthVersionLast="47" xr6:coauthVersionMax="47" xr10:uidLastSave="{38B998F2-C589-4CB8-9041-28766B7463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7" i="1" l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41" i="1" a="1"/>
  <c r="M141" i="1"/>
  <c r="M140" i="1" a="1"/>
  <c r="M140" i="1"/>
  <c r="M139" i="1" a="1"/>
  <c r="M139" i="1"/>
  <c r="M138" i="1" a="1"/>
  <c r="M138" i="1"/>
  <c r="M137" i="1" a="1"/>
  <c r="M137" i="1"/>
  <c r="M136" i="1" a="1"/>
  <c r="M136" i="1"/>
  <c r="M135" i="1" a="1"/>
  <c r="M135" i="1"/>
  <c r="M134" i="1" a="1"/>
  <c r="M134" i="1"/>
  <c r="M133" i="1" a="1"/>
  <c r="M133" i="1"/>
  <c r="M132" i="1" a="1"/>
  <c r="M132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41" i="1" a="1"/>
  <c r="N141" i="1"/>
  <c r="N140" i="1" a="1"/>
  <c r="N140" i="1"/>
  <c r="N139" i="1" a="1"/>
  <c r="N139" i="1"/>
  <c r="N138" i="1" a="1"/>
  <c r="N138" i="1"/>
  <c r="N137" i="1" a="1"/>
  <c r="N137" i="1"/>
  <c r="N136" i="1" a="1"/>
  <c r="N136" i="1"/>
  <c r="N135" i="1" a="1"/>
  <c r="N135" i="1"/>
  <c r="N134" i="1" a="1"/>
  <c r="N134" i="1"/>
  <c r="N133" i="1" a="1"/>
  <c r="N133" i="1"/>
  <c r="N132" i="1" a="1"/>
  <c r="N132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<sst xmlns="http://schemas.openxmlformats.org/spreadsheetml/2006/main" count="5336" uniqueCount="1232">
  <si>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</si>
  <si>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</si>
  <si>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</si>
  <si>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</si>
  <si>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</si>
  <si>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</si>
  <si>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</si>
  <si>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</si>
  <si>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</si>
  <si>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</si>
  <si>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</si>
  <si>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</si>
  <si>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</si>
  <si>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</si>
  <si>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</si>
  <si>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</si>
  <si>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</si>
  <si>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</si>
  <si>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</si>
  <si>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</si>
  <si>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</si>
  <si>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</si>
  <si>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</si>
  <si>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</si>
  <si>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</si>
  <si>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</si>
  <si>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</si>
  <si>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</si>
  <si>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</si>
  <si>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</si>
  <si>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</si>
  <si>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</si>
  <si>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</si>
  <si>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</si>
  <si>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</si>
  <si>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</si>
  <si>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</si>
  <si>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</si>
  <si>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</si>
  <si>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</si>
  <si>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</si>
  <si>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</si>
  <si>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</si>
  <si>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</si>
  <si>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</si>
  <si>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</si>
  <si>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</si>
  <si>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</si>
  <si>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</si>
  <si>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</si>
  <si>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</si>
  <si>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</si>
  <si>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</si>
  <si>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</si>
  <si>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</si>
  <si>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</si>
  <si>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</si>
  <si>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</si>
  <si>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</si>
  <si>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</si>
  <si>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</si>
  <si>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</si>
  <si>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</si>
  <si>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</si>
  <si>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</si>
  <si>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</si>
  <si>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</si>
  <si>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</si>
  <si>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</si>
  <si>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</si>
  <si>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</si>
  <si>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</si>
  <si>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</si>
  <si>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</si>
  <si>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</si>
  <si>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</si>
  <si>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</si>
  <si>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</si>
  <si>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</si>
  <si>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</si>
  <si>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</si>
  <si>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</si>
  <si>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</si>
  <si>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</si>
  <si>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</si>
  <si>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</si>
  <si>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</si>
  <si>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</si>
  <si>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</si>
  <si>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</si>
  <si>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</si>
  <si>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</si>
  <si>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</si>
  <si>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</si>
  <si>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</si>
  <si>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</si>
  <si>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</si>
  <si>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</si>
  <si>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</si>
  <si>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</si>
  <si>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</si>
  <si>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</si>
  <si>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</si>
  <si>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</si>
  <si>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</si>
  <si>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</si>
  <si>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</si>
  <si>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</si>
  <si>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</si>
  <si>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</si>
  <si>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</si>
  <si>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</si>
  <si>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</si>
  <si>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</si>
  <si>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</si>
  <si>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</si>
  <si>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</si>
  <si>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</si>
  <si>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</si>
  <si>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</si>
  <si>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</si>
  <si>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</si>
  <si>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</si>
  <si>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</si>
  <si>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</si>
  <si>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</si>
  <si>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</si>
  <si>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</si>
  <si>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</si>
  <si>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</si>
  <si>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</si>
  <si>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</si>
  <si>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</si>
  <si>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</si>
  <si>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</si>
  <si>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</si>
  <si>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</si>
  <si>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</si>
  <si>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</si>
  <si>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</si>
  <si>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</si>
  <si>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</si>
  <si>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</si>
  <si>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</si>
  <si>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</si>
  <si>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</si>
  <si>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</si>
  <si>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</si>
  <si>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</si>
  <si>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</si>
  <si>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</si>
  <si>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</si>
  <si>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</si>
  <si>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</si>
  <si>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</si>
  <si>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</si>
  <si>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</si>
  <si>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</si>
  <si>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</si>
  <si>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</si>
  <si>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</si>
  <si>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</si>
  <si>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</si>
  <si>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</si>
  <si>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</si>
  <si>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</si>
  <si>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</si>
  <si>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</si>
  <si>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</si>
  <si>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</si>
  <si>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</si>
  <si>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</si>
  <si>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</si>
  <si>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</si>
  <si>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</si>
  <si>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</si>
  <si>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</si>
  <si>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</si>
  <si>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</si>
  <si>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</si>
  <si>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</si>
  <si>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</si>
  <si>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</si>
  <si>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</si>
  <si>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</si>
  <si>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</si>
  <si>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</si>
  <si>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</si>
  <si>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</si>
  <si>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</si>
  <si>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</si>
  <si>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</si>
  <si>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</si>
  <si>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</si>
  <si>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</si>
  <si>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</si>
  <si>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</si>
  <si>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</si>
  <si>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</si>
  <si>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</si>
  <si>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</si>
  <si>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</si>
  <si>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</si>
  <si>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</si>
  <si>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</si>
  <si>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</si>
  <si>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</si>
  <si>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</si>
  <si>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</si>
  <si>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</si>
  <si>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</si>
  <si>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</si>
  <si>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</si>
  <si>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</si>
  <si>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</si>
  <si>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</si>
  <si>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</si>
  <si>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</si>
  <si>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</si>
  <si>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</si>
  <si>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</si>
  <si>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</si>
  <si>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</si>
  <si>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</si>
  <si>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</si>
  <si>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</si>
  <si>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</si>
  <si>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</si>
  <si>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</si>
  <si>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</si>
  <si>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</si>
  <si>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</si>
  <si>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</si>
  <si>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</si>
  <si>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</si>
  <si>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</si>
  <si>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</si>
  <si>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</si>
  <si>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</si>
  <si>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</si>
  <si>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</si>
  <si>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</si>
  <si>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</si>
  <si>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</si>
  <si>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</si>
  <si>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</si>
  <si>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</si>
  <si>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</si>
  <si>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</si>
  <si>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</si>
  <si>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</si>
  <si>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</si>
  <si>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</si>
  <si>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</si>
  <si>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</si>
  <si>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</si>
  <si>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</si>
  <si>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</si>
  <si>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</si>
  <si>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</si>
  <si>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</si>
  <si>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</si>
  <si>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</si>
  <si>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</si>
  <si>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</si>
  <si>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</si>
  <si>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</si>
  <si>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</si>
  <si>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</si>
  <si>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</si>
  <si>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</si>
  <si>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</si>
  <si>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</si>
  <si>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</si>
  <si>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</si>
  <si>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</si>
  <si>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</si>
  <si>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</si>
  <si>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</si>
  <si>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</si>
  <si>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</si>
  <si>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</si>
  <si>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</si>
  <si>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</si>
  <si>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</si>
  <si>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</si>
  <si>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</si>
  <si>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</si>
  <si>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</si>
  <si>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</si>
  <si>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</si>
  <si>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</si>
  <si>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</si>
  <si>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</si>
  <si>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</si>
  <si>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</si>
  <si>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</si>
  <si>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</si>
  <si>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</si>
  <si>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</si>
  <si>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</si>
  <si>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</si>
  <si>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</si>
  <si>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</si>
  <si>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</si>
  <si>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</si>
  <si>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</si>
  <si>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</si>
  <si>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</si>
  <si>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</si>
  <si>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</si>
  <si>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</si>
  <si>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</si>
  <si>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</si>
  <si>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</si>
  <si>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</si>
  <si>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</si>
  <si>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</si>
  <si>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</si>
  <si>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</si>
  <si>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</si>
  <si>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</si>
  <si>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</si>
  <si>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</si>
  <si>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</si>
  <si>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</si>
  <si>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</si>
  <si>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</si>
  <si>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</si>
  <si>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</si>
  <si>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</si>
  <si>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</si>
  <si>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</si>
  <si>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</si>
  <si>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</si>
  <si>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</si>
  <si>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</si>
  <si>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</si>
  <si>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</si>
  <si>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</si>
  <si>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</si>
  <si>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</si>
  <si>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</si>
  <si>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</si>
  <si>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</si>
  <si>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</si>
  <si>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</si>
  <si>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</si>
  <si>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</si>
  <si>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</si>
  <si>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</si>
  <si>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</si>
  <si>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</si>
  <si>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</si>
  <si>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</si>
  <si>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</si>
  <si>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</si>
  <si>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</si>
  <si>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</si>
  <si>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</si>
  <si>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</si>
  <si>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</si>
  <si>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</si>
  <si>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</si>
  <si>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</si>
  <si>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</si>
  <si>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</si>
  <si>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</si>
  <si>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</si>
  <si>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</si>
  <si>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</si>
  <si>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</si>
  <si>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</si>
  <si>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</si>
  <si>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</si>
  <si>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</si>
  <si>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</si>
  <si>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</si>
  <si>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</si>
  <si>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</si>
  <si>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</si>
  <si>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</si>
  <si>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</si>
  <si>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</si>
  <si>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</si>
  <si>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</si>
  <si>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</si>
  <si>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</si>
  <si>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</si>
  <si>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</si>
  <si>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</si>
  <si>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</si>
  <si>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</si>
  <si>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</si>
  <si>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</si>
  <si>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</si>
  <si>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</si>
  <si>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</si>
  <si>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</si>
  <si>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</si>
  <si>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</si>
  <si>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</si>
  <si>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</si>
  <si>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</si>
  <si>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</si>
  <si>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</si>
  <si>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</si>
  <si>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</si>
  <si>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</si>
  <si>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</si>
  <si>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</si>
  <si>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</si>
  <si>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</si>
  <si>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</si>
  <si>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</si>
  <si>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</si>
  <si>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</si>
  <si>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</si>
  <si>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</si>
  <si>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</si>
  <si>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</si>
  <si>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</si>
  <si>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</si>
  <si>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</si>
  <si>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</si>
  <si>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</si>
  <si>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</si>
  <si>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</si>
  <si>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</si>
  <si>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</si>
  <si>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</si>
  <si>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</si>
  <si>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</si>
  <si>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</si>
  <si>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</si>
  <si>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</si>
  <si>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</si>
  <si>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</si>
  <si>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</si>
  <si>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</si>
  <si>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</si>
  <si>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</si>
  <si>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</si>
  <si>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</si>
  <si>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</si>
  <si>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</si>
  <si>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</si>
  <si>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</si>
  <si>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</si>
  <si>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</si>
  <si>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</si>
  <si>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</si>
  <si>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</si>
  <si>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</si>
  <si>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</si>
  <si>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</si>
  <si>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</si>
  <si>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</si>
  <si>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</si>
  <si>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</si>
  <si>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</si>
  <si>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</si>
  <si>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</si>
  <si>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</si>
  <si>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</si>
  <si>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</si>
  <si>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</si>
  <si>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</si>
  <si>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</si>
  <si>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</si>
  <si>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</si>
  <si>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</si>
  <si>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</si>
  <si>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</si>
  <si>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</si>
  <si>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</si>
  <si>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</si>
  <si>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</si>
  <si>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</si>
  <si>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</si>
  <si>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</si>
  <si>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</si>
  <si>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</si>
  <si>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</si>
  <si>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</si>
  <si>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</si>
  <si>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</si>
  <si>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</si>
  <si>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</si>
  <si>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</si>
  <si>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</si>
  <si>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</si>
  <si>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</si>
  <si>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</si>
  <si>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</si>
  <si>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</si>
  <si>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</si>
  <si>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</si>
  <si>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</si>
  <si>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</si>
  <si>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</si>
  <si>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</si>
  <si>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</si>
  <si>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</si>
  <si>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</si>
  <si>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</si>
  <si>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</si>
  <si>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</si>
  <si>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</si>
  <si>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</si>
  <si>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</si>
  <si>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</si>
  <si>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</si>
  <si>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</si>
  <si>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</si>
  <si>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</si>
  <si>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</si>
  <si>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</si>
  <si>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</si>
  <si>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</si>
  <si>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</si>
  <si>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</si>
  <si>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</si>
  <si>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</si>
  <si>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</si>
  <si>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</si>
  <si>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</si>
  <si>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</si>
  <si>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</si>
  <si>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</si>
  <si>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</si>
  <si>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</si>
  <si>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</si>
  <si>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</si>
  <si>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</si>
  <si>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</si>
  <si>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</si>
  <si>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</si>
  <si>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</si>
  <si>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</si>
  <si>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</si>
  <si>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</si>
  <si>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</si>
  <si>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</si>
  <si>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</si>
  <si>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</si>
  <si>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</si>
  <si>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</si>
  <si>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</si>
  <si>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</si>
  <si>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</si>
  <si>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</si>
  <si>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</si>
  <si>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</si>
  <si>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</si>
  <si>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</si>
  <si>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</si>
  <si>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</si>
  <si>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</si>
  <si>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</si>
  <si>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</si>
  <si>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</si>
  <si>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</si>
  <si>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</si>
  <si>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</si>
  <si>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</si>
  <si>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</si>
  <si>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</si>
  <si>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</si>
  <si>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</si>
  <si>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</si>
  <si>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</si>
  <si>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</si>
  <si>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</si>
  <si>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</si>
  <si>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</si>
  <si>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</si>
  <si>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</si>
  <si>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</si>
  <si>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</si>
  <si>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</si>
  <si>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</si>
  <si>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</si>
  <si>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</si>
  <si>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</si>
  <si>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</si>
  <si>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</si>
  <si>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</si>
  <si>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</si>
  <si>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</si>
  <si>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</si>
  <si>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</si>
  <si>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</si>
  <si>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</si>
  <si>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</si>
  <si>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</si>
  <si>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</si>
  <si>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</si>
  <si>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</si>
  <si>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</si>
  <si>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</si>
  <si>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</si>
  <si>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</si>
  <si>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</si>
  <si>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</si>
  <si>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</si>
  <si>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</si>
  <si>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</si>
  <si>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</si>
  <si>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</si>
  <si>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</si>
  <si>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</si>
  <si>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</si>
  <si>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</si>
  <si>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</si>
  <si>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</si>
  <si>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</si>
  <si>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</si>
  <si>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</si>
  <si>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</si>
  <si>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</si>
  <si>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</si>
  <si>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</si>
  <si>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</si>
  <si>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</si>
  <si>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</si>
  <si>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</si>
  <si>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</si>
  <si>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</si>
  <si>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</si>
  <si>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</si>
  <si>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</si>
  <si>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</si>
  <si>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</si>
  <si>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</si>
  <si>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</si>
  <si>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</si>
  <si>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</si>
  <si>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</si>
  <si>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</si>
  <si>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</si>
  <si>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</si>
  <si>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</si>
  <si>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</si>
  <si>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</si>
  <si>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</si>
  <si>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</si>
  <si>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</si>
  <si>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</si>
  <si>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</si>
  <si>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</si>
  <si>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</si>
  <si>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</si>
  <si>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</si>
  <si>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</si>
  <si>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</si>
  <si>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</si>
  <si>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</si>
  <si>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</si>
  <si>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</si>
  <si>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</si>
  <si>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</si>
  <si>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</si>
  <si>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</si>
  <si>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</si>
  <si>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</si>
  <si>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</si>
  <si>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</si>
  <si>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</si>
  <si>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</si>
  <si>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</si>
  <si>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</si>
  <si>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</si>
  <si>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</si>
  <si>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</si>
  <si>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</si>
  <si>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</si>
  <si>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</si>
  <si>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</si>
  <si>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</si>
  <si>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</si>
  <si>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</si>
  <si>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</si>
  <si>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</si>
  <si>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</si>
  <si>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</si>
  <si>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</si>
  <si>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</si>
  <si>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</si>
  <si>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</si>
  <si>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</si>
  <si>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</si>
  <si>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</si>
  <si>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</si>
  <si>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</si>
  <si>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</si>
  <si>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</si>
  <si>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</si>
  <si>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</si>
  <si>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</si>
  <si>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</si>
  <si>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</si>
  <si>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</si>
  <si>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</si>
  <si>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</si>
  <si>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</si>
  <si>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</si>
  <si>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</si>
  <si>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</si>
  <si>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</si>
  <si>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</si>
  <si>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</si>
  <si>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</si>
  <si>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</si>
  <si>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</si>
  <si>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</si>
  <si>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</si>
  <si>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</si>
  <si>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</si>
  <si>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</si>
  <si>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</si>
  <si>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</si>
  <si>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</si>
  <si>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</si>
  <si>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</si>
  <si>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</si>
  <si>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</si>
  <si>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</si>
  <si>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</si>
  <si>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</si>
  <si>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</si>
  <si>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</si>
  <si>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</si>
  <si>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</si>
  <si>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</si>
  <si>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</si>
  <si>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</si>
  <si>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</si>
  <si>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</si>
  <si>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</si>
  <si>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</si>
  <si>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</si>
  <si>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</si>
  <si>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</si>
  <si>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</si>
  <si>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</si>
  <si>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</si>
  <si>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</si>
  <si>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</si>
  <si>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</si>
  <si>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</si>
  <si>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</si>
  <si>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</si>
  <si>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</si>
  <si>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</si>
  <si>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</si>
  <si>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</si>
  <si>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</si>
  <si>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</si>
  <si>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</si>
  <si>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</si>
  <si>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</si>
  <si>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</si>
  <si>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</si>
  <si>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</si>
  <si>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</si>
  <si>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</si>
  <si>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</si>
  <si>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</si>
  <si>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</si>
  <si>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</si>
  <si>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</si>
  <si>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</si>
  <si>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</si>
  <si>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</si>
  <si>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</si>
  <si>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</si>
  <si>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</si>
  <si>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</si>
  <si>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</si>
  <si>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</si>
  <si>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</si>
  <si>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</si>
  <si>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</si>
  <si>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</si>
  <si>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</si>
  <si>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</si>
  <si>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</si>
  <si>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</si>
  <si>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</si>
  <si>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</si>
  <si>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</si>
  <si>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</si>
  <si>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</si>
  <si>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</si>
  <si>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</si>
  <si>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</si>
  <si>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</si>
  <si>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</si>
  <si>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</si>
  <si>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</si>
  <si>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</si>
  <si>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</si>
  <si>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</si>
  <si>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</si>
  <si>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</si>
  <si>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</si>
  <si>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</si>
  <si>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</si>
  <si>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</si>
  <si>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</si>
  <si>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</si>
  <si>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</si>
  <si>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</si>
  <si>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</si>
  <si>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</si>
  <si>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</si>
  <si>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</si>
  <si>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</si>
  <si>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</si>
  <si>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</si>
  <si>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</si>
  <si>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</si>
  <si>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</si>
  <si>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</si>
  <si>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</si>
  <si>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</si>
  <si>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</si>
  <si>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</si>
  <si>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</si>
  <si>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</si>
  <si>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</si>
  <si>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</si>
  <si>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</si>
  <si>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</si>
  <si>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</si>
  <si>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</si>
  <si>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</si>
  <si>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</si>
  <si>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</si>
  <si>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</si>
  <si>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</si>
  <si>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</si>
  <si>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</si>
  <si>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</si>
  <si>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</si>
  <si>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</si>
  <si>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</si>
  <si>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</si>
  <si>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</si>
  <si>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</si>
  <si>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</si>
  <si>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</si>
  <si>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</si>
  <si>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</si>
  <si>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</si>
  <si>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</si>
  <si>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</si>
  <si>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</si>
  <si>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</si>
  <si>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</si>
  <si>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</si>
  <si>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</si>
  <si>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</si>
  <si>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</si>
  <si>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</si>
  <si>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</si>
  <si>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</si>
  <si>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</si>
  <si>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</si>
  <si>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</si>
  <si>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</si>
  <si>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</si>
  <si>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</si>
  <si>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</si>
  <si>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</si>
  <si>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</si>
  <si>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</si>
  <si>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</si>
  <si>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</si>
  <si>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</si>
  <si>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</si>
  <si>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</si>
  <si>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</si>
  <si>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</si>
  <si>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</si>
  <si>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</si>
  <si>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</si>
  <si>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</si>
  <si>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</si>
  <si>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</si>
  <si>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</si>
  <si>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</si>
  <si>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</si>
  <si>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</si>
  <si>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</si>
  <si>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</si>
  <si>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</si>
  <si>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</si>
  <si>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</si>
  <si>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</si>
  <si>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</si>
  <si>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</si>
  <si>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</si>
  <si>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</si>
  <si>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</si>
  <si>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</si>
  <si>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</si>
  <si>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</si>
  <si>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</si>
  <si>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</si>
  <si>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</si>
  <si>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</si>
  <si>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</si>
  <si>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</si>
  <si>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</si>
  <si>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</si>
  <si>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</si>
  <si>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</si>
  <si>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</si>
  <si>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</si>
  <si>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</si>
  <si>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</si>
  <si>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</si>
  <si>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</si>
  <si>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</si>
  <si>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</si>
  <si>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</si>
  <si>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</si>
  <si>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</si>
  <si>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</si>
  <si>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</si>
  <si>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</si>
  <si>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</si>
  <si>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</si>
  <si>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</si>
  <si>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</si>
  <si>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</si>
  <si>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</si>
  <si>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</si>
  <si>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</si>
  <si>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</si>
  <si>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</si>
  <si>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</si>
  <si>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</si>
  <si>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</si>
  <si>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</si>
  <si>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</si>
  <si>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</si>
  <si>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</si>
  <si>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</si>
  <si>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</si>
  <si>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</si>
  <si>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</si>
  <si>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</si>
  <si>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</si>
  <si>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</si>
  <si>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</si>
  <si>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</si>
  <si>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</si>
  <si>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</si>
  <si>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</si>
  <si>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</si>
  <si>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</si>
  <si>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</si>
  <si>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</si>
  <si>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</si>
  <si>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</si>
  <si>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</si>
  <si>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</si>
  <si>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</si>
  <si>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</si>
  <si>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</si>
  <si>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</si>
  <si>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</si>
  <si>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</si>
  <si>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</si>
  <si>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</si>
  <si>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</si>
  <si>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</si>
  <si>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</si>
  <si>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</si>
  <si>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</si>
  <si>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</si>
  <si>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</si>
  <si>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</si>
  <si>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</si>
  <si>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</si>
  <si>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</si>
  <si>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</si>
  <si>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</si>
  <si>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</si>
  <si>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</si>
  <si>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</si>
  <si>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</si>
  <si>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</si>
  <si>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</si>
  <si>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</si>
  <si>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</si>
  <si>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</si>
  <si>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</si>
  <si>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</si>
  <si>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</si>
  <si>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</si>
  <si>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</si>
  <si>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</si>
  <si>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</si>
  <si>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</si>
  <si>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</si>
  <si>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</si>
  <si>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</si>
  <si>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</si>
  <si>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</si>
  <si>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</si>
  <si>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</si>
  <si>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</si>
  <si>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</si>
  <si>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</si>
  <si>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</si>
  <si>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</si>
  <si>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</si>
  <si>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</si>
  <si>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</si>
  <si>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</si>
  <si>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</si>
  <si>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</si>
  <si>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</si>
  <si>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</si>
  <si>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</si>
  <si>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</si>
  <si>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</si>
  <si>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</si>
  <si>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</si>
  <si>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</si>
  <si>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</si>
  <si>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</si>
  <si>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</si>
  <si>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</si>
  <si>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</si>
  <si>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</si>
  <si>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</si>
  <si>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</si>
  <si>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</si>
  <si>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</si>
  <si>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</si>
  <si>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</si>
  <si>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</si>
  <si>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</si>
  <si>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</si>
  <si>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</si>
  <si>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</si>
  <si>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</si>
  <si>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</si>
  <si>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</si>
  <si>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</si>
  <si>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</si>
  <si>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</si>
  <si>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</si>
  <si>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</si>
  <si>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</si>
  <si>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</si>
  <si>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</si>
  <si>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</si>
  <si>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</si>
  <si>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</si>
  <si>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</si>
  <si>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</si>
  <si>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</si>
  <si>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</si>
  <si>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</si>
  <si>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</si>
  <si>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</si>
  <si>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</si>
  <si>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</si>
  <si>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</si>
  <si>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</si>
  <si>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</si>
  <si>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</si>
  <si>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</si>
  <si>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</si>
  <si>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</si>
  <si>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</si>
  <si>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</si>
  <si>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</si>
  <si>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</si>
  <si>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</si>
  <si>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</si>
  <si>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</si>
  <si>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</si>
  <si>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</si>
  <si>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</si>
  <si>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</si>
  <si>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</si>
  <si>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</si>
  <si>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</si>
  <si>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</si>
  <si>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</si>
  <si>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</si>
  <si>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</si>
  <si>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</si>
  <si>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</si>
  <si>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</si>
  <si>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</si>
  <si>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</si>
  <si>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</si>
  <si>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</si>
  <si>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</si>
  <si>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</si>
  <si>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</si>
  <si>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</si>
  <si>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</si>
  <si>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</si>
  <si>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</si>
  <si>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</si>
  <si>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</si>
  <si>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</si>
  <si>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</si>
  <si>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</si>
  <si>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</si>
  <si>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</si>
  <si>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</si>
  <si>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</si>
  <si>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</si>
  <si>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</si>
  <si>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</si>
  <si>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</si>
  <si>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</si>
  <si>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</si>
  <si>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</si>
  <si>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</si>
  <si>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</si>
  <si>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</si>
  <si>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</si>
  <si>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</si>
  <si>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</si>
  <si>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</si>
  <si>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</si>
  <si>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</si>
  <si>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</si>
  <si>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</si>
  <si>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</si>
  <si>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</si>
  <si>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</si>
  <si>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</si>
  <si>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</si>
  <si>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</si>
  <si>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</si>
  <si>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</si>
  <si>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Substituição meia chave</t>
  </si>
  <si>
    <t>TP'S em preparação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</si>
  <si>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</si>
  <si>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</si>
  <si>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</si>
  <si>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</si>
  <si>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</si>
  <si>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Ativos em preparação para deslocamento</t>
  </si>
  <si>
    <t>V96 solicita MC1 em K67ZEV-2 às 07h30 e circula em licença até o KM 157+500 em ZEV157-1;</t>
  </si>
  <si>
    <t>MC1 07h18 / Autorizado entrada na via 07h20 / aguardando passagem do Y99 para deslocamento para local de trabalho</t>
  </si>
  <si>
    <t>W97 solicita MC1 em ZEM-1 às 07h00 e circula em licença até o KM 156+900 em 157156-1</t>
  </si>
  <si>
    <t>MC1 07h13 / Aguardando passagem do M83 para receber autorização de entrada na via</t>
  </si>
  <si>
    <t>W96 solicita MC1 em ZEM-1 às 07h20 e circula em licença até o KM 153+100 em 154ZRB-1;</t>
  </si>
  <si>
    <t>MC1 07h29 / aguardando partida do W97</t>
  </si>
  <si>
    <t>Alterado programação para km103+500 via 1. TP em preparação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</si>
  <si>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</si>
  <si>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Aguardando ativos informarem pronto para deslocamento</t>
  </si>
  <si>
    <t>IAAS29</t>
  </si>
  <si>
    <t>ZPG-ZPT</t>
  </si>
  <si>
    <t>ZPGZPT</t>
  </si>
  <si>
    <t>aguardando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</si>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</sst>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106" activePane="bottomRight" state="frozen"/>
      <selection pane="bottomRight" activeCell="AS126" sqref="AS1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829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830</v>
      </c>
      <c r="BI1" s="352"/>
      <c r="BJ1" s="353"/>
      <c r="BK1" s="354"/>
      <c r="BL1" s="50"/>
      <c r="BM1" s="344" t="s">
        <v>831</v>
      </c>
      <c r="BN1" s="345"/>
      <c r="BO1" s="345"/>
      <c r="BP1" s="345"/>
      <c r="BQ1" s="345"/>
      <c r="BR1" s="345"/>
      <c r="BS1" s="34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7" t="s">
        <v>832</v>
      </c>
      <c r="AJ2" s="348"/>
      <c r="AK2" s="348"/>
      <c r="AL2" s="348"/>
      <c r="AM2" s="348"/>
      <c r="AN2" s="348"/>
      <c r="AO2" s="348"/>
      <c r="AP2" s="348"/>
      <c r="AQ2" s="350"/>
      <c r="AR2" s="239"/>
      <c r="AS2" s="362" t="s">
        <v>835</v>
      </c>
      <c r="AT2" s="349"/>
      <c r="AU2" s="349"/>
      <c r="AV2" s="349"/>
      <c r="AW2" s="349"/>
      <c r="AX2" s="348"/>
      <c r="AY2" s="350"/>
      <c r="AZ2" s="4"/>
      <c r="BA2" s="341" t="s">
        <v>836</v>
      </c>
      <c r="BB2" s="343"/>
      <c r="BC2" s="347" t="s">
        <v>833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1" t="s">
        <v>837</v>
      </c>
      <c r="AJ3" s="343"/>
      <c r="AK3" s="341" t="s">
        <v>838</v>
      </c>
      <c r="AL3" s="342"/>
      <c r="AM3" s="342"/>
      <c r="AN3" s="342"/>
      <c r="AO3" s="342"/>
      <c r="AP3" s="342"/>
      <c r="AQ3" s="343"/>
      <c r="AR3" s="240"/>
      <c r="AS3" s="365" t="s">
        <v>844</v>
      </c>
      <c r="AT3" s="366"/>
      <c r="AU3" s="365" t="s">
        <v>845</v>
      </c>
      <c r="AV3" s="366"/>
      <c r="AW3" s="365" t="s">
        <v>846</v>
      </c>
      <c r="AX3" s="367"/>
      <c r="AY3" s="64" t="s">
        <v>847</v>
      </c>
      <c r="AZ3" s="64"/>
      <c r="BA3" s="363"/>
      <c r="BB3" s="364"/>
      <c r="BC3" s="341" t="s">
        <v>840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848</v>
      </c>
      <c r="BN3" s="345"/>
      <c r="BO3" s="345"/>
      <c r="BP3" s="346"/>
      <c r="BQ3" s="344" t="s">
        <v>466</v>
      </c>
      <c r="BR3" s="345"/>
      <c r="BS3" s="34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 t="shared" si="2"/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e">
        <f t="shared" si="3"/>
        <v>#VALUE!</v>
      </c>
      <c r="BR32" s="19" t="e">
        <f t="shared" si="4"/>
        <v>#VALUE!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 t="shared" si="2"/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3"/>
        <v>#VALUE!</v>
      </c>
      <c r="BR33" s="19" t="e">
        <f t="shared" si="4"/>
        <v>#VALUE!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 t="shared" si="2"/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3"/>
        <v>#VALUE!</v>
      </c>
      <c r="BR34" s="19" t="e">
        <f t="shared" si="4"/>
        <v>#VALUE!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 t="shared" si="2"/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3"/>
        <v>#VALUE!</v>
      </c>
      <c r="BR35" s="19" t="e">
        <f t="shared" si="4"/>
        <v>#VALUE!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 t="shared" si="2"/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3"/>
        <v>#VALUE!</v>
      </c>
      <c r="BR36" s="19" t="e">
        <f t="shared" si="4"/>
        <v>#VALUE!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 t="shared" si="2"/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3"/>
        <v>#VALUE!</v>
      </c>
      <c r="BR37" s="19" t="e">
        <f t="shared" si="4"/>
        <v>#VALUE!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 t="shared" si="2"/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3"/>
        <v>#VALUE!</v>
      </c>
      <c r="BR38" s="19" t="e">
        <f t="shared" si="4"/>
        <v>#VALUE!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 t="shared" si="2"/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3"/>
        <v>#VALUE!</v>
      </c>
      <c r="BR39" s="19" t="e">
        <f t="shared" si="4"/>
        <v>#VALUE!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 t="shared" si="2"/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3"/>
        <v>#VALUE!</v>
      </c>
      <c r="BR40" s="19" t="e">
        <f t="shared" si="4"/>
        <v>#VALUE!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 t="shared" si="2"/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3"/>
        <v>#VALUE!</v>
      </c>
      <c r="BR41" s="19" t="e">
        <f t="shared" si="4"/>
        <v>#VALUE!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 t="shared" si="2"/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3"/>
        <v>#VALUE!</v>
      </c>
      <c r="BR42" s="19" t="e">
        <f t="shared" si="4"/>
        <v>#VALUE!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 t="shared" si="2"/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3"/>
        <v>#VALUE!</v>
      </c>
      <c r="BR43" s="19" t="e">
        <f t="shared" si="4"/>
        <v>#VALUE!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 t="shared" si="2"/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3"/>
        <v>#VALUE!</v>
      </c>
      <c r="BR45" s="19" t="e">
        <f t="shared" si="4"/>
        <v>#VALUE!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 t="shared" si="2"/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3"/>
        <v>#VALUE!</v>
      </c>
      <c r="BR46" s="19" t="e">
        <f t="shared" si="4"/>
        <v>#VALUE!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 t="shared" si="2"/>
        <v>ERRO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3"/>
        <v>#VALUE!</v>
      </c>
      <c r="BR47" s="19" t="e">
        <f t="shared" si="4"/>
        <v>#VALUE!</v>
      </c>
      <c r="BS47" s="19">
        <f t="shared" si="5"/>
        <v>0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 t="shared" si="2"/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3"/>
        <v>#VALUE!</v>
      </c>
      <c r="BR48" s="19" t="e">
        <f t="shared" si="4"/>
        <v>#VALUE!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 t="shared" si="2"/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3"/>
        <v>#VALUE!</v>
      </c>
      <c r="BR49" s="19" t="e">
        <f t="shared" si="4"/>
        <v>#VALUE!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 t="shared" si="2"/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3"/>
        <v>#VALUE!</v>
      </c>
      <c r="BR50" s="19" t="e">
        <f t="shared" si="4"/>
        <v>#VALUE!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 t="shared" si="2"/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3"/>
        <v>#VALUE!</v>
      </c>
      <c r="BR51" s="19" t="e">
        <f t="shared" si="4"/>
        <v>#VALUE!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 t="shared" si="2"/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3"/>
        <v>#VALUE!</v>
      </c>
      <c r="BR52" s="19" t="e">
        <f t="shared" si="4"/>
        <v>#VALUE!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 t="shared" si="2"/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3"/>
        <v>#VALUE!</v>
      </c>
      <c r="BR55" s="19" t="e">
        <f t="shared" si="4"/>
        <v>#VALUE!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 t="shared" si="2"/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3"/>
        <v>#VALUE!</v>
      </c>
      <c r="BR56" s="19" t="e">
        <f t="shared" si="4"/>
        <v>#VALUE!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 t="shared" si="2"/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e">
        <f t="shared" si="3"/>
        <v>#VALUE!</v>
      </c>
      <c r="BR57" s="19" t="e">
        <f t="shared" si="4"/>
        <v>#VALUE!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 t="shared" si="2"/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3"/>
        <v>#VALUE!</v>
      </c>
      <c r="BR58" s="19" t="e">
        <f t="shared" si="4"/>
        <v>#VALUE!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 t="shared" si="2"/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3"/>
        <v>#VALUE!</v>
      </c>
      <c r="BR59" s="19" t="e">
        <f t="shared" si="4"/>
        <v>#VALUE!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 t="shared" si="2"/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3"/>
        <v>#VALUE!</v>
      </c>
      <c r="BR60" s="19" t="e">
        <f t="shared" si="4"/>
        <v>#VALUE!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 t="shared" si="2"/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3"/>
        <v>#VALUE!</v>
      </c>
      <c r="BR61" s="19" t="e">
        <f t="shared" si="4"/>
        <v>#VALUE!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 t="shared" si="2"/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 t="shared" si="2"/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3"/>
        <v>#VALUE!</v>
      </c>
      <c r="BR64" s="19" t="e">
        <f t="shared" si="4"/>
        <v>#VALUE!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 t="shared" si="2"/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3"/>
        <v>#VALUE!</v>
      </c>
      <c r="BR65" s="19" t="e">
        <f t="shared" si="4"/>
        <v>#VALUE!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 t="shared" si="2"/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3"/>
        <v>#VALUE!</v>
      </c>
      <c r="BR66" s="19" t="e">
        <f t="shared" si="4"/>
        <v>#VALUE!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 t="shared" si="2"/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3"/>
        <v>#VALUE!</v>
      </c>
      <c r="BR68" s="19" t="e">
        <f t="shared" si="4"/>
        <v>#VALUE!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 t="shared" si="2"/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3"/>
        <v>#VALUE!</v>
      </c>
      <c r="BR69" s="19" t="e">
        <f t="shared" si="4"/>
        <v>#VALUE!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 t="shared" si="2"/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3"/>
        <v>#VALUE!</v>
      </c>
      <c r="BR70" s="19" t="e">
        <f t="shared" si="4"/>
        <v>#VALUE!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 t="shared" si="8"/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9"/>
        <v>#VALUE!</v>
      </c>
      <c r="BR72" s="19" t="e">
        <f t="shared" si="10"/>
        <v>#VALUE!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 t="shared" si="8"/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9"/>
        <v>#VALUE!</v>
      </c>
      <c r="BR73" s="19" t="e">
        <f t="shared" si="10"/>
        <v>#VALUE!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 t="shared" si="8"/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9"/>
        <v>#VALUE!</v>
      </c>
      <c r="BR74" s="19" t="e">
        <f t="shared" si="10"/>
        <v>#VALUE!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 t="shared" si="8"/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9"/>
        <v>#VALUE!</v>
      </c>
      <c r="BR75" s="19" t="e">
        <f t="shared" si="10"/>
        <v>#VALUE!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 t="shared" si="8"/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9"/>
        <v>#VALUE!</v>
      </c>
      <c r="BR76" s="19" t="e">
        <f t="shared" si="10"/>
        <v>#VALUE!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 t="shared" si="8"/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9"/>
        <v>#VALUE!</v>
      </c>
      <c r="BR77" s="19" t="e">
        <f t="shared" si="10"/>
        <v>#VALUE!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 t="shared" si="8"/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9"/>
        <v>#VALUE!</v>
      </c>
      <c r="BR80" s="19" t="e">
        <f t="shared" si="10"/>
        <v>#VALUE!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 t="shared" si="8"/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9"/>
        <v>#VALUE!</v>
      </c>
      <c r="BR81" s="19" t="e">
        <f t="shared" si="10"/>
        <v>#VALUE!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 t="shared" si="8"/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9"/>
        <v>#VALUE!</v>
      </c>
      <c r="BR82" s="19" t="e">
        <f t="shared" si="10"/>
        <v>#VALUE!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 t="shared" si="8"/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9"/>
        <v>#VALUE!</v>
      </c>
      <c r="BR83" s="19" t="e">
        <f t="shared" si="10"/>
        <v>#VALUE!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 t="shared" si="8"/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9"/>
        <v>#VALUE!</v>
      </c>
      <c r="BR84" s="19" t="e">
        <f t="shared" si="10"/>
        <v>#VALUE!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 t="shared" si="8"/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9"/>
        <v>#VALUE!</v>
      </c>
      <c r="BR85" s="19" t="e">
        <f t="shared" si="10"/>
        <v>#VALUE!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 t="shared" si="8"/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9"/>
        <v>#VALUE!</v>
      </c>
      <c r="BR87" s="19" t="e">
        <f t="shared" si="10"/>
        <v>#VALUE!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 t="shared" si="8"/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9"/>
        <v>#VALUE!</v>
      </c>
      <c r="BR89" s="19" t="e">
        <f t="shared" si="10"/>
        <v>#VALUE!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 t="shared" si="8"/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9"/>
        <v>#VALUE!</v>
      </c>
      <c r="BR90" s="19" t="e">
        <f t="shared" si="10"/>
        <v>#VALUE!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 t="shared" si="8"/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9"/>
        <v>#VALUE!</v>
      </c>
      <c r="BR91" s="19" t="e">
        <f t="shared" si="10"/>
        <v>#VALUE!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 t="shared" si="8"/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9"/>
        <v>#VALUE!</v>
      </c>
      <c r="BR93" s="19" t="e">
        <f t="shared" si="10"/>
        <v>#VALUE!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 t="shared" si="8"/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9"/>
        <v>#VALUE!</v>
      </c>
      <c r="BR94" s="19" t="e">
        <f t="shared" si="10"/>
        <v>#VALUE!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 t="shared" si="8"/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9"/>
        <v>#VALUE!</v>
      </c>
      <c r="BR96" s="19" t="e">
        <f t="shared" si="10"/>
        <v>#VALUE!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 t="shared" si="8"/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9"/>
        <v>#VALUE!</v>
      </c>
      <c r="BR97" s="19" t="e">
        <f t="shared" si="10"/>
        <v>#VALUE!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 t="shared" si="8"/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9"/>
        <v>#VALUE!</v>
      </c>
      <c r="BR98" s="19" t="e">
        <f t="shared" si="10"/>
        <v>#VALUE!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 t="shared" si="8"/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9"/>
        <v>#VALUE!</v>
      </c>
      <c r="BR99" s="19" t="e">
        <f t="shared" si="10"/>
        <v>#VALUE!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 t="shared" ref="AY101:AY163" si="14"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5">IF(AND(BR101&lt;1,BS101&lt;1),"Produção e Intervalo",IF(BR101&lt;1,"Intervalo",IF(BS101&lt;1,"Produção","Aderente")))</f>
        <v>#VALUE!</v>
      </c>
      <c r="BR101" s="19" t="e">
        <f t="shared" ref="BR101:BR163" si="16">IF(OR(B101="",F101=""),"*",AY101/P101)</f>
        <v>#VALUE!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 t="shared" si="14"/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5"/>
        <v>#VALUE!</v>
      </c>
      <c r="BR103" s="19" t="e">
        <f t="shared" si="16"/>
        <v>#VALUE!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 t="shared" si="14"/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5"/>
        <v>#VALUE!</v>
      </c>
      <c r="BR104" s="19" t="e">
        <f t="shared" si="16"/>
        <v>#VALUE!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1140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1141</v>
      </c>
      <c r="I106" s="173" t="s">
        <v>1142</v>
      </c>
      <c r="J106" s="217">
        <v>56</v>
      </c>
      <c r="K106" s="217">
        <v>256</v>
      </c>
      <c r="L106" s="84" t="s">
        <v>317</v>
      </c>
      <c r="M106" s="204" t="s">
        <v>1143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1144</v>
      </c>
      <c r="X106" s="218" t="s">
        <v>662</v>
      </c>
      <c r="Y106" s="158" t="s">
        <v>665</v>
      </c>
      <c r="Z106" s="158"/>
      <c r="AA106" s="84" t="s">
        <v>1145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/>
      <c r="AU106" s="39"/>
      <c r="AV106" s="39"/>
      <c r="AW106" s="39"/>
      <c r="AX106" s="39"/>
      <c r="AY106" s="293" t="str">
        <f t="shared" si="14"/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1146</v>
      </c>
      <c r="BK106" s="17" t="s">
        <v>1146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1146</v>
      </c>
      <c r="BQ106" s="13" t="e">
        <f t="shared" si="15"/>
        <v>#VALUE!</v>
      </c>
      <c r="BR106" s="19" t="e">
        <f t="shared" si="16"/>
        <v>#VALUE!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/>
      <c r="AU108" s="39"/>
      <c r="AV108" s="39"/>
      <c r="AW108" s="39"/>
      <c r="AX108" s="39"/>
      <c r="AY108" s="293" t="str">
        <f t="shared" si="14"/>
        <v>ERRO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1147</v>
      </c>
      <c r="BK108" s="17" t="s">
        <v>1147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1147</v>
      </c>
      <c r="BQ108" s="13" t="e">
        <f t="shared" si="15"/>
        <v>#VALUE!</v>
      </c>
      <c r="BR108" s="19" t="e">
        <f t="shared" si="16"/>
        <v>#VALUE!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1</v>
      </c>
      <c r="BI109" s="17"/>
      <c r="BJ109" s="17" t="s">
        <v>988</v>
      </c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1</v>
      </c>
      <c r="BI110" s="17"/>
      <c r="BJ110" s="17" t="s">
        <v>988</v>
      </c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1148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1</v>
      </c>
      <c r="BI111" s="17"/>
      <c r="BJ111" s="17" t="s">
        <v>988</v>
      </c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1</v>
      </c>
      <c r="BI112" s="17"/>
      <c r="BJ112" s="17" t="s">
        <v>988</v>
      </c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1</v>
      </c>
      <c r="BI113" s="17"/>
      <c r="BJ113" s="17" t="s">
        <v>1149</v>
      </c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1</v>
      </c>
      <c r="BI114" s="17"/>
      <c r="BJ114" s="17" t="s">
        <v>988</v>
      </c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1</v>
      </c>
      <c r="BI115" s="17"/>
      <c r="BJ115" s="17" t="s">
        <v>988</v>
      </c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1</v>
      </c>
      <c r="BI116" s="17"/>
      <c r="BJ116" s="17" t="s">
        <v>988</v>
      </c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1</v>
      </c>
      <c r="BI117" s="17"/>
      <c r="BJ117" s="17" t="s">
        <v>988</v>
      </c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1150</v>
      </c>
      <c r="N118" s="204" t="s">
        <v>1151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1152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1153</v>
      </c>
      <c r="BK118" s="17"/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1154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1</v>
      </c>
      <c r="BI119" s="17"/>
      <c r="BJ119" s="17" t="s">
        <v>1155</v>
      </c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1156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1</v>
      </c>
      <c r="BI120" s="17"/>
      <c r="BJ120" s="17" t="s">
        <v>1157</v>
      </c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1158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1</v>
      </c>
      <c r="BI121" s="17"/>
      <c r="BJ121" s="17" t="s">
        <v>1159</v>
      </c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1160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1</v>
      </c>
      <c r="BI122" s="17"/>
      <c r="BJ122" s="17" t="s">
        <v>1161</v>
      </c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1</v>
      </c>
      <c r="BI124" s="17"/>
      <c r="BJ124" s="17" t="s">
        <v>1162</v>
      </c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1163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1</v>
      </c>
      <c r="BI125" s="17"/>
      <c r="BJ125" s="17" t="s">
        <v>1164</v>
      </c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1</v>
      </c>
      <c r="BI126" s="17"/>
      <c r="BJ126" s="17" t="s">
        <v>1164</v>
      </c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1</v>
      </c>
      <c r="BI127" s="17"/>
      <c r="BJ127" s="17" t="s">
        <v>1164</v>
      </c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1</v>
      </c>
      <c r="BI128" s="17"/>
      <c r="BJ128" s="17" t="s">
        <v>988</v>
      </c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1165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1166</v>
      </c>
      <c r="N129" s="204" t="s">
        <v>1167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1</v>
      </c>
      <c r="BI129" s="17"/>
      <c r="BJ129" s="17" t="s">
        <v>1168</v>
      </c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C7" sqref="C7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68" t="s">
        <v>1169</v>
      </c>
      <c r="C2" s="368"/>
      <c r="D2" s="368"/>
      <c r="E2" s="368"/>
      <c r="F2" s="368"/>
      <c r="G2" s="368"/>
    </row>
    <row r="3" spans="2:7" ht="20.25" customHeight="1">
      <c r="B3" s="369"/>
      <c r="C3" s="369"/>
      <c r="D3" s="369"/>
      <c r="E3" s="369"/>
      <c r="F3" s="369"/>
      <c r="G3" s="369"/>
    </row>
    <row r="4" spans="2:7">
      <c r="B4" s="331" t="s">
        <v>1170</v>
      </c>
      <c r="C4" s="331" t="s">
        <v>1171</v>
      </c>
      <c r="D4" s="331" t="s">
        <v>1172</v>
      </c>
      <c r="E4" s="331" t="s">
        <v>1173</v>
      </c>
      <c r="F4" s="331" t="s">
        <v>8</v>
      </c>
      <c r="G4" s="331" t="s">
        <v>1174</v>
      </c>
    </row>
    <row r="5" spans="2:7">
      <c r="B5" s="334" t="s">
        <v>1145</v>
      </c>
      <c r="C5" s="334">
        <v>314978</v>
      </c>
      <c r="D5" s="334" t="s">
        <v>1175</v>
      </c>
      <c r="E5" s="334" t="s">
        <v>537</v>
      </c>
      <c r="F5" s="334" t="s">
        <v>101</v>
      </c>
      <c r="G5" s="334"/>
    </row>
    <row r="6" spans="2:7">
      <c r="B6" s="334" t="s">
        <v>1176</v>
      </c>
      <c r="C6" s="334">
        <v>256790</v>
      </c>
      <c r="D6" s="334" t="s">
        <v>1177</v>
      </c>
      <c r="E6" s="334" t="s">
        <v>537</v>
      </c>
      <c r="F6" s="334" t="s">
        <v>1178</v>
      </c>
      <c r="G6" s="335">
        <v>45992</v>
      </c>
    </row>
    <row r="7" spans="2:7">
      <c r="B7" s="334" t="s">
        <v>1179</v>
      </c>
      <c r="C7" s="334">
        <v>265193</v>
      </c>
      <c r="D7" s="334" t="s">
        <v>1180</v>
      </c>
      <c r="E7" s="334" t="s">
        <v>538</v>
      </c>
      <c r="F7" s="334" t="s">
        <v>1181</v>
      </c>
      <c r="G7" s="334"/>
    </row>
    <row r="8" spans="2:7">
      <c r="B8" s="334" t="s">
        <v>1182</v>
      </c>
      <c r="C8" s="334">
        <v>293716</v>
      </c>
      <c r="D8" s="334" t="s">
        <v>1183</v>
      </c>
      <c r="E8" s="334" t="s">
        <v>538</v>
      </c>
      <c r="F8" s="334" t="s">
        <v>1181</v>
      </c>
      <c r="G8" s="334"/>
    </row>
    <row r="9" spans="2:7">
      <c r="B9" s="334" t="s">
        <v>1184</v>
      </c>
      <c r="C9" s="334">
        <v>257258</v>
      </c>
      <c r="D9" s="334" t="s">
        <v>1185</v>
      </c>
      <c r="E9" s="334" t="s">
        <v>539</v>
      </c>
      <c r="F9" s="334" t="s">
        <v>144</v>
      </c>
      <c r="G9" s="334"/>
    </row>
    <row r="10" spans="2:7">
      <c r="B10" s="334" t="s">
        <v>1186</v>
      </c>
      <c r="C10" s="334">
        <v>371147</v>
      </c>
      <c r="D10" s="334" t="s">
        <v>1187</v>
      </c>
      <c r="E10" s="334" t="s">
        <v>539</v>
      </c>
      <c r="F10" s="334" t="s">
        <v>144</v>
      </c>
      <c r="G10" s="334"/>
    </row>
    <row r="11" spans="2:7">
      <c r="B11" s="334" t="s">
        <v>1188</v>
      </c>
      <c r="C11" s="334">
        <v>259230</v>
      </c>
      <c r="D11" s="334" t="s">
        <v>1189</v>
      </c>
      <c r="E11" s="334" t="s">
        <v>539</v>
      </c>
      <c r="F11" s="334" t="s">
        <v>144</v>
      </c>
      <c r="G11" s="335">
        <v>45992</v>
      </c>
    </row>
    <row r="12" spans="2:7">
      <c r="B12" s="334" t="s">
        <v>1190</v>
      </c>
      <c r="C12" s="334">
        <v>370705</v>
      </c>
      <c r="D12" s="334"/>
      <c r="E12" s="334" t="s">
        <v>539</v>
      </c>
      <c r="F12" s="334" t="s">
        <v>144</v>
      </c>
      <c r="G12" s="334"/>
    </row>
    <row r="13" spans="2:7">
      <c r="B13" s="334" t="s">
        <v>1191</v>
      </c>
      <c r="C13" s="334">
        <v>258542</v>
      </c>
      <c r="D13" s="334" t="s">
        <v>1192</v>
      </c>
      <c r="E13" s="334" t="s">
        <v>540</v>
      </c>
      <c r="F13" s="334" t="s">
        <v>180</v>
      </c>
      <c r="G13" s="334"/>
    </row>
    <row r="14" spans="2:7">
      <c r="B14" s="334" t="s">
        <v>1193</v>
      </c>
      <c r="C14" s="334">
        <v>257050</v>
      </c>
      <c r="D14" s="334" t="s">
        <v>1194</v>
      </c>
      <c r="E14" s="334" t="s">
        <v>540</v>
      </c>
      <c r="F14" s="334" t="s">
        <v>180</v>
      </c>
      <c r="G14" s="334"/>
    </row>
    <row r="15" spans="2:7">
      <c r="B15" s="334"/>
      <c r="C15" s="334"/>
      <c r="D15" s="334"/>
      <c r="E15" s="334"/>
      <c r="F15" s="334"/>
      <c r="G15" s="334"/>
    </row>
    <row r="16" spans="2:7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0" t="s">
        <v>1195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 ht="34.5" customHeight="1">
      <c r="C3" s="326" t="s">
        <v>410</v>
      </c>
      <c r="D3" s="326" t="s">
        <v>1196</v>
      </c>
      <c r="E3" s="326" t="s">
        <v>1197</v>
      </c>
      <c r="F3" s="326" t="s">
        <v>1198</v>
      </c>
      <c r="G3" s="331" t="s">
        <v>1199</v>
      </c>
      <c r="H3" s="326" t="s">
        <v>1200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1201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1202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1203</v>
      </c>
      <c r="G6" s="333" t="s">
        <v>1204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1205</v>
      </c>
      <c r="H7" s="327"/>
    </row>
    <row r="8" spans="3:8">
      <c r="C8" s="327" t="s">
        <v>464</v>
      </c>
      <c r="D8" s="327" t="s">
        <v>1206</v>
      </c>
      <c r="E8" s="328">
        <v>45993</v>
      </c>
      <c r="F8" s="327">
        <v>12000</v>
      </c>
      <c r="G8" s="332" t="s">
        <v>1207</v>
      </c>
      <c r="H8" s="327"/>
    </row>
    <row r="9" spans="3:8" ht="29.25">
      <c r="C9" s="327" t="s">
        <v>464</v>
      </c>
      <c r="D9" s="327" t="s">
        <v>1208</v>
      </c>
      <c r="E9" s="328">
        <v>45993</v>
      </c>
      <c r="F9" s="327">
        <v>9000</v>
      </c>
      <c r="G9" s="332" t="s">
        <v>1209</v>
      </c>
      <c r="H9" s="327"/>
    </row>
    <row r="10" spans="3:8" ht="29.25">
      <c r="C10" s="327" t="s">
        <v>464</v>
      </c>
      <c r="D10" s="327" t="s">
        <v>1210</v>
      </c>
      <c r="E10" s="328">
        <v>45993</v>
      </c>
      <c r="F10" s="327">
        <v>10000</v>
      </c>
      <c r="G10" s="332" t="s">
        <v>1209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1211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1" t="s">
        <v>1212</v>
      </c>
      <c r="D5" s="372"/>
      <c r="E5" s="372"/>
      <c r="F5" s="372"/>
      <c r="G5" s="372"/>
      <c r="H5" s="372"/>
      <c r="I5" s="372"/>
      <c r="J5" s="373"/>
      <c r="K5" s="374" t="s">
        <v>1213</v>
      </c>
      <c r="L5" s="375"/>
      <c r="M5" s="375"/>
      <c r="N5" s="375"/>
      <c r="O5" s="376" t="s">
        <v>1214</v>
      </c>
      <c r="P5" s="377"/>
      <c r="Q5" s="378"/>
    </row>
    <row r="6" spans="1:17" s="94" customFormat="1" ht="15.75" customHeight="1">
      <c r="A6" s="88" t="s">
        <v>1215</v>
      </c>
      <c r="B6" s="95" t="s">
        <v>1216</v>
      </c>
      <c r="C6" s="96" t="s">
        <v>869</v>
      </c>
      <c r="D6" s="97" t="s">
        <v>870</v>
      </c>
      <c r="E6" s="96" t="s">
        <v>1217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1218</v>
      </c>
      <c r="M6" s="139" t="s">
        <v>335</v>
      </c>
      <c r="N6" s="140" t="s">
        <v>864</v>
      </c>
      <c r="O6" s="246" t="s">
        <v>907</v>
      </c>
      <c r="P6" s="157"/>
      <c r="Q6" s="193" t="s">
        <v>1219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1</v>
      </c>
      <c r="P111" s="91"/>
      <c r="Q111" s="145" t="str">
        <f>IF($A$2=1,IF(SP_SUL!BJ109="","*",SP_SUL!BJ109),IF(SP_SUL!BK109="","*",SP_SUL!BK109))</f>
        <v>TP em preparação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1</v>
      </c>
      <c r="P112" s="91"/>
      <c r="Q112" s="145" t="str">
        <f>IF($A$2=1,IF(SP_SUL!BJ110="","*",SP_SUL!BJ110),IF(SP_SUL!BK110="","*",SP_SUL!BK110))</f>
        <v>TP em preparação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1</v>
      </c>
      <c r="P113" s="91"/>
      <c r="Q113" s="145" t="str">
        <f>IF($A$2=1,IF(SP_SUL!BJ111="","*",SP_SUL!BJ111),IF(SP_SUL!BK111="","*",SP_SUL!BK111))</f>
        <v>TP em preparação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1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1</v>
      </c>
      <c r="P115" s="91"/>
      <c r="Q115" s="145" t="str">
        <f>IF($A$2=1,IF(SP_SUL!BJ113="","*",SP_SUL!BJ113),IF(SP_SUL!BK113="","*",SP_SUL!BK113))</f>
        <v>TP'S em preparação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1</v>
      </c>
      <c r="P116" s="91"/>
      <c r="Q116" s="145" t="str">
        <f>IF($A$2=1,IF(SP_SUL!BJ114="","*",SP_SUL!BJ114),IF(SP_SUL!BK114="","*",SP_SUL!BK114))</f>
        <v>TP em preparação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1</v>
      </c>
      <c r="P117" s="91"/>
      <c r="Q117" s="145" t="str">
        <f>IF($A$2=1,IF(SP_SUL!BJ115="","*",SP_SUL!BJ115),IF(SP_SUL!BK115="","*",SP_SUL!BK115))</f>
        <v>TP em preparação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1</v>
      </c>
      <c r="P118" s="91"/>
      <c r="Q118" s="145" t="str">
        <f>IF($A$2=1,IF(SP_SUL!BJ116="","*",SP_SUL!BJ116),IF(SP_SUL!BK116="","*",SP_SUL!BK116))</f>
        <v>TP em preparação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1</v>
      </c>
      <c r="P119" s="91"/>
      <c r="Q119" s="145" t="str">
        <f>IF($A$2=1,IF(SP_SUL!BJ117="","*",SP_SUL!BJ117),IF(SP_SUL!BK117="","*",SP_SUL!BK117))</f>
        <v>TP em preparação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1</v>
      </c>
      <c r="P121" s="91"/>
      <c r="Q121" s="145" t="str">
        <f>IF($A$2=1,IF(SP_SUL!BJ119="","*",SP_SUL!BJ119),IF(SP_SUL!BK119="","*",SP_SUL!BK119))</f>
        <v>Ativos em preparação para deslocamento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1</v>
      </c>
      <c r="P122" s="91"/>
      <c r="Q122" s="145" t="str">
        <f>IF($A$2=1,IF(SP_SUL!BJ120="","*",SP_SUL!BJ120),IF(SP_SUL!BK120="","*",SP_SUL!BK120))</f>
        <v>MC1 07h18 / Autorizado entrada na via 07h20 / aguardando passagem do Y99 para deslocamento para local de trabalho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1</v>
      </c>
      <c r="P123" s="91"/>
      <c r="Q123" s="145" t="str">
        <f>IF($A$2=1,IF(SP_SUL!BJ121="","*",SP_SUL!BJ121),IF(SP_SUL!BK121="","*",SP_SUL!BK121))</f>
        <v>MC1 07h13 / Aguardando passagem do M83 para receber autorização de entrada na via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1</v>
      </c>
      <c r="P124" s="91"/>
      <c r="Q124" s="145" t="str">
        <f>IF($A$2=1,IF(SP_SUL!BJ122="","*",SP_SUL!BJ122),IF(SP_SUL!BK122="","*",SP_SUL!BK122))</f>
        <v>MC1 07h29 / aguardando partida do W97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1</v>
      </c>
      <c r="P126" s="91"/>
      <c r="Q126" s="145" t="str">
        <f>IF($A$2=1,IF(SP_SUL!BJ124="","*",SP_SUL!BJ124),IF(SP_SUL!BK124="","*",SP_SUL!BK124))</f>
        <v>Alterado programação para km103+500 via 1. TP em preparação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1</v>
      </c>
      <c r="P127" s="91"/>
      <c r="Q127" s="145" t="str">
        <f>IF($A$2=1,IF(SP_SUL!BJ125="","*",SP_SUL!BJ125),IF(SP_SUL!BK125="","*",SP_SUL!BK125))</f>
        <v>Aguardando ativos informarem pronto para deslocamento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1</v>
      </c>
      <c r="P128" s="91"/>
      <c r="Q128" s="145" t="str">
        <f>IF($A$2=1,IF(SP_SUL!BJ126="","*",SP_SUL!BJ126),IF(SP_SUL!BK126="","*",SP_SUL!BK126))</f>
        <v>Aguardando ativos informarem pronto para deslocamento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1</v>
      </c>
      <c r="P129" s="91"/>
      <c r="Q129" s="145" t="str">
        <f>IF($A$2=1,IF(SP_SUL!BJ127="","*",SP_SUL!BJ127),IF(SP_SUL!BK127="","*",SP_SUL!BK127))</f>
        <v>Aguardando ativos informarem pronto para deslocamento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1</v>
      </c>
      <c r="P130" s="91"/>
      <c r="Q130" s="145" t="str">
        <f>IF($A$2=1,IF(SP_SUL!BJ128="","*",SP_SUL!BJ128),IF(SP_SUL!BK128="","*",SP_SUL!BK128))</f>
        <v>TP em preparação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1</v>
      </c>
      <c r="P131" s="91"/>
      <c r="Q131" s="145" t="str">
        <f>IF($A$2=1,IF(SP_SUL!BJ129="","*",SP_SUL!BJ129),IF(SP_SUL!BK129="","*",SP_SUL!BK129))</f>
        <v>aguardando solicitar MC1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4" sqref="S30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9"/>
      <c r="B1" s="380"/>
      <c r="C1" s="381"/>
      <c r="L1" s="337"/>
      <c r="M1" s="124"/>
      <c r="N1" s="268"/>
      <c r="O1" s="268"/>
      <c r="P1" s="170"/>
      <c r="Q1" s="382" t="s">
        <v>917</v>
      </c>
      <c r="R1" s="383"/>
      <c r="U1" s="102"/>
      <c r="V1" s="384" t="s">
        <v>1220</v>
      </c>
      <c r="W1" s="384"/>
      <c r="X1" s="384"/>
      <c r="Y1" s="104"/>
    </row>
    <row r="2" spans="1:25" s="101" customFormat="1" ht="11.25" customHeight="1">
      <c r="A2" s="105" t="s">
        <v>1221</v>
      </c>
      <c r="B2" s="105" t="s">
        <v>1216</v>
      </c>
      <c r="C2" s="105" t="s">
        <v>313</v>
      </c>
      <c r="D2" s="106" t="s">
        <v>869</v>
      </c>
      <c r="E2" s="106" t="s">
        <v>870</v>
      </c>
      <c r="F2" s="106" t="s">
        <v>1215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1222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1223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1224</v>
      </c>
      <c r="C2" s="96" t="s">
        <v>854</v>
      </c>
      <c r="D2" s="96" t="s">
        <v>856</v>
      </c>
      <c r="E2" s="96" t="s">
        <v>1225</v>
      </c>
      <c r="F2" s="96" t="s">
        <v>1226</v>
      </c>
      <c r="G2" s="96" t="s">
        <v>1227</v>
      </c>
      <c r="H2" s="96" t="s">
        <v>1228</v>
      </c>
      <c r="I2" s="96" t="s">
        <v>1229</v>
      </c>
      <c r="J2" s="96" t="s">
        <v>1230</v>
      </c>
      <c r="K2" s="131" t="s">
        <v>1231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2025-12-05T10:45:18Z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