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972" documentId="120_S{118792C3-22EF-5104-A093-F22BFE3913F3}" xr6:coauthVersionLast="47" xr6:coauthVersionMax="47" xr10:uidLastSave="{5F3015FF-DBE8-4DB1-80B5-CC4E423DFC3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M334" i="1" a="1"/>
  <c r="M334" i="1" s="1"/>
  <c r="N334" i="1" a="1"/>
  <c r="N334" i="1" s="1"/>
  <c r="L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M335" i="1" a="1"/>
  <c r="M335" i="1" s="1"/>
  <c r="N335" i="1" a="1"/>
  <c r="N335" i="1" s="1"/>
  <c r="L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14" i="10" l="1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<sst xmlns="http://schemas.openxmlformats.org/spreadsheetml/2006/main" count="7311" uniqueCount="1632">
  <si>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</si>
  <si>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</si>
  <si>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</si>
  <si>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</si>
  <si>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</si>
  <si>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</si>
  <si>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</si>
  <si>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</si>
  <si>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</si>
  <si>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</si>
  <si>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</si>
  <si>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</si>
  <si>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</si>
  <si>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</si>
  <si>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</si>
  <si>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</si>
  <si>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</si>
  <si>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</si>
  <si>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</si>
  <si>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</si>
  <si>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</si>
  <si>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</si>
  <si>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</si>
  <si>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</si>
  <si>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</si>
  <si>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</si>
  <si>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</si>
  <si>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</si>
  <si>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</si>
  <si>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</si>
  <si>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</si>
  <si>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</si>
  <si>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</si>
  <si>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</si>
  <si>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</si>
  <si>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</si>
  <si>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</si>
  <si>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</si>
  <si>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</si>
  <si>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</si>
  <si>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</si>
  <si>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</si>
  <si>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</si>
  <si>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</si>
  <si>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</si>
  <si>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</si>
  <si>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</si>
  <si>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</si>
  <si>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</si>
  <si>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</si>
  <si>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</si>
  <si>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</si>
  <si>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</si>
  <si>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</si>
  <si>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</si>
  <si>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</si>
  <si>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</si>
  <si>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</si>
  <si>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</si>
  <si>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</si>
  <si>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</si>
  <si>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</si>
  <si>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</si>
  <si>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</si>
  <si>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</si>
  <si>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</si>
  <si>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</si>
  <si>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</si>
  <si>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</si>
  <si>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</si>
  <si>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</si>
  <si>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</si>
  <si>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</si>
  <si>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</si>
  <si>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</si>
  <si>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</si>
  <si>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</si>
  <si>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</si>
  <si>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</si>
  <si>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</si>
  <si>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</si>
  <si>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</si>
  <si>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</si>
  <si>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</si>
  <si>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</si>
  <si>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</si>
  <si>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</si>
  <si>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</si>
  <si>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</si>
  <si>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</si>
  <si>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</si>
  <si>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</si>
  <si>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</si>
  <si>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</si>
  <si>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</si>
  <si>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</si>
  <si>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</si>
  <si>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</si>
  <si>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</si>
  <si>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</si>
  <si>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</si>
  <si>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</si>
  <si>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</si>
  <si>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</si>
  <si>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</si>
  <si>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</si>
  <si>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</si>
  <si>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</si>
  <si>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</si>
  <si>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</si>
  <si>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</si>
  <si>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</si>
  <si>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</si>
  <si>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</si>
  <si>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</si>
  <si>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</si>
  <si>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</si>
  <si>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</si>
  <si>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</si>
  <si>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</si>
  <si>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</si>
  <si>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</si>
  <si>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</si>
  <si>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</si>
  <si>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</si>
  <si>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</si>
  <si>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</si>
  <si>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</si>
  <si>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</si>
  <si>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</si>
  <si>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</si>
  <si>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</si>
  <si>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</si>
  <si>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</si>
  <si>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</si>
  <si>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</si>
  <si>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</si>
  <si>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</si>
  <si>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</si>
  <si>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</si>
  <si>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</si>
  <si>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</si>
  <si>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</si>
  <si>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</si>
  <si>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</si>
  <si>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</si>
  <si>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</si>
  <si>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</si>
  <si>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</si>
  <si>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</si>
  <si>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</si>
  <si>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</si>
  <si>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</si>
  <si>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</si>
  <si>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</si>
  <si>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</si>
  <si>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</si>
  <si>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</si>
  <si>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</si>
  <si>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</si>
  <si>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</si>
  <si>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</si>
  <si>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</si>
  <si>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</si>
  <si>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</si>
  <si>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</si>
  <si>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</si>
  <si>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</si>
  <si>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</si>
  <si>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</si>
  <si>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</si>
  <si>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</si>
  <si>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</si>
  <si>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</si>
  <si>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</si>
  <si>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</si>
  <si>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</si>
  <si>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</si>
  <si>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</si>
  <si>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</si>
  <si>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</si>
  <si>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</si>
  <si>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</si>
  <si>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</si>
  <si>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</si>
  <si>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</si>
  <si>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</si>
  <si>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</si>
  <si>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</si>
  <si>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</si>
  <si>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</si>
  <si>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</si>
  <si>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</si>
  <si>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</si>
  <si>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</si>
  <si>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</si>
  <si>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</si>
  <si>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</si>
  <si>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</si>
  <si>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</si>
  <si>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</si>
  <si>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</si>
  <si>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</si>
  <si>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</si>
  <si>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</si>
  <si>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</si>
  <si>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</si>
  <si>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</si>
  <si>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</si>
  <si>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</si>
  <si>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</si>
  <si>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</si>
  <si>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</si>
  <si>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</si>
  <si>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</si>
  <si>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</si>
  <si>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</si>
  <si>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</si>
  <si>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</si>
  <si>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</si>
  <si>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</si>
  <si>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</si>
  <si>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</si>
  <si>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</si>
  <si>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</si>
  <si>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</si>
  <si>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</si>
  <si>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</si>
  <si>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</si>
  <si>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</si>
  <si>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</si>
  <si>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</si>
  <si>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</si>
  <si>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</si>
  <si>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</si>
  <si>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</si>
  <si>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</si>
  <si>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</si>
  <si>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</si>
  <si>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</si>
  <si>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</si>
  <si>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</si>
  <si>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</si>
  <si>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</si>
  <si>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</si>
  <si>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</si>
  <si>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</si>
  <si>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</si>
  <si>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</si>
  <si>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</si>
  <si>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</si>
  <si>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</si>
  <si>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</si>
  <si>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</si>
  <si>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</si>
  <si>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</si>
  <si>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</si>
  <si>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</si>
  <si>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</si>
  <si>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</si>
  <si>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</si>
  <si>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</si>
  <si>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</si>
  <si>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</si>
  <si>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</si>
  <si>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</si>
  <si>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</si>
  <si>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</si>
  <si>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</si>
  <si>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</si>
  <si>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</si>
  <si>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</si>
  <si>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</si>
  <si>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</si>
  <si>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</si>
  <si>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</si>
  <si>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</si>
  <si>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</si>
  <si>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</si>
  <si>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</si>
  <si>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</si>
  <si>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</si>
  <si>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</si>
  <si>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</si>
  <si>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</si>
  <si>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</si>
  <si>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</si>
  <si>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</si>
  <si>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</si>
  <si>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</si>
  <si>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</si>
  <si>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</si>
  <si>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</si>
  <si>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</si>
  <si>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</si>
  <si>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</si>
  <si>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</si>
  <si>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</si>
  <si>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</si>
  <si>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</si>
  <si>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</si>
  <si>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</si>
  <si>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</si>
  <si>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</si>
  <si>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</si>
  <si>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</si>
  <si>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</si>
  <si>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</si>
  <si>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</si>
  <si>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</si>
  <si>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</si>
  <si>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</si>
  <si>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</si>
  <si>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</si>
  <si>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</si>
  <si>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</si>
  <si>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</si>
  <si>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</si>
  <si>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</si>
  <si>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</si>
  <si>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</si>
  <si>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</si>
  <si>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</si>
  <si>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</si>
  <si>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</si>
  <si>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</si>
  <si>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</si>
  <si>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</si>
  <si>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</si>
  <si>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</si>
  <si>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</si>
  <si>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</si>
  <si>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</si>
  <si>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</si>
  <si>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</si>
  <si>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</si>
  <si>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</si>
  <si>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</si>
  <si>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</si>
  <si>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</si>
  <si>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</si>
  <si>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</si>
  <si>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</si>
  <si>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</si>
  <si>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</si>
  <si>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</si>
  <si>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</si>
  <si>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</si>
  <si>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</si>
  <si>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</si>
  <si>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</si>
  <si>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</si>
  <si>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</si>
  <si>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</si>
  <si>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</si>
  <si>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</si>
  <si>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</si>
  <si>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</si>
  <si>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</si>
  <si>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</si>
  <si>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</si>
  <si>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</si>
  <si>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</si>
  <si>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</si>
  <si>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</si>
  <si>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</si>
  <si>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</si>
  <si>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</si>
  <si>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</si>
  <si>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</si>
  <si>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</si>
  <si>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</si>
  <si>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</si>
  <si>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</si>
  <si>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</si>
  <si>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</si>
  <si>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</si>
  <si>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</si>
  <si>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</si>
  <si>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</si>
  <si>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</si>
  <si>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</si>
  <si>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</si>
  <si>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</si>
  <si>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</si>
  <si>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</si>
  <si>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</si>
  <si>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</si>
  <si>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</si>
  <si>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</si>
  <si>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</si>
  <si>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</si>
  <si>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</si>
  <si>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</si>
  <si>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</si>
  <si>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</si>
  <si>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</si>
  <si>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</si>
  <si>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</si>
  <si>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</si>
  <si>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</si>
  <si>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</si>
  <si>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</si>
  <si>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</si>
  <si>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</si>
  <si>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</si>
  <si>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</si>
  <si>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</si>
  <si>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</si>
  <si>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</si>
  <si>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</si>
  <si>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</si>
  <si>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</si>
  <si>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</si>
  <si>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</si>
  <si>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</si>
  <si>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</si>
  <si>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</si>
  <si>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</si>
  <si>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</si>
  <si>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</si>
  <si>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</si>
  <si>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</si>
  <si>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</si>
  <si>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</si>
  <si>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</si>
  <si>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</si>
  <si>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</si>
  <si>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</si>
  <si>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</si>
  <si>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</si>
  <si>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</si>
  <si>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</si>
  <si>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</si>
  <si>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</si>
  <si>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</si>
  <si>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</si>
  <si>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</si>
  <si>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</si>
  <si>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</si>
  <si>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</si>
  <si>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</si>
  <si>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</si>
  <si>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</si>
  <si>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</si>
  <si>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</si>
  <si>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</si>
  <si>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</si>
  <si>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</si>
  <si>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</si>
  <si>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</si>
  <si>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</si>
  <si>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</si>
  <si>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</si>
  <si>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</si>
  <si>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</si>
  <si>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</si>
  <si>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</si>
  <si>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</si>
  <si>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</si>
  <si>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</si>
  <si>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</si>
  <si>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</si>
  <si>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</si>
  <si>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</si>
  <si>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</si>
  <si>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</si>
  <si>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</si>
  <si>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</si>
  <si>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</si>
  <si>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</si>
  <si>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</si>
  <si>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</si>
  <si>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</si>
  <si>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</si>
  <si>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</si>
  <si>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</si>
  <si>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</si>
  <si>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</si>
  <si>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</si>
  <si>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</si>
  <si>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</si>
  <si>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</si>
  <si>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</si>
  <si>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</si>
  <si>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</si>
  <si>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</si>
  <si>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</si>
  <si>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</si>
  <si>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</si>
  <si>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</si>
  <si>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</si>
  <si>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</si>
  <si>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</si>
  <si>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</si>
  <si>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</si>
  <si>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</si>
  <si>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</si>
  <si>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</si>
  <si>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</si>
  <si>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</si>
  <si>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</si>
  <si>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</si>
  <si>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</si>
  <si>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</si>
  <si>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</si>
  <si>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</si>
  <si>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</si>
  <si>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</si>
  <si>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</si>
  <si>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</si>
  <si>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</si>
  <si>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</si>
  <si>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</si>
  <si>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</si>
  <si>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</si>
  <si>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</si>
  <si>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</si>
  <si>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</si>
  <si>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</si>
  <si>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</si>
  <si>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</si>
  <si>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</si>
  <si>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</si>
  <si>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</si>
  <si>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</si>
  <si>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</si>
  <si>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</si>
  <si>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</si>
  <si>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</si>
  <si>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</si>
  <si>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</si>
  <si>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</si>
  <si>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</si>
  <si>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</si>
  <si>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</si>
  <si>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</si>
  <si>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</si>
  <si>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</si>
  <si>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</si>
  <si>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</si>
  <si>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</si>
  <si>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</si>
  <si>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</si>
  <si>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</si>
  <si>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</si>
  <si>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</si>
  <si>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</si>
  <si>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</si>
  <si>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</si>
  <si>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</si>
  <si>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</si>
  <si>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</si>
  <si>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</si>
  <si>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</si>
  <si>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</si>
  <si>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</si>
  <si>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</si>
  <si>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</si>
  <si>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</si>
  <si>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</si>
  <si>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</si>
  <si>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</si>
  <si>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</si>
  <si>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</si>
  <si>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</si>
  <si>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</si>
  <si>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</si>
  <si>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</si>
  <si>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</si>
  <si>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</si>
  <si>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</si>
  <si>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</si>
  <si>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</si>
  <si>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</si>
  <si>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</si>
  <si>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</si>
  <si>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</si>
  <si>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</si>
  <si>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</si>
  <si>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</si>
  <si>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</si>
  <si>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</si>
  <si>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</si>
  <si>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</si>
  <si>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</si>
  <si>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</si>
  <si>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</si>
  <si>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</si>
  <si>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</si>
  <si>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</si>
  <si>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</si>
  <si>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</si>
  <si>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</si>
  <si>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</si>
  <si>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</si>
  <si>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</si>
  <si>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</si>
  <si>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</si>
  <si>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</si>
  <si>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</si>
  <si>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</si>
  <si>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</si>
  <si>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</si>
  <si>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</si>
  <si>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</si>
  <si>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</si>
  <si>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</si>
  <si>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</si>
  <si>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</si>
  <si>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</si>
  <si>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</si>
  <si>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</si>
  <si>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</si>
  <si>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</si>
  <si>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</si>
  <si>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</si>
  <si>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</si>
  <si>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</si>
  <si>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</si>
  <si>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</si>
  <si>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</si>
  <si>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</si>
  <si>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</si>
  <si>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</si>
  <si>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</si>
  <si>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</si>
  <si>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</si>
  <si>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</si>
  <si>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</si>
  <si>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</si>
  <si>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</si>
  <si>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</si>
  <si>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</si>
  <si>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</si>
  <si>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</si>
  <si>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</si>
  <si>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</si>
  <si>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</si>
  <si>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</si>
  <si>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</si>
  <si>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</si>
  <si>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</si>
  <si>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</si>
  <si>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</si>
  <si>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</si>
  <si>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</si>
  <si>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</si>
  <si>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</si>
  <si>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</si>
  <si>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</si>
  <si>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</si>
  <si>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</si>
  <si>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</si>
  <si>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</si>
  <si>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</si>
  <si>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</si>
  <si>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</si>
  <si>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</si>
  <si>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</si>
  <si>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</si>
  <si>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</si>
  <si>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</si>
  <si>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</si>
  <si>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</si>
  <si>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</si>
  <si>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</si>
  <si>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</si>
  <si>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</si>
  <si>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</si>
  <si>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</si>
  <si>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</si>
  <si>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</si>
  <si>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</si>
  <si>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</si>
  <si>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</si>
  <si>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</si>
  <si>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</si>
  <si>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</si>
  <si>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</si>
  <si>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</si>
  <si>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</si>
  <si>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</si>
  <si>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</si>
  <si>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</si>
  <si>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</si>
  <si>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</si>
  <si>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</si>
  <si>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</si>
  <si>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</si>
  <si>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</si>
  <si>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</si>
  <si>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</si>
  <si>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</si>
  <si>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</si>
  <si>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</si>
  <si>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</si>
  <si>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</si>
  <si>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</si>
  <si>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</si>
  <si>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</si>
  <si>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</si>
  <si>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</si>
  <si>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</si>
  <si>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</si>
  <si>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</si>
  <si>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</si>
  <si>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</si>
  <si>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</si>
  <si>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</si>
  <si>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</si>
  <si>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</si>
  <si>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</si>
  <si>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</si>
  <si>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</si>
  <si>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</si>
  <si>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</si>
  <si>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</si>
  <si>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</si>
  <si>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</si>
  <si>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</si>
  <si>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</si>
  <si>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</si>
  <si>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</si>
  <si>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</si>
  <si>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</si>
  <si>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</si>
  <si>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</si>
  <si>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</si>
  <si>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</si>
  <si>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</si>
  <si>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</si>
  <si>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</si>
  <si>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</si>
  <si>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</si>
  <si>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</si>
  <si>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</si>
  <si>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</si>
  <si>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</si>
  <si>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</si>
  <si>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</si>
  <si>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</si>
  <si>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</si>
  <si>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</si>
  <si>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</si>
  <si>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</si>
  <si>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</si>
  <si>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</si>
  <si>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</si>
  <si>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</si>
  <si>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</si>
  <si>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</si>
  <si>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</si>
  <si>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</si>
  <si>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</si>
  <si>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</si>
  <si>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</si>
  <si>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</si>
  <si>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</si>
  <si>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</si>
  <si>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</si>
  <si>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</si>
  <si>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</si>
  <si>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</si>
  <si>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</si>
  <si>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</si>
  <si>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</si>
  <si>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</si>
  <si>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</si>
  <si>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</si>
  <si>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</si>
  <si>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</si>
  <si>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</si>
  <si>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</si>
  <si>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</si>
  <si>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</si>
  <si>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</si>
  <si>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</si>
  <si>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</si>
  <si>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</si>
  <si>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</si>
  <si>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</si>
  <si>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</si>
  <si>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</si>
  <si>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</si>
  <si>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</si>
  <si>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</si>
  <si>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</si>
  <si>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</si>
  <si>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</si>
  <si>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</si>
  <si>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</si>
  <si>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</si>
  <si>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</si>
  <si>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</si>
  <si>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</si>
  <si>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</si>
  <si>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</si>
  <si>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</si>
  <si>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</si>
  <si>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</si>
  <si>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</si>
  <si>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</si>
  <si>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</si>
  <si>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</si>
  <si>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</si>
  <si>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</si>
  <si>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</si>
  <si>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</si>
  <si>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</si>
  <si>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</si>
  <si>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</si>
  <si>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</si>
  <si>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</si>
  <si>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</si>
  <si>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</si>
  <si>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</si>
  <si>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</si>
  <si>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</si>
  <si>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</si>
  <si>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</si>
  <si>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</si>
  <si>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</si>
  <si>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</si>
  <si>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</si>
  <si>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</si>
  <si>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</si>
  <si>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</si>
  <si>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</si>
  <si>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</si>
  <si>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</si>
  <si>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</si>
  <si>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</si>
  <si>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</si>
  <si>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</si>
  <si>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</si>
  <si>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</si>
  <si>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</si>
  <si>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</si>
  <si>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</si>
  <si>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</si>
  <si>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</si>
  <si>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</si>
  <si>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</si>
  <si>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</si>
  <si>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</si>
  <si>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</si>
  <si>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</si>
  <si>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</si>
  <si>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</si>
  <si>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</si>
  <si>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</si>
  <si>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</si>
  <si>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</si>
  <si>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</si>
  <si>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</si>
  <si>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</si>
  <si>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</si>
  <si>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</si>
  <si>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</si>
  <si>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</si>
  <si>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</si>
  <si>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</si>
  <si>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</si>
  <si>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</si>
  <si>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</si>
  <si>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</si>
  <si>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</si>
  <si>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</si>
  <si>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</si>
  <si>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</si>
  <si>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</si>
  <si>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</si>
  <si>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</si>
  <si>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</si>
  <si>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</si>
  <si>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</si>
  <si>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</si>
  <si>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</si>
  <si>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</si>
  <si>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</si>
  <si>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</si>
  <si>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</si>
  <si>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</si>
  <si>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</si>
  <si>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</si>
  <si>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</si>
  <si>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</si>
  <si>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</si>
  <si>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</si>
  <si>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</si>
  <si>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</si>
  <si>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</si>
  <si>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</si>
  <si>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</si>
  <si>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</si>
  <si>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</si>
  <si>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</si>
  <si>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</si>
  <si>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</si>
  <si>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</si>
  <si>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</si>
  <si>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</si>
  <si>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</si>
  <si>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</si>
  <si>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</si>
  <si>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</si>
  <si>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</si>
  <si>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</si>
  <si>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</si>
  <si>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</si>
  <si>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</si>
  <si>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</si>
  <si>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</si>
  <si>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</si>
  <si>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</si>
  <si>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</si>
  <si>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</si>
  <si>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</si>
  <si>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</si>
  <si>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</si>
  <si>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</si>
  <si>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</si>
  <si>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</si>
  <si>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</si>
  <si>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</si>
  <si>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</si>
  <si>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</si>
  <si>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</si>
  <si>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</si>
  <si>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</si>
  <si>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</si>
  <si>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</si>
  <si>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</si>
  <si>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</si>
  <si>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</si>
  <si>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</si>
  <si>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</si>
  <si>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</si>
  <si>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</si>
  <si>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</si>
  <si>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</si>
  <si>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</si>
  <si>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</si>
  <si>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</si>
  <si>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</si>
  <si>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</si>
  <si>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</si>
  <si>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</si>
  <si>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</si>
  <si>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</si>
  <si>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</si>
  <si>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</si>
  <si>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</si>
  <si>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</si>
  <si>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</si>
  <si>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</si>
  <si>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</si>
  <si>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</si>
  <si>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</si>
  <si>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</si>
  <si>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</si>
  <si>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</si>
  <si>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</si>
  <si>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</si>
  <si>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</si>
  <si>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</si>
  <si>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</si>
  <si>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</si>
  <si>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</si>
  <si>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</si>
  <si>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</si>
  <si>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</si>
  <si>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</si>
  <si>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</si>
  <si>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</si>
  <si>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</si>
  <si>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</si>
  <si>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</si>
  <si>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</si>
  <si>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</si>
  <si>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</si>
  <si>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</si>
  <si>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</si>
  <si>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</si>
  <si>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</si>
  <si>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</si>
  <si>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</si>
  <si>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</si>
  <si>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</si>
  <si>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</si>
  <si>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</si>
  <si>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</si>
  <si>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</si>
  <si>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</si>
  <si>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</si>
  <si>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</si>
  <si>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</si>
  <si>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</si>
  <si>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</si>
  <si>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</si>
  <si>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</si>
  <si>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</si>
  <si>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</si>
  <si>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</si>
  <si>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</si>
  <si>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</si>
  <si>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</si>
  <si>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</si>
  <si>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</si>
  <si>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</si>
  <si>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</si>
  <si>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</si>
  <si>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</si>
  <si>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</si>
  <si>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</si>
  <si>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</si>
  <si>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</si>
  <si>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</si>
  <si>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</si>
  <si>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</si>
  <si>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</si>
  <si>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</si>
  <si>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</si>
  <si>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</si>
  <si>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</si>
  <si>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</si>
  <si>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</si>
  <si>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</si>
  <si>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</si>
  <si>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</si>
  <si>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</si>
  <si>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</si>
  <si>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</si>
  <si>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</si>
  <si>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</si>
  <si>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</si>
  <si>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</si>
  <si>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</si>
  <si>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</si>
  <si>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</si>
  <si>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</si>
  <si>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</si>
  <si>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</si>
  <si>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</si>
  <si>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</si>
  <si>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</si>
  <si>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</si>
  <si>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</si>
  <si>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</si>
  <si>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</si>
  <si>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</si>
  <si>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</si>
  <si>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</si>
  <si>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</si>
  <si>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</si>
  <si>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</si>
  <si>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</si>
  <si>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</si>
  <si>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</si>
  <si>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</si>
  <si>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</si>
  <si>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</si>
  <si>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</si>
  <si>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</si>
  <si>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</si>
  <si>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</si>
  <si>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</si>
  <si>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</si>
  <si>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</si>
  <si>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</si>
  <si>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</si>
  <si>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</si>
  <si>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</si>
  <si>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</si>
  <si>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</si>
  <si>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</si>
  <si>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</si>
  <si>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</si>
  <si>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</si>
  <si>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</si>
  <si>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</si>
  <si>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</si>
  <si>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</si>
  <si>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</si>
  <si>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</si>
  <si>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</si>
  <si>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</si>
  <si>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</si>
  <si>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</si>
  <si>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</si>
  <si>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</si>
  <si>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</si>
  <si>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</si>
  <si>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</si>
  <si>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</si>
  <si>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</si>
  <si>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</si>
  <si>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</si>
  <si>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</si>
  <si>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</si>
  <si>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</si>
  <si>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</si>
  <si>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</si>
  <si>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</si>
  <si>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</si>
  <si>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</si>
  <si>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</si>
  <si>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</si>
  <si>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</si>
  <si>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</si>
  <si>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</si>
  <si>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</si>
  <si>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</si>
  <si>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</si>
  <si>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</si>
  <si>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</si>
  <si>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</si>
  <si>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</si>
  <si>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</si>
  <si>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</si>
  <si>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</si>
  <si>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</si>
  <si>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</si>
  <si>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</si>
  <si>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</si>
  <si>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</si>
  <si>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</si>
  <si>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</si>
  <si>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</si>
  <si>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</si>
  <si>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</si>
  <si>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</si>
  <si>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</si>
  <si>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</si>
  <si>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</si>
  <si>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</si>
  <si>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</si>
  <si>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</si>
  <si>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</si>
  <si>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</si>
  <si>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</si>
  <si>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</si>
  <si>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</si>
  <si>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</si>
  <si>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</si>
  <si>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</si>
  <si>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</si>
  <si>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</si>
  <si>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</si>
  <si>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</si>
  <si>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</si>
  <si>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</si>
  <si>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</si>
  <si>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</si>
  <si>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</si>
  <si>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</si>
  <si>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</si>
  <si>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</si>
  <si>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</si>
  <si>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</si>
  <si>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</si>
  <si>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</si>
  <si>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</si>
  <si>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</si>
  <si>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</si>
  <si>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</si>
  <si>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</si>
  <si>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</si>
  <si>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</si>
  <si>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</si>
  <si>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</si>
  <si>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</si>
  <si>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</si>
  <si>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</si>
  <si>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</si>
  <si>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</si>
  <si>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</si>
  <si>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</si>
  <si>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</si>
  <si>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</si>
  <si>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</si>
  <si>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</si>
  <si>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</si>
  <si>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</si>
  <si>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</si>
  <si>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</si>
  <si>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</si>
  <si>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</si>
  <si>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</si>
  <si>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</si>
  <si>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</si>
  <si>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</si>
  <si>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</si>
  <si>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</si>
  <si>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</si>
  <si>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</si>
  <si>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</si>
  <si>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</si>
  <si>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</si>
  <si>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</si>
  <si>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</si>
  <si>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</si>
  <si>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</si>
  <si>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</si>
  <si>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</si>
  <si>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</si>
  <si>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</si>
  <si>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</si>
  <si>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</si>
  <si>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</si>
  <si>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</si>
  <si>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</si>
  <si>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</si>
  <si>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</si>
  <si>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</si>
  <si>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</si>
  <si>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</si>
  <si>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</si>
  <si>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</si>
  <si>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</si>
  <si>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</si>
  <si>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</si>
  <si>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</si>
  <si>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</si>
  <si>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</si>
  <si>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</si>
  <si>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</si>
  <si>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</si>
  <si>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</si>
  <si>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</si>
  <si>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</si>
  <si>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</si>
  <si>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</si>
  <si>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</si>
  <si>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</si>
  <si>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</si>
  <si>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</si>
  <si>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</si>
  <si>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</si>
  <si>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</si>
  <si>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</si>
  <si>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</si>
  <si>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</si>
  <si>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</si>
  <si>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</si>
  <si>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</si>
  <si>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</si>
  <si>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</si>
  <si>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</si>
  <si>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</si>
  <si>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</si>
  <si>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</si>
  <si>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</si>
  <si>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</si>
  <si>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</si>
  <si>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</si>
  <si>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</si>
  <si>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</si>
  <si>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</si>
  <si>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</si>
  <si>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</si>
  <si>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</si>
  <si>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</si>
  <si>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</si>
  <si>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</si>
  <si>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</si>
  <si>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</si>
  <si>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</si>
  <si>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</si>
  <si>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</si>
  <si>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</si>
  <si>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</si>
  <si>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</si>
  <si>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</si>
  <si>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</si>
  <si>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</si>
  <si>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</si>
  <si>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</si>
  <si>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</si>
  <si>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</si>
  <si>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</si>
  <si>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</si>
  <si>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</si>
  <si>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</si>
  <si>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</si>
  <si>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</si>
  <si>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</si>
  <si>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</si>
  <si>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</si>
  <si>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</si>
  <si>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</si>
  <si>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</si>
  <si>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</si>
  <si>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</si>
  <si>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</si>
  <si>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</si>
  <si>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</si>
  <si>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</si>
  <si>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</si>
  <si>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</si>
  <si>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</si>
  <si>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</si>
  <si>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</si>
  <si>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</si>
  <si>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</si>
  <si>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</si>
  <si>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</si>
  <si>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</si>
  <si>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</si>
  <si>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</si>
  <si>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</si>
  <si>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</si>
  <si>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</si>
  <si>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</si>
  <si>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</si>
  <si>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</si>
  <si>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</si>
  <si>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</si>
  <si>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</si>
  <si>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</si>
  <si>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</si>
  <si>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</si>
  <si>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</si>
  <si>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</si>
  <si>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</si>
  <si>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</si>
  <si>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</si>
  <si>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</si>
  <si>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</si>
  <si>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</si>
  <si>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</si>
  <si>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</si>
  <si>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</si>
  <si>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</si>
  <si>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</si>
  <si>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</si>
  <si>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</si>
  <si>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</si>
  <si>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</si>
  <si>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</si>
  <si>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</si>
  <si>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</si>
  <si>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</si>
  <si>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</si>
  <si>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</si>
  <si>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</si>
  <si>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</si>
  <si>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</si>
  <si>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</si>
  <si>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</si>
  <si>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</si>
  <si>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</si>
  <si>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</si>
  <si>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</si>
  <si>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</si>
  <si>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</si>
  <si>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</si>
  <si>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</si>
  <si>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</si>
  <si>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</si>
  <si>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</si>
  <si>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</si>
  <si>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</si>
  <si>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</si>
  <si>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</si>
  <si>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</si>
  <si>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</si>
  <si>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</si>
  <si>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</si>
  <si>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</si>
  <si>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</si>
  <si>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</si>
  <si>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</si>
  <si>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</si>
  <si>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</si>
  <si>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</si>
  <si>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</si>
  <si>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</si>
  <si>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</si>
  <si>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</si>
  <si>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</si>
  <si>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</si>
  <si>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</si>
  <si>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</si>
  <si>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</si>
  <si>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</si>
  <si>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</si>
  <si>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</si>
  <si>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</si>
  <si>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</si>
  <si>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</si>
  <si>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</si>
  <si>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</si>
  <si>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</si>
  <si>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</si>
  <si>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</si>
  <si>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</si>
  <si>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</si>
  <si>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</si>
  <si>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</si>
  <si>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</si>
  <si>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</si>
  <si>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</si>
  <si>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</si>
  <si>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</si>
  <si>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</si>
  <si>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</si>
  <si>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</si>
  <si>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</si>
  <si>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</si>
  <si>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</si>
  <si>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</si>
  <si>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</si>
  <si>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</si>
  <si>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</si>
  <si>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</si>
  <si>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</si>
  <si>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</si>
  <si>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</si>
  <si>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</si>
  <si>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</si>
  <si>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</si>
  <si>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</si>
  <si>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</si>
  <si>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</si>
  <si>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</si>
  <si>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</si>
  <si>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</si>
  <si>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</si>
  <si>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</si>
  <si>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</si>
  <si>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</si>
  <si>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</si>
  <si>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</si>
  <si>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</si>
  <si>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</si>
  <si>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</si>
  <si>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</si>
  <si>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</si>
  <si>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</si>
  <si>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</si>
  <si>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</si>
  <si>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</si>
  <si>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</si>
  <si>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</si>
  <si>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</si>
  <si>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</si>
  <si>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</si>
  <si>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</si>
  <si>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</si>
  <si>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</si>
  <si>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</si>
  <si>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</si>
  <si>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</si>
  <si>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</si>
  <si>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</si>
  <si>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</si>
  <si>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</si>
  <si>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</si>
  <si>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</si>
  <si>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</si>
  <si>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</si>
  <si>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</si>
  <si>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</si>
  <si>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</si>
  <si>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</si>
  <si>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</si>
  <si>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</si>
  <si>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</si>
  <si>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</si>
  <si>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</si>
  <si>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</si>
  <si>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</si>
  <si>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</si>
  <si>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</si>
  <si>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</si>
  <si>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</si>
  <si>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</si>
  <si>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</si>
  <si>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</si>
  <si>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</si>
  <si>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</si>
  <si>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</si>
  <si>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</si>
  <si>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</si>
  <si>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</si>
  <si>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</si>
  <si>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</si>
  <si>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</si>
  <si>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</si>
  <si>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</si>
  <si>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</si>
  <si>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</si>
  <si>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</si>
  <si>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</si>
  <si>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</si>
  <si>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</si>
  <si>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</si>
  <si>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</si>
  <si>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</si>
  <si>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</si>
  <si>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</si>
  <si>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</si>
  <si>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</si>
  <si>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</si>
  <si>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</si>
  <si>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</si>
  <si>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</si>
  <si>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</si>
  <si>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</si>
  <si>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</si>
  <si>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</si>
  <si>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</si>
  <si>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</si>
  <si>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</si>
  <si>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</si>
  <si>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</si>
  <si>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</si>
  <si>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</si>
  <si>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</si>
  <si>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</si>
  <si>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</si>
  <si>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</si>
  <si>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</si>
  <si>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</si>
  <si>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</si>
  <si>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</si>
  <si>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</si>
  <si>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</si>
  <si>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</si>
  <si>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</si>
  <si>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</si>
  <si>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</si>
  <si>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</si>
  <si>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</si>
  <si>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</si>
  <si>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</si>
  <si>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</si>
  <si>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</si>
  <si>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</si>
  <si>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</si>
  <si>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</si>
  <si>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</si>
  <si>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</si>
  <si>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</si>
  <si>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</si>
  <si>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</si>
  <si>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</si>
  <si>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</si>
  <si>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</si>
  <si>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</si>
  <si>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</si>
  <si>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</si>
  <si>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TP pronto 09h08 / Previsão após i51 as 13h00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</si>
  <si>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</si>
  <si>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</si>
  <si>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</si>
  <si>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</si>
  <si>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</si>
  <si>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</si>
  <si>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</si>
  <si>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</si>
  <si>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</si>
  <si>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</si>
  <si>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</si>
  <si>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</si>
  <si>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</si>
  <si>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</si>
  <si>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</si>
  <si>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</si>
  <si>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TP pronto 09h08 / Sem oportundiade de faixa</t>
  </si>
  <si>
    <t>MC1 08h04  / Sem oportunidade de faixa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</si>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</sst>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BA299" activePane="bottomRight" state="frozen"/>
      <selection pane="bottomRight" activeCell="BP303" sqref="BP30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969</v>
      </c>
      <c r="C1" s="265"/>
      <c r="D1" s="265"/>
      <c r="E1" s="231"/>
      <c r="F1" s="264" t="s">
        <v>970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971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972</v>
      </c>
      <c r="BI1" s="247"/>
      <c r="BJ1" s="247"/>
      <c r="BK1" s="248"/>
      <c r="BL1" s="211" t="s">
        <v>973</v>
      </c>
      <c r="BM1" s="238" t="s">
        <v>974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1" t="s">
        <v>975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978</v>
      </c>
      <c r="AT2" s="242"/>
      <c r="AU2" s="242"/>
      <c r="AV2" s="242"/>
      <c r="AW2" s="242"/>
      <c r="AX2" s="242"/>
      <c r="AY2" s="245"/>
      <c r="AZ2" s="5"/>
      <c r="BA2" s="255" t="s">
        <v>979</v>
      </c>
      <c r="BB2" s="256"/>
      <c r="BC2" s="241" t="s">
        <v>976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55" t="s">
        <v>980</v>
      </c>
      <c r="AJ3" s="256"/>
      <c r="AK3" s="255" t="s">
        <v>981</v>
      </c>
      <c r="AL3" s="261"/>
      <c r="AM3" s="262"/>
      <c r="AN3" s="263"/>
      <c r="AO3" s="261"/>
      <c r="AP3" s="261"/>
      <c r="AQ3" s="256"/>
      <c r="AR3" s="60"/>
      <c r="AS3" s="259" t="s">
        <v>987</v>
      </c>
      <c r="AT3" s="260"/>
      <c r="AU3" s="259" t="s">
        <v>988</v>
      </c>
      <c r="AV3" s="260"/>
      <c r="AW3" s="259" t="s">
        <v>989</v>
      </c>
      <c r="AX3" s="260"/>
      <c r="AY3" s="60" t="s">
        <v>990</v>
      </c>
      <c r="AZ3" s="60"/>
      <c r="BA3" s="257"/>
      <c r="BB3" s="258"/>
      <c r="BC3" s="255" t="s">
        <v>983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991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1551</v>
      </c>
      <c r="W299" s="151" t="s">
        <v>1483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1552</v>
      </c>
      <c r="BK299" s="17" t="s">
        <v>1552</v>
      </c>
      <c r="BL299" s="15"/>
      <c r="BM299" s="130"/>
      <c r="BN299" s="130"/>
      <c r="BO299" s="130"/>
      <c r="BP299" s="17"/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1327</v>
      </c>
      <c r="AN300" s="105" t="s">
        <v>1328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 t="s">
        <v>1553</v>
      </c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23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/>
      <c r="AT301" s="108"/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/>
      <c r="BI301" s="16"/>
      <c r="BJ301" s="16" t="s">
        <v>1554</v>
      </c>
      <c r="BK301" s="17"/>
      <c r="BL301" s="15"/>
      <c r="BM301" s="130"/>
      <c r="BN301" s="130"/>
      <c r="BO301" s="130"/>
      <c r="BP301" s="186"/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1555</v>
      </c>
      <c r="BK302" s="17" t="s">
        <v>1555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1555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1386</v>
      </c>
      <c r="BK303" s="17" t="s">
        <v>1386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1386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1556</v>
      </c>
      <c r="BK304" s="17" t="s">
        <v>1556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1556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1557</v>
      </c>
      <c r="N305" s="127" t="s">
        <v>1558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1559</v>
      </c>
      <c r="X305" s="104" t="s">
        <v>452</v>
      </c>
      <c r="Y305" s="129"/>
      <c r="Z305" s="104"/>
      <c r="AA305" s="183" t="s">
        <v>1560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1561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1562</v>
      </c>
      <c r="BK306" s="17" t="s">
        <v>1562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1562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1563</v>
      </c>
      <c r="BK307" s="17" t="s">
        <v>1563</v>
      </c>
      <c r="BL307" s="15"/>
      <c r="BM307" s="130" t="s">
        <v>471</v>
      </c>
      <c r="BN307" s="130" t="s">
        <v>500</v>
      </c>
      <c r="BO307" s="130" t="s">
        <v>1564</v>
      </c>
      <c r="BP307" s="186" t="s">
        <v>1563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1565</v>
      </c>
      <c r="N308" s="127" t="s">
        <v>1566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1568</v>
      </c>
      <c r="J309" s="127">
        <v>70</v>
      </c>
      <c r="K309" s="127">
        <v>131</v>
      </c>
      <c r="L309" s="105">
        <v>96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1571</v>
      </c>
      <c r="BK310" s="17" t="s">
        <v>1571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1571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1572</v>
      </c>
      <c r="BK311" s="17" t="s">
        <v>1572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1572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/>
      <c r="AS315" s="108"/>
      <c r="AT315" s="108"/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/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V97</v>
      </c>
      <c r="B320" s="102"/>
      <c r="C320" s="134" t="str">
        <f>IF(BS_CONTROLE[[#This Row],[DATA]]="","",WEEKNUM(BS_CONTROLE[[#This Row],[DATA]]))</f>
        <v/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1565</v>
      </c>
      <c r="N320" s="127" t="s">
        <v>1566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7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1568</v>
      </c>
      <c r="J321" s="127">
        <v>70</v>
      </c>
      <c r="K321" s="127">
        <v>131</v>
      </c>
      <c r="L321" s="105">
        <v>96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1573</v>
      </c>
      <c r="W329" s="151" t="s">
        <v>1574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1575</v>
      </c>
      <c r="W330" s="151" t="s">
        <v>1574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1576</v>
      </c>
      <c r="J331" s="127">
        <v>70</v>
      </c>
      <c r="K331" s="127">
        <v>168</v>
      </c>
      <c r="L331" s="105" t="s">
        <v>1576</v>
      </c>
      <c r="M331" s="127" t="s">
        <v>1577</v>
      </c>
      <c r="N331" s="127" t="s">
        <v>1578</v>
      </c>
      <c r="O331" s="106" t="s">
        <v>1579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1580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/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1581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1582</v>
      </c>
      <c r="C4" s="159" t="s">
        <v>1583</v>
      </c>
      <c r="D4" s="159" t="s">
        <v>1584</v>
      </c>
      <c r="E4" s="159" t="s">
        <v>1585</v>
      </c>
      <c r="F4" s="159" t="s">
        <v>4</v>
      </c>
      <c r="G4" s="159" t="s">
        <v>1586</v>
      </c>
    </row>
    <row r="5" spans="2:7">
      <c r="B5" s="160" t="s">
        <v>1587</v>
      </c>
      <c r="C5" s="160">
        <v>257068</v>
      </c>
      <c r="D5" s="160" t="s">
        <v>1588</v>
      </c>
      <c r="E5" s="160" t="s">
        <v>1589</v>
      </c>
      <c r="F5" s="160" t="s">
        <v>1589</v>
      </c>
      <c r="G5" s="161">
        <v>46296</v>
      </c>
    </row>
    <row r="6" spans="2:7">
      <c r="B6" s="160" t="s">
        <v>1590</v>
      </c>
      <c r="C6" s="160" t="s">
        <v>624</v>
      </c>
      <c r="D6" s="160" t="s">
        <v>624</v>
      </c>
      <c r="E6" s="160" t="s">
        <v>624</v>
      </c>
      <c r="F6" s="160" t="s">
        <v>1591</v>
      </c>
      <c r="G6" s="161" t="s">
        <v>624</v>
      </c>
    </row>
    <row r="7" spans="2:7">
      <c r="B7" s="160" t="s">
        <v>1592</v>
      </c>
      <c r="C7" s="160">
        <v>257472</v>
      </c>
      <c r="D7" s="160" t="s">
        <v>1593</v>
      </c>
      <c r="E7" s="160" t="s">
        <v>1594</v>
      </c>
      <c r="F7" s="160" t="s">
        <v>1594</v>
      </c>
      <c r="G7" s="161">
        <v>45992</v>
      </c>
    </row>
    <row r="8" spans="2:7">
      <c r="B8" s="160" t="s">
        <v>1595</v>
      </c>
      <c r="C8" s="160">
        <v>260307</v>
      </c>
      <c r="D8" s="160" t="s">
        <v>1596</v>
      </c>
      <c r="E8" s="160" t="s">
        <v>1597</v>
      </c>
      <c r="F8" s="160" t="s">
        <v>1594</v>
      </c>
      <c r="G8" s="161">
        <v>46082</v>
      </c>
    </row>
    <row r="9" spans="2:7">
      <c r="B9" s="160" t="s">
        <v>1598</v>
      </c>
      <c r="C9" s="160">
        <v>333033</v>
      </c>
      <c r="D9" s="160" t="s">
        <v>1599</v>
      </c>
      <c r="E9" s="160" t="s">
        <v>1591</v>
      </c>
      <c r="F9" s="160" t="s">
        <v>1600</v>
      </c>
      <c r="G9" s="160" t="s">
        <v>624</v>
      </c>
    </row>
    <row r="10" spans="2:7">
      <c r="B10" s="160" t="s">
        <v>1601</v>
      </c>
      <c r="C10" s="160">
        <v>263576</v>
      </c>
      <c r="D10" s="160" t="s">
        <v>1602</v>
      </c>
      <c r="E10" s="160" t="s">
        <v>1591</v>
      </c>
      <c r="F10" s="160" t="s">
        <v>1591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1603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1604</v>
      </c>
      <c r="E3" s="193" t="s">
        <v>1605</v>
      </c>
      <c r="F3" s="193" t="s">
        <v>1606</v>
      </c>
      <c r="G3" s="193" t="s">
        <v>1607</v>
      </c>
      <c r="H3" s="193" t="s">
        <v>1608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1609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1610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1611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1610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J305" sqref="J30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1612</v>
      </c>
      <c r="V1" s="276"/>
      <c r="W1" s="276"/>
    </row>
    <row r="2" spans="1:23" ht="15" customHeight="1">
      <c r="A2" s="87" t="s">
        <v>1613</v>
      </c>
      <c r="B2" s="87" t="s">
        <v>1614</v>
      </c>
      <c r="C2" s="87" t="s">
        <v>442</v>
      </c>
      <c r="D2" s="88" t="s">
        <v>1012</v>
      </c>
      <c r="E2" s="88" t="s">
        <v>4</v>
      </c>
      <c r="F2" s="88" t="s">
        <v>1615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1616</v>
      </c>
      <c r="T2" s="91" t="s">
        <v>1015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150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150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150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1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>
        <f ca="1">_xlfn.XLOOKUP(G38&amp;$V$2,BS_CONTROLE[CHAVE],BS_CONTROLE[Quantidade_11],"-")</f>
        <v>0</v>
      </c>
      <c r="W38" s="136">
        <f ca="1">_xlfn.XLOOKUP(G38&amp;$W$2,BS_CONTROLE[CHAVE],BS_CONTROLE[Quantidade_11],"-")</f>
        <v>0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150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80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1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150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150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150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150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150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80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150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80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150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150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0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1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150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1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0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1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150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2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1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150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500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150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1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2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2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150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500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2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2</v>
      </c>
      <c r="V235" s="136">
        <f ca="1">_xlfn.XLOOKUP(G235&amp;$V$2,BS_CONTROLE[CHAVE],BS_CONTROLE[Quantidade_11],"-")</f>
        <v>1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1</v>
      </c>
      <c r="V236" s="136">
        <f ca="1">_xlfn.XLOOKUP(G236&amp;$V$2,BS_CONTROLE[CHAVE],BS_CONTROLE[Quantidade_11],"-")</f>
        <v>0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2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150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80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500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2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1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>
        <f ca="1">_xlfn.XLOOKUP(G255&amp;$W$2,BS_CONTROLE[CHAVE],BS_CONTROLE[Quantidade_11],"-")</f>
        <v>1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50</v>
      </c>
      <c r="V256" s="136">
        <f ca="1">_xlfn.XLOOKUP(G256&amp;$V$2,BS_CONTROLE[CHAVE],BS_CONTROLE[Quantidade_11],"-")</f>
        <v>0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0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2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1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150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500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2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2</v>
      </c>
      <c r="V270" s="136">
        <f ca="1">_xlfn.XLOOKUP(G270&amp;$V$2,BS_CONTROLE[CHAVE],BS_CONTROLE[Quantidade_11],"-")</f>
        <v>1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1</v>
      </c>
      <c r="V271" s="136">
        <f ca="1">_xlfn.XLOOKUP(G271&amp;$V$2,BS_CONTROLE[CHAVE],BS_CONTROLE[Quantidade_11],"-")</f>
        <v>0</v>
      </c>
      <c r="W271" s="136">
        <f ca="1">_xlfn.XLOOKUP(G271&amp;$W$2,BS_CONTROLE[CHAVE],BS_CONTROLE[Quantidade_11],"-")</f>
        <v>0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50</v>
      </c>
      <c r="V272" s="136">
        <f ca="1">_xlfn.XLOOKUP(G272&amp;$V$2,BS_CONTROLE[CHAVE],BS_CONTROLE[Quantidade_11],"-")</f>
        <v>0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1</v>
      </c>
      <c r="V273" s="136">
        <f ca="1">_xlfn.XLOOKUP(G273&amp;$V$2,BS_CONTROLE[CHAVE],BS_CONTROLE[Quantidade_11],"-")</f>
        <v>0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2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150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80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500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0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2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2</v>
      </c>
      <c r="V288" s="136">
        <f ca="1">_xlfn.XLOOKUP(G288&amp;$V$2,BS_CONTROLE[CHAVE],BS_CONTROLE[Quantidade_11],"-")</f>
        <v>1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1</v>
      </c>
      <c r="V289" s="136">
        <f ca="1">_xlfn.XLOOKUP(G289&amp;$V$2,BS_CONTROLE[CHAVE],BS_CONTROLE[Quantidade_11],"-")</f>
        <v>0</v>
      </c>
      <c r="W289" s="136">
        <f ca="1">_xlfn.XLOOKUP(G289&amp;$W$2,BS_CONTROLE[CHAVE],BS_CONTROLE[Quantidade_11],"-")</f>
        <v>0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50</v>
      </c>
      <c r="V290" s="136">
        <f ca="1">_xlfn.XLOOKUP(G290&amp;$V$2,BS_CONTROLE[CHAVE],BS_CONTROLE[Quantidade_11],"-")</f>
        <v>0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0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1</v>
      </c>
      <c r="V292" s="136">
        <f ca="1">_xlfn.XLOOKUP(G292&amp;$V$2,BS_CONTROLE[CHAVE],BS_CONTROLE[Quantidade_11],"-")</f>
        <v>0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2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500</v>
      </c>
      <c r="W299" s="136">
        <f ca="1">_xlfn.XLOOKUP(G299&amp;$W$2,BS_CONTROLE[CHAVE],BS_CONTROLE[Quantidade_11],"-")</f>
        <v>0</v>
      </c>
    </row>
    <row r="300" spans="1:23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150</v>
      </c>
      <c r="W300" s="136">
        <f ca="1">_xlfn.XLOOKUP(G300&amp;$W$2,BS_CONTROLE[CHAVE],BS_CONTROLE[Quantidade_11],"-")</f>
        <v>0</v>
      </c>
    </row>
    <row r="301" spans="1:23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>
        <f ca="1">_xlfn.XLOOKUP(G302&amp;$U$2,BS_CONTROLE[CHAVE],BS_CONTROLE[Quantidade_11],"-")</f>
        <v>1</v>
      </c>
      <c r="V302" s="136">
        <f ca="1">_xlfn.XLOOKUP(G302&amp;$V$2,BS_CONTROLE[CHAVE],BS_CONTROLE[Quantidade_11],"-")</f>
        <v>0</v>
      </c>
      <c r="W302" s="136">
        <f ca="1">_xlfn.XLOOKUP(G302&amp;$W$2,BS_CONTROLE[CHAVE],BS_CONTROLE[Quantidade_11],"-")</f>
        <v>0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>
        <f ca="1">_xlfn.XLOOKUP(G304&amp;$U$2,BS_CONTROLE[CHAVE],BS_CONTROLE[Quantidade_11],"-")</f>
        <v>0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50</v>
      </c>
      <c r="V305" s="136">
        <f ca="1">_xlfn.XLOOKUP(G305&amp;$V$2,BS_CONTROLE[CHAVE],BS_CONTROLE[Quantidade_11],"-")</f>
        <v>0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50</v>
      </c>
      <c r="V306" s="136">
        <f ca="1">_xlfn.XLOOKUP(G306&amp;$V$2,BS_CONTROLE[CHAVE],BS_CONTROLE[Quantidade_11],"-")</f>
        <v>0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2</v>
      </c>
    </row>
    <row r="308" spans="1:23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500</v>
      </c>
      <c r="W313" s="136">
        <f ca="1">_xlfn.XLOOKUP(G313&amp;$W$2,BS_CONTROLE[CHAVE],BS_CONTROLE[Quantidade_11],"-")</f>
        <v>0</v>
      </c>
    </row>
    <row r="314" spans="1:23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150</v>
      </c>
      <c r="W314" s="136">
        <f ca="1">_xlfn.XLOOKUP(G314&amp;$W$2,BS_CONTROLE[CHAVE],BS_CONTROLE[Quantidade_11],"-")</f>
        <v>0</v>
      </c>
    </row>
    <row r="315" spans="1:23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 t="str">
        <f>IF(SP_NORTE!B320="","*",SP_NORTE!B320)</f>
        <v>*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50</v>
      </c>
      <c r="V317" s="136">
        <f ca="1">_xlfn.XLOOKUP(G317&amp;$V$2,BS_CONTROLE[CHAVE],BS_CONTROLE[Quantidade_11],"-")</f>
        <v>0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50</v>
      </c>
      <c r="V318" s="136">
        <f ca="1">_xlfn.XLOOKUP(G318&amp;$V$2,BS_CONTROLE[CHAVE],BS_CONTROLE[Quantidade_11],"-")</f>
        <v>0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500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150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>
        <f ca="1">_xlfn.XLOOKUP(G326&amp;$U$2,BS_CONTROLE[CHAVE],BS_CONTROLE[Quantidade_11],"-")</f>
        <v>2</v>
      </c>
      <c r="V326" s="136">
        <f ca="1">_xlfn.XLOOKUP(G326&amp;$V$2,BS_CONTROLE[CHAVE],BS_CONTROLE[Quantidade_11],"-")</f>
        <v>2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>
        <f ca="1">_xlfn.XLOOKUP(G327&amp;$U$2,BS_CONTROLE[CHAVE],BS_CONTROLE[Quantidade_11],"-")</f>
        <v>2</v>
      </c>
      <c r="V327" s="136">
        <f ca="1">_xlfn.XLOOKUP(G327&amp;$V$2,BS_CONTROLE[CHAVE],BS_CONTROLE[Quantidade_11],"-")</f>
        <v>1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2</v>
      </c>
    </row>
    <row r="330" spans="1:23" hidden="1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IF(SP_NORTE!Y334="","*",SP_NORTE!Y334)</f>
        <v>*</v>
      </c>
      <c r="B331" s="146" t="str">
        <f>IF(SP_NORTE!X334="","*",SP_NORTE!X334)</f>
        <v>*</v>
      </c>
      <c r="C331" s="146" t="str">
        <f>IF(SP_NORTE!Z334="","*",SP_NORTE!Z334)</f>
        <v>*</v>
      </c>
      <c r="D331" s="138" t="str">
        <f>IF(SP_NORTE!S334="","*",SP_NORTE!S334)</f>
        <v>-</v>
      </c>
      <c r="E331" s="138" t="str">
        <f>IF(SP_NORTE!T334="","*",SP_NORTE!T334)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IF(SP_NORTE!F334="","*",SP_NORTE!F334)</f>
        <v>*</v>
      </c>
      <c r="I331" s="145" t="str">
        <f>IF(SP_NORTE!H334="","*",SP_NORTE!H334)</f>
        <v>*</v>
      </c>
      <c r="J331" s="145" t="str">
        <f>IF(SP_NORTE!I334="","*",SP_NORTE!I334)</f>
        <v>*</v>
      </c>
      <c r="K331" s="138" t="str">
        <f>IF(SP_NORTE!M334="","*",SP_NORTE!M334)</f>
        <v>-</v>
      </c>
      <c r="L331" s="138" t="str">
        <f>IF(SP_NORTE!N334="","*",SP_NORTE!N334)</f>
        <v>-</v>
      </c>
      <c r="M331" s="139" t="str">
        <f>IF(SP_NORTE!J334="","*",SP_NORTE!J334)</f>
        <v>*</v>
      </c>
      <c r="N331" s="144" t="str">
        <f>IF(SP_NORTE!K334="","*",SP_NORTE!K334)</f>
        <v>*</v>
      </c>
      <c r="O331" s="144" t="str">
        <f>IF(SP_NORTE!L334="","*",SP_NORTE!L334)</f>
        <v>*</v>
      </c>
      <c r="P331" s="143" t="str">
        <f>IF(SP_NORTE!O334="","*",SP_NORTE!O334)</f>
        <v>*</v>
      </c>
      <c r="Q331" s="143" t="str">
        <f>IF(SP_NORTE!P334="","*",SP_NORTE!P334)</f>
        <v>*</v>
      </c>
      <c r="R331" s="145" t="str">
        <f>IF(SP_NORTE!Q334="","*",CONCATENATE(SP_NORTE!Q334," ",SP_NORTE!R334))</f>
        <v>*</v>
      </c>
      <c r="S331" s="145" t="str">
        <f>IF(SP_NORTE!V334="","*",SP_NORTE!V334)</f>
        <v>*</v>
      </c>
      <c r="T331" s="145" t="str">
        <f>IF(SP_NORTE!W334="","*",SP_NORTE!W334)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IF(SP_NORTE!Y335="","*",SP_NORTE!Y335)</f>
        <v>*</v>
      </c>
      <c r="B332" s="146" t="str">
        <f>IF(SP_NORTE!X335="","*",SP_NORTE!X335)</f>
        <v>*</v>
      </c>
      <c r="C332" s="146" t="str">
        <f>IF(SP_NORTE!Z335="","*",SP_NORTE!Z335)</f>
        <v>*</v>
      </c>
      <c r="D332" s="138" t="str">
        <f>IF(SP_NORTE!S335="","*",SP_NORTE!S335)</f>
        <v>-</v>
      </c>
      <c r="E332" s="138" t="str">
        <f>IF(SP_NORTE!T335="","*",SP_NORTE!T335)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IF(SP_NORTE!F335="","*",SP_NORTE!F335)</f>
        <v>*</v>
      </c>
      <c r="I332" s="145" t="str">
        <f>IF(SP_NORTE!H335="","*",SP_NORTE!H335)</f>
        <v>*</v>
      </c>
      <c r="J332" s="145" t="str">
        <f>IF(SP_NORTE!I335="","*",SP_NORTE!I335)</f>
        <v>*</v>
      </c>
      <c r="K332" s="138" t="str">
        <f>IF(SP_NORTE!M335="","*",SP_NORTE!M335)</f>
        <v>-</v>
      </c>
      <c r="L332" s="138" t="str">
        <f>IF(SP_NORTE!N335="","*",SP_NORTE!N335)</f>
        <v>-</v>
      </c>
      <c r="M332" s="139" t="str">
        <f>IF(SP_NORTE!J335="","*",SP_NORTE!J335)</f>
        <v>*</v>
      </c>
      <c r="N332" s="144" t="str">
        <f>IF(SP_NORTE!K335="","*",SP_NORTE!K335)</f>
        <v>*</v>
      </c>
      <c r="O332" s="144" t="str">
        <f>IF(SP_NORTE!L335="","*",SP_NORTE!L335)</f>
        <v>*</v>
      </c>
      <c r="P332" s="143" t="str">
        <f>IF(SP_NORTE!O335="","*",SP_NORTE!O335)</f>
        <v>*</v>
      </c>
      <c r="Q332" s="143" t="str">
        <f>IF(SP_NORTE!P335="","*",SP_NORTE!P335)</f>
        <v>*</v>
      </c>
      <c r="R332" s="145" t="str">
        <f>IF(SP_NORTE!Q335="","*",CONCATENATE(SP_NORTE!Q335," ",SP_NORTE!R335))</f>
        <v>*</v>
      </c>
      <c r="S332" s="145" t="str">
        <f>IF(SP_NORTE!V335="","*",SP_NORTE!V335)</f>
        <v>*</v>
      </c>
      <c r="T332" s="145" t="str">
        <f>IF(SP_NORTE!W335="","*",SP_NORTE!W335)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IF(SP_NORTE!Y336="","*",SP_NORTE!Y336)</f>
        <v>*</v>
      </c>
      <c r="B333" s="146" t="str">
        <f>IF(SP_NORTE!X336="","*",SP_NORTE!X336)</f>
        <v>*</v>
      </c>
      <c r="C333" s="146" t="str">
        <f>IF(SP_NORTE!Z336="","*",SP_NORTE!Z336)</f>
        <v>*</v>
      </c>
      <c r="D333" s="138" t="str">
        <f>IF(SP_NORTE!S336="","*",SP_NORTE!S336)</f>
        <v>-</v>
      </c>
      <c r="E333" s="138" t="str">
        <f>IF(SP_NORTE!T336="","*",SP_NORTE!T336)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IF(SP_NORTE!F336="","*",SP_NORTE!F336)</f>
        <v>*</v>
      </c>
      <c r="I333" s="145" t="str">
        <f>IF(SP_NORTE!H336="","*",SP_NORTE!H336)</f>
        <v>*</v>
      </c>
      <c r="J333" s="145" t="str">
        <f>IF(SP_NORTE!I336="","*",SP_NORTE!I336)</f>
        <v>*</v>
      </c>
      <c r="K333" s="138" t="str">
        <f>IF(SP_NORTE!M336="","*",SP_NORTE!M336)</f>
        <v>-</v>
      </c>
      <c r="L333" s="138" t="str">
        <f>IF(SP_NORTE!N336="","*",SP_NORTE!N336)</f>
        <v>-</v>
      </c>
      <c r="M333" s="139" t="str">
        <f>IF(SP_NORTE!J336="","*",SP_NORTE!J336)</f>
        <v>*</v>
      </c>
      <c r="N333" s="144" t="str">
        <f>IF(SP_NORTE!K336="","*",SP_NORTE!K336)</f>
        <v>*</v>
      </c>
      <c r="O333" s="144" t="str">
        <f>IF(SP_NORTE!L336="","*",SP_NORTE!L336)</f>
        <v>*</v>
      </c>
      <c r="P333" s="143" t="str">
        <f>IF(SP_NORTE!O336="","*",SP_NORTE!O336)</f>
        <v>*</v>
      </c>
      <c r="Q333" s="143" t="str">
        <f>IF(SP_NORTE!P336="","*",SP_NORTE!P336)</f>
        <v>*</v>
      </c>
      <c r="R333" s="145" t="str">
        <f>IF(SP_NORTE!Q336="","*",CONCATENATE(SP_NORTE!Q336," ",SP_NORTE!R336))</f>
        <v>*</v>
      </c>
      <c r="S333" s="145" t="str">
        <f>IF(SP_NORTE!V336="","*",SP_NORTE!V336)</f>
        <v>*</v>
      </c>
      <c r="T333" s="145" t="str">
        <f>IF(SP_NORTE!W336="","*",SP_NORTE!W336)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IF(SP_NORTE!Y337="","*",SP_NORTE!Y337)</f>
        <v>*</v>
      </c>
      <c r="B334" s="146" t="str">
        <f>IF(SP_NORTE!X337="","*",SP_NORTE!X337)</f>
        <v>*</v>
      </c>
      <c r="C334" s="146" t="str">
        <f>IF(SP_NORTE!Z337="","*",SP_NORTE!Z337)</f>
        <v>*</v>
      </c>
      <c r="D334" s="138" t="str">
        <f>IF(SP_NORTE!S337="","*",SP_NORTE!S337)</f>
        <v>-</v>
      </c>
      <c r="E334" s="138" t="str">
        <f>IF(SP_NORTE!T337="","*",SP_NORTE!T337)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IF(SP_NORTE!F337="","*",SP_NORTE!F337)</f>
        <v>*</v>
      </c>
      <c r="I334" s="145" t="str">
        <f>IF(SP_NORTE!H337="","*",SP_NORTE!H337)</f>
        <v>*</v>
      </c>
      <c r="J334" s="145" t="str">
        <f>IF(SP_NORTE!I337="","*",SP_NORTE!I337)</f>
        <v>*</v>
      </c>
      <c r="K334" s="138" t="str">
        <f>IF(SP_NORTE!M337="","*",SP_NORTE!M337)</f>
        <v>-</v>
      </c>
      <c r="L334" s="138" t="str">
        <f>IF(SP_NORTE!N337="","*",SP_NORTE!N337)</f>
        <v>-</v>
      </c>
      <c r="M334" s="139" t="str">
        <f>IF(SP_NORTE!J337="","*",SP_NORTE!J337)</f>
        <v>*</v>
      </c>
      <c r="N334" s="144" t="str">
        <f>IF(SP_NORTE!K337="","*",SP_NORTE!K337)</f>
        <v>*</v>
      </c>
      <c r="O334" s="144" t="str">
        <f>IF(SP_NORTE!L337="","*",SP_NORTE!L337)</f>
        <v>*</v>
      </c>
      <c r="P334" s="143" t="str">
        <f>IF(SP_NORTE!O337="","*",SP_NORTE!O337)</f>
        <v>*</v>
      </c>
      <c r="Q334" s="143" t="str">
        <f>IF(SP_NORTE!P337="","*",SP_NORTE!P337)</f>
        <v>*</v>
      </c>
      <c r="R334" s="145" t="str">
        <f>IF(SP_NORTE!Q337="","*",CONCATENATE(SP_NORTE!Q337," ",SP_NORTE!R337))</f>
        <v>*</v>
      </c>
      <c r="S334" s="145" t="str">
        <f>IF(SP_NORTE!V337="","*",SP_NORTE!V337)</f>
        <v>*</v>
      </c>
      <c r="T334" s="145" t="str">
        <f>IF(SP_NORTE!W337="","*",SP_NORTE!W337)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1" dateTimeGrouping="day"/>
        <dateGroupItem year="2026" month="2" day="22" dateTimeGrouping="day"/>
      </filters>
    </filterColumn>
    <filterColumn colId="6">
      <filters>
        <filter val="V19"/>
        <filter val="V40"/>
        <filter val="V83"/>
        <filter val="V87"/>
        <filter val="V88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1617</v>
      </c>
      <c r="C2" s="121" t="s">
        <v>997</v>
      </c>
      <c r="D2" s="76" t="s">
        <v>999</v>
      </c>
      <c r="E2" s="76" t="s">
        <v>1618</v>
      </c>
      <c r="F2" s="99" t="s">
        <v>1619</v>
      </c>
      <c r="G2" s="76" t="s">
        <v>1620</v>
      </c>
      <c r="H2" s="76" t="s">
        <v>1621</v>
      </c>
      <c r="I2" s="76" t="s">
        <v>1622</v>
      </c>
      <c r="J2" s="76" t="s">
        <v>1623</v>
      </c>
      <c r="K2" s="78" t="s">
        <v>1624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 t="str">
        <f>IF(SP_NORTE!B320="","*",SP_NORTE!B320)</f>
        <v>*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 t="str">
        <f>IF(SP_NORTE!B334="","*",SP_NORTE!B334)</f>
        <v>*</v>
      </c>
      <c r="D317" s="94" t="str">
        <f>IF(SP_NORTE!D334="","*",SP_NORTE!D334)</f>
        <v>*</v>
      </c>
      <c r="E317" s="94" t="str">
        <f>IF(SP_NORTE!H334="","*",SP_NORTE!H334)</f>
        <v>*</v>
      </c>
      <c r="F317" s="100" t="str">
        <f>IF(SP_NORTE!M334="","*",SP_NORTE!M334)</f>
        <v>-</v>
      </c>
      <c r="G317" s="95" t="str">
        <f>IF(SP_NORTE!I334="","*",SP_NORTE!I334)</f>
        <v>*</v>
      </c>
      <c r="H317" s="95" t="str">
        <f>IF(SP_NORTE!AB334="","*",SP_NORTE!AB334)</f>
        <v>*</v>
      </c>
      <c r="I317" s="95" t="str">
        <f>IF(SP_NORTE!AC334="","*",SP_NORTE!AC334)</f>
        <v>*</v>
      </c>
      <c r="J317" s="96" t="str">
        <f>IF(SP_NORTE!AA334="","*",SP_NORTE!AA334)</f>
        <v>*</v>
      </c>
      <c r="K317" s="97" t="str">
        <f>IF(SP_NORTE!AD334="","*",SP_NORTE!AD334)</f>
        <v>*</v>
      </c>
    </row>
    <row r="318" spans="2:11" hidden="1">
      <c r="B318" s="94" t="str">
        <f>IF(SP_NORTE!Y335="","*",SP_NORTE!Y335)</f>
        <v>*</v>
      </c>
      <c r="C318" s="95" t="str">
        <f>IF(SP_NORTE!B335="","*",SP_NORTE!B335)</f>
        <v>*</v>
      </c>
      <c r="D318" s="94" t="str">
        <f>IF(SP_NORTE!D335="","*",SP_NORTE!D335)</f>
        <v>*</v>
      </c>
      <c r="E318" s="94" t="str">
        <f>IF(SP_NORTE!H335="","*",SP_NORTE!H335)</f>
        <v>*</v>
      </c>
      <c r="F318" s="100" t="str">
        <f>IF(SP_NORTE!M335="","*",SP_NORTE!M335)</f>
        <v>-</v>
      </c>
      <c r="G318" s="95" t="str">
        <f>IF(SP_NORTE!I335="","*",SP_NORTE!I335)</f>
        <v>*</v>
      </c>
      <c r="H318" s="95" t="str">
        <f>IF(SP_NORTE!AB335="","*",SP_NORTE!AB335)</f>
        <v>*</v>
      </c>
      <c r="I318" s="95" t="str">
        <f>IF(SP_NORTE!AC335="","*",SP_NORTE!AC335)</f>
        <v>*</v>
      </c>
      <c r="J318" s="96" t="str">
        <f>IF(SP_NORTE!AA335="","*",SP_NORTE!AA335)</f>
        <v>*</v>
      </c>
      <c r="K318" s="97" t="str">
        <f>IF(SP_NORTE!AD335="","*",SP_NORTE!AD335)</f>
        <v>*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1625</v>
      </c>
      <c r="D5" s="278"/>
      <c r="E5" s="278"/>
      <c r="F5" s="278"/>
      <c r="G5" s="278"/>
      <c r="H5" s="278"/>
      <c r="I5" s="278"/>
      <c r="J5" s="279"/>
      <c r="K5" s="280" t="s">
        <v>1626</v>
      </c>
      <c r="L5" s="281"/>
      <c r="M5" s="281"/>
      <c r="N5" s="281"/>
      <c r="O5" s="282" t="s">
        <v>1627</v>
      </c>
      <c r="P5" s="283"/>
    </row>
    <row r="6" spans="1:16" s="74" customFormat="1" ht="15" customHeight="1">
      <c r="A6" s="66" t="s">
        <v>1615</v>
      </c>
      <c r="B6" s="75" t="s">
        <v>1614</v>
      </c>
      <c r="C6" s="76" t="s">
        <v>1012</v>
      </c>
      <c r="D6" s="77" t="s">
        <v>1013</v>
      </c>
      <c r="E6" s="76" t="s">
        <v>1628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1629</v>
      </c>
      <c r="M6" s="80" t="s">
        <v>642</v>
      </c>
      <c r="N6" s="81" t="s">
        <v>1007</v>
      </c>
      <c r="O6" s="156" t="s">
        <v>1050</v>
      </c>
      <c r="P6" s="132" t="s">
        <v>1630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 t="str">
        <f>IF(SP_NORTE!BH315="","*",SP_NORTE!BH315)</f>
        <v>*</v>
      </c>
      <c r="P243" s="147" t="str">
        <f>IF($A$2=1,IF(SP_NORTE!BJ315="","*",SP_NORTE!BJ315),IF(SP_NORTE!BK315="","*",SP_NORTE!BK315))</f>
        <v>*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 t="str">
        <f>IF(SP_NORTE!BH316="","*",SP_NORTE!BH316)</f>
        <v>*</v>
      </c>
      <c r="P244" s="147" t="str">
        <f>IF($A$2=1,IF(SP_NORTE!BJ316="","*",SP_NORTE!BJ316),IF(SP_NORTE!BK316="","*",SP_NORTE!BK316))</f>
        <v>*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 t="str">
        <f>IF(SP_NORTE!BH317="","*",SP_NORTE!BH317)</f>
        <v>*</v>
      </c>
      <c r="P245" s="147" t="str">
        <f>IF($A$2=1,IF(SP_NORTE!BJ317="","*",SP_NORTE!BJ317),IF(SP_NORTE!BK317="","*",SP_NORTE!BK317))</f>
        <v>*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 t="str">
        <f>IF(SP_NORTE!BH318="","*",SP_NORTE!BH318)</f>
        <v>*</v>
      </c>
      <c r="P246" s="147" t="str">
        <f>IF($A$2=1,IF(SP_NORTE!BJ318="","*",SP_NORTE!BJ318),IF(SP_NORTE!BK318="","*",SP_NORTE!BK318))</f>
        <v>*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 t="str">
        <f>IF(SP_NORTE!BH319="","*",SP_NORTE!BH319)</f>
        <v>*</v>
      </c>
      <c r="P247" s="147" t="str">
        <f>IF($A$2=1,IF(SP_NORTE!BJ319="","*",SP_NORTE!BJ319),IF(SP_NORTE!BK319="","*",SP_NORTE!BK319))</f>
        <v>*</v>
      </c>
    </row>
    <row r="248" spans="1:16" hidden="1">
      <c r="A248" s="82" t="str">
        <f>IF(SP_NORTE!B320="","*",SP_NORTE!B320)</f>
        <v>*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 t="str">
        <f>IF(SP_NORTE!BH320="","*",SP_NORTE!BH320)</f>
        <v>*</v>
      </c>
      <c r="P248" s="147" t="str">
        <f>IF($A$2=1,IF(SP_NORTE!BJ320="","*",SP_NORTE!BJ320),IF(SP_NORTE!BK320="","*",SP_NORTE!BK320))</f>
        <v>*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 t="str">
        <f>IF(SP_NORTE!B334="","*",SP_NORTE!B334)</f>
        <v>*</v>
      </c>
      <c r="B256" s="83" t="str">
        <f>IF(SP_NORTE!X334="","*",SP_NORTE!X334)</f>
        <v>*</v>
      </c>
      <c r="C256" s="83" t="str">
        <f>IF(SP_NORTE!S334="","*",SP_NORTE!S334)</f>
        <v>-</v>
      </c>
      <c r="D256" s="83" t="str">
        <f>IF(SP_NORTE!T334="","*",SP_NORTE!T334)</f>
        <v>-</v>
      </c>
      <c r="E256" s="83" t="str">
        <f>IF(SP_NORTE!D334="","*",SP_NORTE!D334)</f>
        <v>*</v>
      </c>
      <c r="F256" s="83" t="str">
        <f>IF(SP_NORTE!H334="","*",SP_NORTE!H334)</f>
        <v>*</v>
      </c>
      <c r="G256" s="83" t="str">
        <f>IF(SP_NORTE!M334="","*",SP_NORTE!M334)</f>
        <v>-</v>
      </c>
      <c r="H256" s="116" t="str">
        <f>IF(SP_NORTE!K334="","*",SP_NORTE!K334)</f>
        <v>*</v>
      </c>
      <c r="I256" s="113" t="str">
        <f>IF(SP_NORTE!O334="","*",SP_NORTE!O334)</f>
        <v>*</v>
      </c>
      <c r="J256" s="113" t="str">
        <f>IF(SP_NORTE!P334="","*",SP_NORTE!P334)</f>
        <v>*</v>
      </c>
      <c r="K256" s="83">
        <f>IF(SP_NORTE!AK334="","*",SP_NORTE!AK334)</f>
        <v>0</v>
      </c>
      <c r="L256" s="83" t="str">
        <f>IF(SP_NORTE!AM334="","*",SP_NORTE!AM334)</f>
        <v>-</v>
      </c>
      <c r="M256" s="83">
        <f>IF(SP_NORTE!AP334="","*",SP_NORTE!AP334)</f>
        <v>0</v>
      </c>
      <c r="N256" s="83" t="str">
        <f>IF(SP_NORTE!AM334="","*",SP_NORTE!AM334)</f>
        <v>-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 t="str">
        <f>IF(SP_NORTE!B335="","*",SP_NORTE!B335)</f>
        <v>*</v>
      </c>
      <c r="B257" s="83" t="str">
        <f>IF(SP_NORTE!X335="","*",SP_NORTE!X335)</f>
        <v>*</v>
      </c>
      <c r="C257" s="83" t="str">
        <f>IF(SP_NORTE!S335="","*",SP_NORTE!S335)</f>
        <v>-</v>
      </c>
      <c r="D257" s="83" t="str">
        <f>IF(SP_NORTE!T335="","*",SP_NORTE!T335)</f>
        <v>-</v>
      </c>
      <c r="E257" s="83" t="str">
        <f>IF(SP_NORTE!D335="","*",SP_NORTE!D335)</f>
        <v>*</v>
      </c>
      <c r="F257" s="83" t="str">
        <f>IF(SP_NORTE!H335="","*",SP_NORTE!H335)</f>
        <v>*</v>
      </c>
      <c r="G257" s="83" t="str">
        <f>IF(SP_NORTE!M335="","*",SP_NORTE!M335)</f>
        <v>-</v>
      </c>
      <c r="H257" s="116" t="str">
        <f>IF(SP_NORTE!K335="","*",SP_NORTE!K335)</f>
        <v>*</v>
      </c>
      <c r="I257" s="113" t="str">
        <f>IF(SP_NORTE!O335="","*",SP_NORTE!O335)</f>
        <v>*</v>
      </c>
      <c r="J257" s="113" t="str">
        <f>IF(SP_NORTE!P335="","*",SP_NORTE!P335)</f>
        <v>*</v>
      </c>
      <c r="K257" s="83">
        <f>IF(SP_NORTE!AK335="","*",SP_NORTE!AK335)</f>
        <v>0</v>
      </c>
      <c r="L257" s="83" t="str">
        <f>IF(SP_NORTE!AM335="","*",SP_NORTE!AM335)</f>
        <v>-</v>
      </c>
      <c r="M257" s="83">
        <f>IF(SP_NORTE!AP335="","*",SP_NORTE!AP335)</f>
        <v>0</v>
      </c>
      <c r="N257" s="83" t="str">
        <f>IF(SP_NORTE!AM335="","*",SP_NORTE!AM335)</f>
        <v>-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1631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2026-02-21T15:20:27Z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