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31" documentId="8_{B6337239-1A00-434D-AAD0-422EA1FEB5AE}" xr6:coauthVersionLast="47" xr6:coauthVersionMax="47" xr10:uidLastSave="{2A481745-B761-4AB2-A6AB-007B92D56990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45" i="12"/>
  <c r="S128" i="12"/>
  <c r="S53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9" i="12"/>
  <c r="S86" i="12"/>
  <c r="S93" i="12"/>
  <c r="S297" i="12"/>
  <c r="S100" i="12"/>
  <c r="S104" i="12"/>
  <c r="S105" i="12"/>
  <c r="S106" i="12"/>
  <c r="S108" i="12"/>
  <c r="S102" i="12"/>
  <c r="S298" i="12"/>
  <c r="S110" i="12"/>
  <c r="S109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<sst xmlns="http://schemas.openxmlformats.org/spreadsheetml/2006/main" count="6057" uniqueCount="1280">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</sst>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K132" activePane="bottomRight" state="frozen"/>
      <selection pane="bottomRight" activeCell="J137" sqref="J1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 t="shared" si="14"/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>SemOportunidadeSemOportunidade</v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 t="shared" si="14"/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>SemOportunidadeSemOportunidade</v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 t="shared" si="14"/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 t="shared" si="14"/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>SuperExecução</v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 t="shared" si="14"/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>SuperExecução</v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 t="shared" si="14"/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5"/>
        <v>Aderente</v>
      </c>
      <c r="BR137" s="19">
        <f t="shared" si="16"/>
        <v>1.0000000000000004</v>
      </c>
      <c r="BS137" s="19">
        <f t="shared" si="17"/>
        <v>1</v>
      </c>
      <c r="BT137" s="225" t="str">
        <f t="shared" si="19"/>
        <v>OKOK</v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 t="shared" si="14"/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5"/>
        <v>Intervalo</v>
      </c>
      <c r="BR139" s="19">
        <f t="shared" si="16"/>
        <v>0.99999999999999922</v>
      </c>
      <c r="BS139" s="19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 t="shared" si="14"/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>SuperExecução</v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 t="shared" si="14"/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5"/>
        <v>Intervalo</v>
      </c>
      <c r="BR141" s="19">
        <f t="shared" si="16"/>
        <v>0.99999999999999922</v>
      </c>
      <c r="BS141" s="19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 t="shared" si="14"/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5"/>
        <v>Aderente</v>
      </c>
      <c r="BR144" s="19">
        <f t="shared" si="16"/>
        <v>1.0000000000000004</v>
      </c>
      <c r="BS144" s="19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 t="shared" si="14"/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 t="shared" si="14"/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 t="shared" si="14"/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5"/>
        <v>Intervalo</v>
      </c>
      <c r="BR148" s="19">
        <f t="shared" si="16"/>
        <v>0.99999999999999911</v>
      </c>
      <c r="BS148" s="19">
        <f t="shared" si="17"/>
        <v>1</v>
      </c>
      <c r="BT148" s="225" t="str">
        <f t="shared" si="19"/>
        <v>OKOK</v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 t="shared" si="14"/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>SemOportunidadeSemOportunidade</v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 t="shared" si="14"/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>MecanizaçãoAtivos</v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1206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1207</v>
      </c>
      <c r="N165" s="204" t="s">
        <v>1208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1209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1210</v>
      </c>
      <c r="I167" s="173" t="s">
        <v>1211</v>
      </c>
      <c r="J167" s="217">
        <v>48</v>
      </c>
      <c r="K167" s="217">
        <v>102</v>
      </c>
      <c r="L167" s="84" t="s">
        <v>317</v>
      </c>
      <c r="M167" s="204" t="s">
        <v>1212</v>
      </c>
      <c r="N167" s="204" t="s">
        <v>1213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1214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1215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422" operator="equal">
      <formula>"ERRO"</formula>
    </cfRule>
  </conditionalFormatting>
  <conditionalFormatting sqref="X4 Y475:Y550 Y1:Z474">
    <cfRule type="cellIs" dxfId="137" priority="18411" operator="equal">
      <formula>"OPORTUNIDADE"</formula>
    </cfRule>
  </conditionalFormatting>
  <conditionalFormatting sqref="AZ6:AZ522">
    <cfRule type="expression" dxfId="136" priority="18406">
      <formula>$BU6=1</formula>
    </cfRule>
  </conditionalFormatting>
  <conditionalFormatting sqref="BQ6:BQ599">
    <cfRule type="cellIs" dxfId="135" priority="18417" operator="equal">
      <formula>"Produção e Intervalo"</formula>
    </cfRule>
    <cfRule type="cellIs" dxfId="134" priority="18418" operator="equal">
      <formula>"Aderente"</formula>
    </cfRule>
    <cfRule type="cellIs" dxfId="133" priority="18419" operator="equal">
      <formula>"Intervalo"</formula>
    </cfRule>
    <cfRule type="cellIs" dxfId="132" priority="18420" operator="equal">
      <formula>"Produção"</formula>
    </cfRule>
    <cfRule type="cellIs" dxfId="131" priority="18421" operator="equal">
      <formula>"ERRO"</formula>
    </cfRule>
  </conditionalFormatting>
  <conditionalFormatting sqref="BR6:BS552">
    <cfRule type="cellIs" dxfId="130" priority="18399" operator="equal">
      <formula>"*"</formula>
    </cfRule>
    <cfRule type="cellIs" dxfId="129" priority="18400" operator="greaterThanOrEqual">
      <formula>1</formula>
    </cfRule>
    <cfRule type="cellIs" dxfId="128" priority="18401" operator="lessThan">
      <formula>1</formula>
    </cfRule>
  </conditionalFormatting>
  <conditionalFormatting sqref="X475:X522 Y475:Y550 Y6:Z474">
    <cfRule type="cellIs" dxfId="127" priority="18347" operator="equal">
      <formula>"NÃO"</formula>
    </cfRule>
    <cfRule type="cellIs" dxfId="126" priority="18348" operator="equal">
      <formula>"SIM"</formula>
    </cfRule>
  </conditionalFormatting>
  <conditionalFormatting sqref="X475:X522">
    <cfRule type="cellIs" dxfId="125" priority="18346" operator="equal">
      <formula>"OPORTUNIDADE"</formula>
    </cfRule>
  </conditionalFormatting>
  <conditionalFormatting sqref="Z475:Z522">
    <cfRule type="cellIs" dxfId="124" priority="18344" operator="equal">
      <formula>"NÃO"</formula>
    </cfRule>
    <cfRule type="cellIs" dxfId="123" priority="18345" operator="equal">
      <formula>"SIM"</formula>
    </cfRule>
  </conditionalFormatting>
  <conditionalFormatting sqref="Z475:Z522">
    <cfRule type="cellIs" dxfId="122" priority="18343" operator="equal">
      <formula>"OPORTUNIDADE"</formula>
    </cfRule>
  </conditionalFormatting>
  <conditionalFormatting sqref="Y1048575:Y1048576">
    <cfRule type="cellIs" dxfId="121" priority="18228" operator="equal">
      <formula>"OPORTUNIDADE"</formula>
    </cfRule>
  </conditionalFormatting>
  <conditionalFormatting sqref="Y1048575:Y1048576">
    <cfRule type="cellIs" dxfId="120" priority="18226" operator="equal">
      <formula>"NÃO"</formula>
    </cfRule>
    <cfRule type="cellIs" dxfId="119" priority="18227" operator="equal">
      <formula>"SIM"</formula>
    </cfRule>
  </conditionalFormatting>
  <conditionalFormatting sqref="Z523:Z548">
    <cfRule type="cellIs" dxfId="118" priority="17963" operator="equal">
      <formula>"OPORTUNIDADE"</formula>
    </cfRule>
  </conditionalFormatting>
  <conditionalFormatting sqref="Z523:Z548">
    <cfRule type="cellIs" dxfId="117" priority="17961" operator="equal">
      <formula>"NÃO"</formula>
    </cfRule>
    <cfRule type="cellIs" dxfId="116" priority="17962" operator="equal">
      <formula>"SIM"</formula>
    </cfRule>
  </conditionalFormatting>
  <conditionalFormatting sqref="X549">
    <cfRule type="cellIs" dxfId="115" priority="17949" operator="equal">
      <formula>"NÃO"</formula>
    </cfRule>
    <cfRule type="cellIs" dxfId="114" priority="17950" operator="equal">
      <formula>"SIM"</formula>
    </cfRule>
  </conditionalFormatting>
  <conditionalFormatting sqref="X549">
    <cfRule type="cellIs" dxfId="113" priority="17948" operator="equal">
      <formula>"OPORTUNIDADE"</formula>
    </cfRule>
  </conditionalFormatting>
  <conditionalFormatting sqref="Z549">
    <cfRule type="cellIs" dxfId="112" priority="17946" operator="equal">
      <formula>"NÃO"</formula>
    </cfRule>
    <cfRule type="cellIs" dxfId="111" priority="17947" operator="equal">
      <formula>"SIM"</formula>
    </cfRule>
  </conditionalFormatting>
  <conditionalFormatting sqref="Z549">
    <cfRule type="cellIs" dxfId="110" priority="17945" operator="equal">
      <formula>"OPORTUNIDADE"</formula>
    </cfRule>
  </conditionalFormatting>
  <conditionalFormatting sqref="BI549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55">
      <iconSet showValue="0">
        <cfvo type="percent" val="0"/>
        <cfvo type="num" val="1"/>
        <cfvo type="num" val="1" gte="0"/>
      </iconSet>
    </cfRule>
    <cfRule type="iconSet" priority="1795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65">
      <formula>$BU492=1</formula>
    </cfRule>
  </conditionalFormatting>
  <conditionalFormatting sqref="AZ525:AZ549">
    <cfRule type="expression" dxfId="108" priority="18725">
      <formula>$BU497=1</formula>
    </cfRule>
  </conditionalFormatting>
  <conditionalFormatting sqref="BI523:BI548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28">
      <iconSet showValue="0">
        <cfvo type="percent" val="0"/>
        <cfvo type="num" val="1"/>
        <cfvo type="num" val="1" gte="0"/>
      </iconSet>
    </cfRule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60" operator="equal">
      <formula>"*"</formula>
    </cfRule>
    <cfRule type="cellIs" dxfId="106" priority="13361" operator="greaterThanOrEqual">
      <formula>1</formula>
    </cfRule>
    <cfRule type="cellIs" dxfId="105" priority="13362" operator="lessThan">
      <formula>1</formula>
    </cfRule>
  </conditionalFormatting>
  <conditionalFormatting sqref="BI6:BI522">
    <cfRule type="iconSet" priority="18749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50">
      <iconSet showValue="0">
        <cfvo type="percent" val="0"/>
        <cfvo type="num" val="1"/>
        <cfvo type="num" val="1" gte="0"/>
      </iconSet>
    </cfRule>
    <cfRule type="iconSet" priority="1875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599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599 BP148:BP149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1216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1217</v>
      </c>
      <c r="C4" s="331" t="s">
        <v>1218</v>
      </c>
      <c r="D4" s="331" t="s">
        <v>1219</v>
      </c>
      <c r="E4" s="331" t="s">
        <v>1220</v>
      </c>
      <c r="F4" s="331" t="s">
        <v>8</v>
      </c>
      <c r="G4" s="331" t="s">
        <v>1221</v>
      </c>
    </row>
    <row r="5" spans="2:8">
      <c r="B5" s="334" t="s">
        <v>1147</v>
      </c>
      <c r="C5" s="334">
        <v>314978</v>
      </c>
      <c r="D5" s="334" t="s">
        <v>1222</v>
      </c>
      <c r="E5" s="334" t="s">
        <v>537</v>
      </c>
      <c r="F5" s="334" t="s">
        <v>101</v>
      </c>
      <c r="G5" s="335">
        <v>46143</v>
      </c>
    </row>
    <row r="6" spans="2:8">
      <c r="B6" s="334" t="s">
        <v>1223</v>
      </c>
      <c r="C6" s="334">
        <v>256790</v>
      </c>
      <c r="D6" s="334" t="s">
        <v>1224</v>
      </c>
      <c r="E6" s="334" t="s">
        <v>537</v>
      </c>
      <c r="F6" s="334" t="s">
        <v>1225</v>
      </c>
      <c r="G6" s="335">
        <v>45992</v>
      </c>
    </row>
    <row r="7" spans="2:8">
      <c r="B7" s="334" t="s">
        <v>1226</v>
      </c>
      <c r="C7" s="334">
        <v>265193</v>
      </c>
      <c r="D7" s="334" t="s">
        <v>1227</v>
      </c>
      <c r="E7" s="334" t="s">
        <v>538</v>
      </c>
      <c r="F7" s="334" t="s">
        <v>1228</v>
      </c>
      <c r="G7" s="334" t="s">
        <v>1229</v>
      </c>
    </row>
    <row r="8" spans="2:8">
      <c r="B8" s="334" t="s">
        <v>1230</v>
      </c>
      <c r="C8" s="334">
        <v>293716</v>
      </c>
      <c r="D8" s="334" t="s">
        <v>1231</v>
      </c>
      <c r="E8" s="334" t="s">
        <v>538</v>
      </c>
      <c r="F8" s="334" t="s">
        <v>1228</v>
      </c>
      <c r="G8" s="335">
        <v>46204</v>
      </c>
    </row>
    <row r="9" spans="2:8">
      <c r="B9" s="334" t="s">
        <v>1232</v>
      </c>
      <c r="C9" s="334">
        <v>257258</v>
      </c>
      <c r="D9" s="334" t="s">
        <v>1233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1234</v>
      </c>
      <c r="C10" s="334">
        <v>371147</v>
      </c>
      <c r="D10" s="334" t="s">
        <v>1235</v>
      </c>
      <c r="E10" s="334" t="s">
        <v>539</v>
      </c>
      <c r="F10" s="334" t="s">
        <v>144</v>
      </c>
      <c r="G10" s="334" t="s">
        <v>1229</v>
      </c>
    </row>
    <row r="11" spans="2:8">
      <c r="B11" s="334" t="s">
        <v>1236</v>
      </c>
      <c r="C11" s="334">
        <v>259230</v>
      </c>
      <c r="D11" s="334" t="s">
        <v>1237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1238</v>
      </c>
      <c r="C12" s="334">
        <v>370705</v>
      </c>
      <c r="D12" s="334"/>
      <c r="E12" s="334" t="s">
        <v>539</v>
      </c>
      <c r="F12" s="334" t="s">
        <v>144</v>
      </c>
      <c r="G12" s="334" t="s">
        <v>1229</v>
      </c>
    </row>
    <row r="13" spans="2:8">
      <c r="B13" s="334" t="s">
        <v>1239</v>
      </c>
      <c r="C13" s="334">
        <v>258542</v>
      </c>
      <c r="D13" s="334" t="s">
        <v>1240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1241</v>
      </c>
      <c r="C14" s="334">
        <v>257050</v>
      </c>
      <c r="D14" s="334" t="s">
        <v>1242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1243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1244</v>
      </c>
      <c r="E3" s="326" t="s">
        <v>1245</v>
      </c>
      <c r="F3" s="326" t="s">
        <v>1246</v>
      </c>
      <c r="G3" s="331" t="s">
        <v>1247</v>
      </c>
      <c r="H3" s="326" t="s">
        <v>1248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1249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1250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1251</v>
      </c>
      <c r="G6" s="333" t="s">
        <v>1252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1253</v>
      </c>
      <c r="H7" s="327"/>
    </row>
    <row r="8" spans="3:8">
      <c r="C8" s="327" t="s">
        <v>464</v>
      </c>
      <c r="D8" s="327" t="s">
        <v>1254</v>
      </c>
      <c r="E8" s="328">
        <v>45993</v>
      </c>
      <c r="F8" s="327">
        <v>12000</v>
      </c>
      <c r="G8" s="332" t="s">
        <v>1255</v>
      </c>
      <c r="H8" s="327"/>
    </row>
    <row r="9" spans="3:8" ht="29.25">
      <c r="C9" s="327" t="s">
        <v>464</v>
      </c>
      <c r="D9" s="327" t="s">
        <v>1256</v>
      </c>
      <c r="E9" s="328">
        <v>45993</v>
      </c>
      <c r="F9" s="327">
        <v>9000</v>
      </c>
      <c r="G9" s="332" t="s">
        <v>1257</v>
      </c>
      <c r="H9" s="327"/>
    </row>
    <row r="10" spans="3:8" ht="29.25">
      <c r="C10" s="327" t="s">
        <v>464</v>
      </c>
      <c r="D10" s="327" t="s">
        <v>1258</v>
      </c>
      <c r="E10" s="328">
        <v>45993</v>
      </c>
      <c r="F10" s="327">
        <v>10000</v>
      </c>
      <c r="G10" s="332" t="s">
        <v>1257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1259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1260</v>
      </c>
      <c r="W1" s="379"/>
      <c r="X1" s="379"/>
      <c r="Y1" s="104"/>
    </row>
    <row r="2" spans="1:25" s="101" customFormat="1" ht="11.25" customHeight="1">
      <c r="A2" s="105" t="s">
        <v>1261</v>
      </c>
      <c r="B2" s="105" t="s">
        <v>1262</v>
      </c>
      <c r="C2" s="105" t="s">
        <v>313</v>
      </c>
      <c r="D2" s="106" t="s">
        <v>869</v>
      </c>
      <c r="E2" s="106" t="s">
        <v>870</v>
      </c>
      <c r="F2" s="106" t="s">
        <v>1263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1264</v>
      </c>
      <c r="U2" s="108" t="s">
        <v>872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20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62</v>
      </c>
      <c r="X7" s="112">
        <f ca="1">_xlfn.XLOOKUP(G7&amp;$X$2,BS_CONTROLE[CHAVE],BS_CONTROLE[Quantidade_11],"-")</f>
        <v>55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30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1300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20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62</v>
      </c>
      <c r="X32" s="112">
        <f ca="1">_xlfn.XLOOKUP(G32&amp;$X$2,BS_CONTROLE[CHAVE],BS_CONTROLE[Quantidade_11],"-")</f>
        <v>55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1900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25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1102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322</v>
      </c>
      <c r="X43" s="112">
        <f ca="1">_xlfn.XLOOKUP(G43&amp;$X$2,BS_CONTROLE[CHAVE],BS_CONTROLE[Quantidade_11],"-")</f>
        <v>312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1300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30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54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62</v>
      </c>
      <c r="X57" s="112">
        <f ca="1">_xlfn.XLOOKUP(G57&amp;$X$2,BS_CONTROLE[CHAVE],BS_CONTROLE[Quantidade_11],"-")</f>
        <v>55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0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0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322</v>
      </c>
      <c r="X71" s="112">
        <f ca="1">_xlfn.XLOOKUP(G71&amp;$X$2,BS_CONTROLE[CHAVE],BS_CONTROLE[Quantidade_11],"-")</f>
        <v>312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1300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30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30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62</v>
      </c>
      <c r="X80" s="112">
        <f ca="1">_xlfn.XLOOKUP(G80&amp;$X$2,BS_CONTROLE[CHAVE],BS_CONTROLE[Quantidade_11],"-")</f>
        <v>55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17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322</v>
      </c>
      <c r="X96" s="112">
        <f ca="1">_xlfn.XLOOKUP(G96&amp;$X$2,BS_CONTROLE[CHAVE],BS_CONTROLE[Quantidade_11],"-")</f>
        <v>312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52</v>
      </c>
      <c r="W99" s="112">
        <f ca="1">_xlfn.XLOOKUP(G99&amp;$W$2,BS_CONTROLE[CHAVE],BS_CONTROLE[Quantidade_11],"-")</f>
        <v>65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1300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30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17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62</v>
      </c>
      <c r="X108" s="112">
        <f ca="1">_xlfn.XLOOKUP(G108&amp;$X$2,BS_CONTROLE[CHAVE],BS_CONTROLE[Quantidade_11],"-")</f>
        <v>55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52</v>
      </c>
      <c r="W116" s="112">
        <f ca="1">_xlfn.XLOOKUP(G116&amp;$W$2,BS_CONTROLE[CHAVE],BS_CONTROLE[Quantidade_11],"-")</f>
        <v>65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1900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25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1102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1300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30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30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62</v>
      </c>
      <c r="X131" s="112">
        <f ca="1">_xlfn.XLOOKUP(G131&amp;$X$2,BS_CONTROLE[CHAVE],BS_CONTROLE[Quantidade_11],"-")</f>
        <v>55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17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30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322</v>
      </c>
      <c r="X143" s="112">
        <f ca="1">_xlfn.XLOOKUP(G143&amp;$X$2,BS_CONTROLE[CHAVE],BS_CONTROLE[Quantidade_11],"-")</f>
        <v>312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1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30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1300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30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30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1300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62</v>
      </c>
      <c r="X160" s="112">
        <f ca="1">_xlfn.XLOOKUP(G160&amp;$X$2,BS_CONTROLE[CHAVE],BS_CONTROLE[Quantidade_11],"-")</f>
        <v>55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17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52</v>
      </c>
      <c r="W165" s="112">
        <f ca="1">_xlfn.XLOOKUP(G165&amp;$W$2,BS_CONTROLE[CHAVE],BS_CONTROLE[Quantidade_11],"-")</f>
        <v>65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322</v>
      </c>
      <c r="X177" s="112">
        <f ca="1">_xlfn.XLOOKUP(G177&amp;$X$2,BS_CONTROLE[CHAVE],BS_CONTROLE[Quantidade_11],"-")</f>
        <v>312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1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30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1300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30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1265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1266</v>
      </c>
      <c r="D5" s="381"/>
      <c r="E5" s="381"/>
      <c r="F5" s="381"/>
      <c r="G5" s="381"/>
      <c r="H5" s="381"/>
      <c r="I5" s="381"/>
      <c r="J5" s="382"/>
      <c r="K5" s="383" t="s">
        <v>1267</v>
      </c>
      <c r="L5" s="384"/>
      <c r="M5" s="384"/>
      <c r="N5" s="384"/>
      <c r="O5" s="385" t="s">
        <v>1268</v>
      </c>
      <c r="P5" s="386"/>
      <c r="Q5" s="387"/>
    </row>
    <row r="6" spans="1:17" s="94" customFormat="1" ht="15.75" customHeight="1">
      <c r="A6" s="88" t="s">
        <v>1263</v>
      </c>
      <c r="B6" s="95" t="s">
        <v>1262</v>
      </c>
      <c r="C6" s="96" t="s">
        <v>869</v>
      </c>
      <c r="D6" s="97" t="s">
        <v>870</v>
      </c>
      <c r="E6" s="96" t="s">
        <v>1269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1270</v>
      </c>
      <c r="M6" s="139" t="s">
        <v>335</v>
      </c>
      <c r="N6" s="140" t="s">
        <v>864</v>
      </c>
      <c r="O6" s="246" t="s">
        <v>907</v>
      </c>
      <c r="P6" s="157"/>
      <c r="Q6" s="193" t="s">
        <v>1271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1272</v>
      </c>
      <c r="C2" s="96" t="s">
        <v>854</v>
      </c>
      <c r="D2" s="96" t="s">
        <v>856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1" t="s">
        <v>1279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2025-12-06T17:17:10Z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