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011" documentId="120_S{118792C3-22EF-5104-A093-F22BFE3913F3}" xr6:coauthVersionLast="47" xr6:coauthVersionMax="47" xr10:uidLastSave="{D7E0272F-8947-4588-B550-C5B04761F87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15" l="1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R54" i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R55" i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R57" i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R59" i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R60" i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R62" i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R65" i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 s="1"/>
  <c r="BD65" i="1" a="1"/>
  <c r="BD65" i="1" s="1"/>
  <c r="BE65" i="1" a="1"/>
  <c r="BE65" i="1"/>
  <c r="BR65" i="1"/>
  <c r="BS65" i="1"/>
  <c r="BT65" i="1"/>
  <c r="A66" i="1"/>
  <c r="C66" i="1"/>
  <c r="G66" i="1"/>
  <c r="M66" i="1" a="1"/>
  <c r="M66" i="1" s="1"/>
  <c r="R66" i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AY66" i="1"/>
  <c r="BB66" i="1"/>
  <c r="BC66" i="1" a="1"/>
  <c r="BC66" i="1" s="1"/>
  <c r="BD66" i="1" a="1"/>
  <c r="BD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AY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AY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 s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AY71" i="1"/>
  <c r="BE71" i="1" a="1"/>
  <c r="BE71" i="1" s="1"/>
  <c r="BR71" i="1"/>
  <c r="BS71" i="1"/>
  <c r="BT71" i="1"/>
  <c r="A72" i="1"/>
  <c r="C72" i="1"/>
  <c r="G72" i="1"/>
  <c r="M72" i="1" a="1"/>
  <c r="M72" i="1"/>
  <c r="N72" i="1" a="1"/>
  <c r="N72" i="1" s="1"/>
  <c r="L69" i="15" s="1"/>
  <c r="R72" i="1"/>
  <c r="S72" i="1" a="1"/>
  <c r="S72" i="1" s="1"/>
  <c r="D69" i="15" s="1"/>
  <c r="T72" i="1" a="1"/>
  <c r="T72" i="1"/>
  <c r="E69" i="15" s="1"/>
  <c r="U72" i="1" a="1"/>
  <c r="U72" i="1" s="1"/>
  <c r="AI72" i="1"/>
  <c r="BB72" i="1" s="1"/>
  <c r="AJ72" i="1"/>
  <c r="AK72" i="1"/>
  <c r="K72" i="10" s="1"/>
  <c r="AL72" i="1"/>
  <c r="AO72" i="1"/>
  <c r="BE72" i="1" s="1" a="1"/>
  <c r="BE72" i="1" s="1"/>
  <c r="AP72" i="1"/>
  <c r="M72" i="10" s="1"/>
  <c r="AQ72" i="1"/>
  <c r="AY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AY73" i="1"/>
  <c r="BB73" i="1"/>
  <c r="BC73" i="1" a="1"/>
  <c r="BC73" i="1" s="1"/>
  <c r="BE73" i="1" a="1"/>
  <c r="BE73" i="1" s="1"/>
  <c r="BR73" i="1"/>
  <c r="BS73" i="1"/>
  <c r="BT73" i="1"/>
  <c r="A74" i="1"/>
  <c r="C74" i="1"/>
  <c r="G74" i="1"/>
  <c r="AM74" i="1"/>
  <c r="R74" i="1"/>
  <c r="S74" i="1" a="1"/>
  <c r="S74" i="1" s="1"/>
  <c r="D71" i="15" s="1"/>
  <c r="T74" i="1" a="1"/>
  <c r="T74" i="1"/>
  <c r="E71" i="15" s="1"/>
  <c r="U74" i="1" a="1"/>
  <c r="U74" i="1" s="1"/>
  <c r="AI74" i="1"/>
  <c r="BB74" i="1" s="1"/>
  <c r="AJ74" i="1"/>
  <c r="AK74" i="1"/>
  <c r="K74" i="10" s="1"/>
  <c r="AL74" i="1"/>
  <c r="AO74" i="1"/>
  <c r="AP74" i="1"/>
  <c r="M74" i="10" s="1"/>
  <c r="AQ74" i="1"/>
  <c r="AY74" i="1"/>
  <c r="BE74" i="1" a="1"/>
  <c r="BE74" i="1" s="1"/>
  <c r="BR74" i="1"/>
  <c r="BS74" i="1"/>
  <c r="BT74" i="1"/>
  <c r="A75" i="1"/>
  <c r="C75" i="1"/>
  <c r="G75" i="1"/>
  <c r="M75" i="1" a="1"/>
  <c r="M75" i="1"/>
  <c r="N75" i="1" a="1"/>
  <c r="N75" i="1" s="1"/>
  <c r="L72" i="15" s="1"/>
  <c r="R75" i="1"/>
  <c r="S75" i="1" a="1"/>
  <c r="S75" i="1" s="1"/>
  <c r="D72" i="15" s="1"/>
  <c r="T75" i="1" a="1"/>
  <c r="T75" i="1"/>
  <c r="E72" i="15" s="1"/>
  <c r="U75" i="1" a="1"/>
  <c r="U75" i="1" s="1"/>
  <c r="AI75" i="1"/>
  <c r="BB75" i="1" s="1"/>
  <c r="AJ75" i="1"/>
  <c r="AK75" i="1"/>
  <c r="K75" i="10" s="1"/>
  <c r="AL75" i="1"/>
  <c r="AO75" i="1"/>
  <c r="BE75" i="1" s="1" a="1"/>
  <c r="BE75" i="1" s="1"/>
  <c r="AP75" i="1"/>
  <c r="M75" i="10" s="1"/>
  <c r="AQ75" i="1"/>
  <c r="AY75" i="1"/>
  <c r="BR75" i="1"/>
  <c r="BS75" i="1"/>
  <c r="BT75" i="1"/>
  <c r="A76" i="1"/>
  <c r="C76" i="1"/>
  <c r="G76" i="1"/>
  <c r="M76" i="1" a="1"/>
  <c r="M76" i="1"/>
  <c r="N76" i="1" a="1"/>
  <c r="N76" i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AJ76" i="1"/>
  <c r="AK76" i="1"/>
  <c r="K76" i="10" s="1"/>
  <c r="AL76" i="1"/>
  <c r="AN76" i="1"/>
  <c r="AO76" i="1"/>
  <c r="AP76" i="1"/>
  <c r="M76" i="10" s="1"/>
  <c r="AQ76" i="1"/>
  <c r="AY76" i="1"/>
  <c r="BB76" i="1"/>
  <c r="BE76" i="1" a="1"/>
  <c r="BE76" i="1" s="1"/>
  <c r="BR76" i="1"/>
  <c r="BS76" i="1"/>
  <c r="BT76" i="1"/>
  <c r="A77" i="1"/>
  <c r="C77" i="1"/>
  <c r="G77" i="1"/>
  <c r="M77" i="1" a="1"/>
  <c r="M77" i="1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AY77" i="1"/>
  <c r="BD77" i="1" a="1"/>
  <c r="BD77" i="1" s="1"/>
  <c r="BE77" i="1" a="1"/>
  <c r="BE77" i="1" s="1"/>
  <c r="BR77" i="1"/>
  <c r="BS77" i="1"/>
  <c r="BT77" i="1"/>
  <c r="A78" i="1"/>
  <c r="C78" i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/>
  <c r="E75" i="15" s="1"/>
  <c r="U78" i="1" a="1"/>
  <c r="U78" i="1" s="1"/>
  <c r="AI78" i="1"/>
  <c r="BB78" i="1" s="1"/>
  <c r="AJ78" i="1"/>
  <c r="AK78" i="1"/>
  <c r="K78" i="10" s="1"/>
  <c r="AL78" i="1"/>
  <c r="AO78" i="1"/>
  <c r="BE78" i="1" s="1" a="1"/>
  <c r="BE78" i="1" s="1"/>
  <c r="AP78" i="1"/>
  <c r="M78" i="10" s="1"/>
  <c r="AQ78" i="1"/>
  <c r="AY78" i="1"/>
  <c r="BR78" i="1"/>
  <c r="BS78" i="1"/>
  <c r="BT78" i="1"/>
  <c r="A79" i="1"/>
  <c r="C79" i="1"/>
  <c r="G79" i="1"/>
  <c r="M79" i="1" a="1"/>
  <c r="M79" i="1" s="1"/>
  <c r="N79" i="1" a="1"/>
  <c r="N79" i="1"/>
  <c r="L76" i="15" s="1"/>
  <c r="R79" i="1"/>
  <c r="S79" i="1" a="1"/>
  <c r="S79" i="1"/>
  <c r="D76" i="15" s="1"/>
  <c r="T79" i="1" a="1"/>
  <c r="T79" i="1" s="1"/>
  <c r="E76" i="15" s="1"/>
  <c r="U79" i="1" a="1"/>
  <c r="U79" i="1"/>
  <c r="AI79" i="1"/>
  <c r="AJ79" i="1"/>
  <c r="AK79" i="1"/>
  <c r="K79" i="10" s="1"/>
  <c r="AL79" i="1"/>
  <c r="AO79" i="1"/>
  <c r="AP79" i="1"/>
  <c r="M79" i="10" s="1"/>
  <c r="AQ79" i="1"/>
  <c r="AY79" i="1"/>
  <c r="BB79" i="1"/>
  <c r="BD79" i="1" a="1"/>
  <c r="BD79" i="1" s="1"/>
  <c r="BR79" i="1"/>
  <c r="BS79" i="1"/>
  <c r="BT79" i="1"/>
  <c r="A80" i="1"/>
  <c r="C80" i="1"/>
  <c r="G80" i="1"/>
  <c r="M80" i="1" a="1"/>
  <c r="M80" i="1" s="1"/>
  <c r="N80" i="1" a="1"/>
  <c r="N80" i="1"/>
  <c r="L77" i="15" s="1"/>
  <c r="R80" i="1"/>
  <c r="S80" i="1" a="1"/>
  <c r="S80" i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AP80" i="1"/>
  <c r="M80" i="10" s="1"/>
  <c r="AQ80" i="1"/>
  <c r="AY80" i="1"/>
  <c r="BB80" i="1"/>
  <c r="BE80" i="1" a="1"/>
  <c r="BE80" i="1"/>
  <c r="BR80" i="1"/>
  <c r="BS80" i="1"/>
  <c r="BT80" i="1"/>
  <c r="A81" i="1"/>
  <c r="C81" i="1"/>
  <c r="G81" i="1"/>
  <c r="M81" i="1" a="1"/>
  <c r="M81" i="1" s="1"/>
  <c r="N81" i="1" a="1"/>
  <c r="N81" i="1" s="1"/>
  <c r="L78" i="15" s="1"/>
  <c r="R81" i="1"/>
  <c r="S81" i="1" a="1"/>
  <c r="S81" i="1" s="1"/>
  <c r="D78" i="15" s="1"/>
  <c r="T81" i="1" a="1"/>
  <c r="T81" i="1" s="1"/>
  <c r="E78" i="15" s="1"/>
  <c r="U81" i="1" a="1"/>
  <c r="U81" i="1"/>
  <c r="AI81" i="1"/>
  <c r="BB81" i="1" s="1"/>
  <c r="AJ81" i="1"/>
  <c r="AK81" i="1"/>
  <c r="K81" i="10" s="1"/>
  <c r="AL81" i="1"/>
  <c r="AO81" i="1"/>
  <c r="BE81" i="1" s="1" a="1"/>
  <c r="BE81" i="1" s="1"/>
  <c r="AP81" i="1"/>
  <c r="M81" i="10" s="1"/>
  <c r="AQ81" i="1"/>
  <c r="AY81" i="1"/>
  <c r="BR81" i="1"/>
  <c r="BS81" i="1"/>
  <c r="BT81" i="1"/>
  <c r="A82" i="1"/>
  <c r="C82" i="1"/>
  <c r="G82" i="1"/>
  <c r="M82" i="1" a="1"/>
  <c r="M82" i="1" s="1"/>
  <c r="N82" i="1" a="1"/>
  <c r="N82" i="1"/>
  <c r="L79" i="15" s="1"/>
  <c r="R82" i="1"/>
  <c r="S82" i="1" a="1"/>
  <c r="S82" i="1"/>
  <c r="D79" i="15" s="1"/>
  <c r="T82" i="1" a="1"/>
  <c r="T82" i="1" s="1"/>
  <c r="E79" i="15" s="1"/>
  <c r="U82" i="1" a="1"/>
  <c r="U82" i="1"/>
  <c r="AI82" i="1"/>
  <c r="AJ82" i="1"/>
  <c r="AK82" i="1"/>
  <c r="K82" i="10" s="1"/>
  <c r="AL82" i="1"/>
  <c r="AO82" i="1"/>
  <c r="AP82" i="1"/>
  <c r="M82" i="10" s="1"/>
  <c r="AQ82" i="1"/>
  <c r="AY82" i="1"/>
  <c r="BB82" i="1"/>
  <c r="BD82" i="1" a="1"/>
  <c r="BD82" i="1" s="1"/>
  <c r="BR82" i="1"/>
  <c r="BS82" i="1"/>
  <c r="BT82" i="1"/>
  <c r="A83" i="1"/>
  <c r="C83" i="1"/>
  <c r="G83" i="1"/>
  <c r="M83" i="1" a="1"/>
  <c r="M83" i="1" s="1"/>
  <c r="N83" i="1" a="1"/>
  <c r="N83" i="1"/>
  <c r="L80" i="15" s="1"/>
  <c r="R83" i="1"/>
  <c r="S83" i="1" a="1"/>
  <c r="S83" i="1"/>
  <c r="D80" i="15" s="1"/>
  <c r="T83" i="1" a="1"/>
  <c r="T83" i="1"/>
  <c r="E80" i="15" s="1"/>
  <c r="U83" i="1" a="1"/>
  <c r="U83" i="1" s="1"/>
  <c r="AI83" i="1"/>
  <c r="AJ83" i="1"/>
  <c r="AK83" i="1"/>
  <c r="K83" i="10" s="1"/>
  <c r="AL83" i="1"/>
  <c r="AO83" i="1"/>
  <c r="BE83" i="1" s="1" a="1"/>
  <c r="BE83" i="1" s="1"/>
  <c r="AP83" i="1"/>
  <c r="M83" i="10" s="1"/>
  <c r="AQ83" i="1"/>
  <c r="AY83" i="1"/>
  <c r="BB83" i="1"/>
  <c r="BR83" i="1"/>
  <c r="BS83" i="1"/>
  <c r="BT83" i="1"/>
  <c r="A84" i="1"/>
  <c r="C84" i="1"/>
  <c r="G84" i="1"/>
  <c r="M84" i="1" a="1"/>
  <c r="M84" i="1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AY84" i="1"/>
  <c r="BR84" i="1"/>
  <c r="BS84" i="1"/>
  <c r="BT84" i="1"/>
  <c r="A85" i="1"/>
  <c r="C85" i="1"/>
  <c r="G85" i="1"/>
  <c r="M85" i="1" a="1"/>
  <c r="M85" i="1"/>
  <c r="N85" i="1" a="1"/>
  <c r="N85" i="1" s="1"/>
  <c r="L82" i="15" s="1"/>
  <c r="R85" i="1"/>
  <c r="S85" i="1" a="1"/>
  <c r="S85" i="1" s="1"/>
  <c r="D82" i="15" s="1"/>
  <c r="T85" i="1" a="1"/>
  <c r="T85" i="1" s="1"/>
  <c r="E82" i="15" s="1"/>
  <c r="U85" i="1" a="1"/>
  <c r="U85" i="1" s="1"/>
  <c r="AI85" i="1"/>
  <c r="AJ85" i="1"/>
  <c r="AK85" i="1"/>
  <c r="K85" i="10" s="1"/>
  <c r="AL85" i="1"/>
  <c r="AO85" i="1"/>
  <c r="AP85" i="1"/>
  <c r="M85" i="10" s="1"/>
  <c r="AQ85" i="1"/>
  <c r="AY85" i="1"/>
  <c r="BB85" i="1"/>
  <c r="BC85" i="1" a="1"/>
  <c r="BC85" i="1" s="1"/>
  <c r="BE85" i="1" a="1"/>
  <c r="BE85" i="1"/>
  <c r="BR85" i="1"/>
  <c r="BS85" i="1"/>
  <c r="BT85" i="1"/>
  <c r="A86" i="1"/>
  <c r="C86" i="1"/>
  <c r="G86" i="1"/>
  <c r="M86" i="1" a="1"/>
  <c r="M86" i="1" s="1"/>
  <c r="K83" i="15" s="1"/>
  <c r="N86" i="1" a="1"/>
  <c r="N86" i="1"/>
  <c r="L83" i="15" s="1"/>
  <c r="R86" i="1"/>
  <c r="S86" i="1" a="1"/>
  <c r="S86" i="1"/>
  <c r="D83" i="15" s="1"/>
  <c r="T86" i="1" a="1"/>
  <c r="T86" i="1"/>
  <c r="E83" i="15" s="1"/>
  <c r="U86" i="1" a="1"/>
  <c r="U86" i="1" s="1"/>
  <c r="AI86" i="1"/>
  <c r="AJ86" i="1"/>
  <c r="AK86" i="1"/>
  <c r="K86" i="10" s="1"/>
  <c r="AL86" i="1"/>
  <c r="AM86" i="1"/>
  <c r="AO86" i="1"/>
  <c r="AP86" i="1"/>
  <c r="M86" i="10" s="1"/>
  <c r="AQ86" i="1"/>
  <c r="AY86" i="1"/>
  <c r="BB86" i="1"/>
  <c r="BR86" i="1"/>
  <c r="BS86" i="1"/>
  <c r="BT86" i="1"/>
  <c r="A87" i="1"/>
  <c r="C87" i="1"/>
  <c r="G87" i="1"/>
  <c r="M87" i="1" a="1"/>
  <c r="M87" i="1" s="1"/>
  <c r="N87" i="1" a="1"/>
  <c r="N87" i="1" s="1"/>
  <c r="L84" i="15" s="1"/>
  <c r="R87" i="1"/>
  <c r="S87" i="1" a="1"/>
  <c r="S87" i="1"/>
  <c r="D84" i="15" s="1"/>
  <c r="T87" i="1" a="1"/>
  <c r="T87" i="1" s="1"/>
  <c r="E84" i="15" s="1"/>
  <c r="U87" i="1" a="1"/>
  <c r="U87" i="1"/>
  <c r="AI87" i="1"/>
  <c r="BB87" i="1" s="1"/>
  <c r="AJ87" i="1"/>
  <c r="AK87" i="1"/>
  <c r="K87" i="10" s="1"/>
  <c r="AL87" i="1"/>
  <c r="AN87" i="1"/>
  <c r="AO87" i="1"/>
  <c r="AP87" i="1"/>
  <c r="M87" i="10" s="1"/>
  <c r="AQ87" i="1"/>
  <c r="AY87" i="1"/>
  <c r="BD87" i="1" a="1"/>
  <c r="BD87" i="1" s="1"/>
  <c r="BR87" i="1"/>
  <c r="BS87" i="1"/>
  <c r="BT87" i="1"/>
  <c r="A88" i="1"/>
  <c r="C88" i="1"/>
  <c r="G88" i="1"/>
  <c r="M88" i="1" a="1"/>
  <c r="M88" i="1" s="1"/>
  <c r="N88" i="1" a="1"/>
  <c r="N88" i="1"/>
  <c r="L85" i="15" s="1"/>
  <c r="R88" i="1"/>
  <c r="S88" i="1" a="1"/>
  <c r="S88" i="1"/>
  <c r="D85" i="15" s="1"/>
  <c r="T88" i="1" a="1"/>
  <c r="T88" i="1"/>
  <c r="E85" i="15" s="1"/>
  <c r="U88" i="1" a="1"/>
  <c r="U88" i="1" s="1"/>
  <c r="AI88" i="1"/>
  <c r="AJ88" i="1"/>
  <c r="AK88" i="1"/>
  <c r="K88" i="10" s="1"/>
  <c r="AL88" i="1"/>
  <c r="AO88" i="1"/>
  <c r="AP88" i="1"/>
  <c r="M88" i="10" s="1"/>
  <c r="AQ88" i="1"/>
  <c r="AY88" i="1"/>
  <c r="BB88" i="1"/>
  <c r="BE88" i="1" a="1"/>
  <c r="BE88" i="1" s="1"/>
  <c r="BR88" i="1"/>
  <c r="BS88" i="1"/>
  <c r="BT88" i="1"/>
  <c r="A89" i="1"/>
  <c r="C89" i="1"/>
  <c r="G89" i="1"/>
  <c r="M89" i="1" a="1"/>
  <c r="M89" i="1" s="1"/>
  <c r="N89" i="1" a="1"/>
  <c r="N89" i="1"/>
  <c r="L86" i="15" s="1"/>
  <c r="R89" i="1"/>
  <c r="S89" i="1" a="1"/>
  <c r="S89" i="1" s="1"/>
  <c r="D86" i="15" s="1"/>
  <c r="T89" i="1" a="1"/>
  <c r="T89" i="1"/>
  <c r="E86" i="15" s="1"/>
  <c r="U89" i="1" a="1"/>
  <c r="U89" i="1" s="1"/>
  <c r="AI89" i="1"/>
  <c r="AJ89" i="1"/>
  <c r="AK89" i="1"/>
  <c r="K89" i="10" s="1"/>
  <c r="AL89" i="1"/>
  <c r="AN89" i="1"/>
  <c r="AO89" i="1"/>
  <c r="AP89" i="1"/>
  <c r="M89" i="10" s="1"/>
  <c r="AQ89" i="1"/>
  <c r="AY89" i="1"/>
  <c r="BB89" i="1"/>
  <c r="BD89" i="1" a="1"/>
  <c r="BD89" i="1" s="1"/>
  <c r="BE89" i="1" a="1"/>
  <c r="BE89" i="1"/>
  <c r="BR89" i="1"/>
  <c r="BS89" i="1"/>
  <c r="BT89" i="1"/>
  <c r="A90" i="1"/>
  <c r="C90" i="1"/>
  <c r="G90" i="1"/>
  <c r="M90" i="1" a="1"/>
  <c r="M90" i="1" s="1"/>
  <c r="N90" i="1" a="1"/>
  <c r="N90" i="1" s="1"/>
  <c r="L87" i="15" s="1"/>
  <c r="R90" i="1"/>
  <c r="S90" i="1" a="1"/>
  <c r="S90" i="1" s="1"/>
  <c r="D87" i="15" s="1"/>
  <c r="T90" i="1" a="1"/>
  <c r="T90" i="1"/>
  <c r="E87" i="15" s="1"/>
  <c r="U90" i="1" a="1"/>
  <c r="U90" i="1" s="1"/>
  <c r="AI90" i="1"/>
  <c r="BB90" i="1" s="1"/>
  <c r="AJ90" i="1"/>
  <c r="AK90" i="1"/>
  <c r="K90" i="10" s="1"/>
  <c r="AL90" i="1"/>
  <c r="AO90" i="1"/>
  <c r="BE90" i="1" s="1" a="1"/>
  <c r="BE90" i="1" s="1"/>
  <c r="AP90" i="1"/>
  <c r="M90" i="10" s="1"/>
  <c r="AQ90" i="1"/>
  <c r="AY90" i="1"/>
  <c r="BR90" i="1"/>
  <c r="BS90" i="1"/>
  <c r="BT90" i="1"/>
  <c r="A91" i="1"/>
  <c r="C91" i="1"/>
  <c r="G91" i="1"/>
  <c r="M91" i="1" a="1"/>
  <c r="M91" i="1"/>
  <c r="N91" i="1" a="1"/>
  <c r="N91" i="1" s="1"/>
  <c r="L88" i="15" s="1"/>
  <c r="R91" i="1"/>
  <c r="S91" i="1" a="1"/>
  <c r="S91" i="1" s="1"/>
  <c r="D88" i="15" s="1"/>
  <c r="T91" i="1" a="1"/>
  <c r="T91" i="1" s="1"/>
  <c r="E88" i="15" s="1"/>
  <c r="U91" i="1" a="1"/>
  <c r="U91" i="1"/>
  <c r="AI91" i="1"/>
  <c r="AJ91" i="1"/>
  <c r="AK91" i="1"/>
  <c r="K91" i="10" s="1"/>
  <c r="AL91" i="1"/>
  <c r="AO91" i="1"/>
  <c r="AP91" i="1"/>
  <c r="M91" i="10" s="1"/>
  <c r="AQ91" i="1"/>
  <c r="AY91" i="1"/>
  <c r="BB91" i="1"/>
  <c r="BR91" i="1"/>
  <c r="BS91" i="1"/>
  <c r="BT91" i="1"/>
  <c r="A92" i="1"/>
  <c r="C92" i="1"/>
  <c r="G92" i="1"/>
  <c r="M92" i="1" a="1"/>
  <c r="M92" i="1" s="1"/>
  <c r="N92" i="1" a="1"/>
  <c r="N92" i="1" s="1"/>
  <c r="L89" i="15" s="1"/>
  <c r="R92" i="1"/>
  <c r="S92" i="1" a="1"/>
  <c r="S92" i="1" s="1"/>
  <c r="D89" i="15" s="1"/>
  <c r="T92" i="1" a="1"/>
  <c r="T92" i="1"/>
  <c r="E89" i="15" s="1"/>
  <c r="U92" i="1" a="1"/>
  <c r="U92" i="1" s="1"/>
  <c r="AI92" i="1"/>
  <c r="BB92" i="1" s="1"/>
  <c r="AJ92" i="1"/>
  <c r="AK92" i="1"/>
  <c r="K92" i="10" s="1"/>
  <c r="AL92" i="1"/>
  <c r="AO92" i="1"/>
  <c r="BE92" i="1" s="1" a="1"/>
  <c r="BE92" i="1" s="1"/>
  <c r="AP92" i="1"/>
  <c r="M92" i="10" s="1"/>
  <c r="AQ92" i="1"/>
  <c r="AY92" i="1"/>
  <c r="BR92" i="1"/>
  <c r="BS92" i="1"/>
  <c r="BT92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BE93" i="1" s="1" a="1"/>
  <c r="BE93" i="1" s="1"/>
  <c r="AP93" i="1"/>
  <c r="M93" i="10" s="1"/>
  <c r="AQ93" i="1"/>
  <c r="AY93" i="1"/>
  <c r="BR93" i="1"/>
  <c r="BS93" i="1"/>
  <c r="BT93" i="1"/>
  <c r="A94" i="1"/>
  <c r="C94" i="1"/>
  <c r="G94" i="1"/>
  <c r="M94" i="1" a="1"/>
  <c r="M94" i="1" s="1"/>
  <c r="N94" i="1" a="1"/>
  <c r="N94" i="1" s="1"/>
  <c r="L91" i="15" s="1"/>
  <c r="R94" i="1"/>
  <c r="S94" i="1" a="1"/>
  <c r="S94" i="1" s="1"/>
  <c r="D91" i="15" s="1"/>
  <c r="T94" i="1" a="1"/>
  <c r="T94" i="1" s="1"/>
  <c r="E91" i="15" s="1"/>
  <c r="U94" i="1" a="1"/>
  <c r="U94" i="1" s="1"/>
  <c r="AI94" i="1"/>
  <c r="AJ94" i="1"/>
  <c r="AK94" i="1"/>
  <c r="K94" i="10" s="1"/>
  <c r="AL94" i="1"/>
  <c r="AO94" i="1"/>
  <c r="AP94" i="1"/>
  <c r="M94" i="10" s="1"/>
  <c r="AQ94" i="1"/>
  <c r="AY94" i="1"/>
  <c r="BB94" i="1"/>
  <c r="BE94" i="1" a="1"/>
  <c r="BE94" i="1" s="1"/>
  <c r="BR94" i="1"/>
  <c r="BS94" i="1"/>
  <c r="BT94" i="1"/>
  <c r="A95" i="1"/>
  <c r="C95" i="1"/>
  <c r="G95" i="1"/>
  <c r="M95" i="1" a="1"/>
  <c r="M95" i="1" s="1"/>
  <c r="N95" i="1" a="1"/>
  <c r="N95" i="1" s="1"/>
  <c r="L92" i="15" s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BE95" i="1" s="1" a="1"/>
  <c r="BE95" i="1" s="1"/>
  <c r="AP95" i="1"/>
  <c r="M95" i="10" s="1"/>
  <c r="AQ95" i="1"/>
  <c r="AY95" i="1"/>
  <c r="BR95" i="1"/>
  <c r="BS95" i="1"/>
  <c r="BT95" i="1"/>
  <c r="A96" i="1"/>
  <c r="C96" i="1"/>
  <c r="G96" i="1"/>
  <c r="M96" i="1" a="1"/>
  <c r="M96" i="1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BE96" i="1" s="1" a="1"/>
  <c r="BE96" i="1" s="1"/>
  <c r="AP96" i="1"/>
  <c r="M96" i="10" s="1"/>
  <c r="AQ96" i="1"/>
  <c r="AY96" i="1"/>
  <c r="BR96" i="1"/>
  <c r="BS96" i="1"/>
  <c r="BT96" i="1"/>
  <c r="A97" i="1"/>
  <c r="C97" i="1"/>
  <c r="G97" i="1"/>
  <c r="M97" i="1" a="1"/>
  <c r="M97" i="1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K97" i="10" s="1"/>
  <c r="AL97" i="1"/>
  <c r="AO97" i="1"/>
  <c r="BE97" i="1" s="1" a="1"/>
  <c r="BE97" i="1" s="1"/>
  <c r="AP97" i="1"/>
  <c r="M97" i="10" s="1"/>
  <c r="AQ97" i="1"/>
  <c r="AY97" i="1"/>
  <c r="BB97" i="1"/>
  <c r="BR97" i="1"/>
  <c r="BS97" i="1"/>
  <c r="BT97" i="1"/>
  <c r="A98" i="1"/>
  <c r="C98" i="1"/>
  <c r="G98" i="1"/>
  <c r="M98" i="1" a="1"/>
  <c r="M98" i="1" s="1"/>
  <c r="N98" i="1" a="1"/>
  <c r="N98" i="1" s="1"/>
  <c r="L95" i="15" s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BE98" i="1" s="1" a="1"/>
  <c r="BE98" i="1" s="1"/>
  <c r="AP98" i="1"/>
  <c r="M98" i="10" s="1"/>
  <c r="AQ98" i="1"/>
  <c r="AY98" i="1"/>
  <c r="BR98" i="1"/>
  <c r="BS98" i="1"/>
  <c r="BT98" i="1"/>
  <c r="A99" i="1"/>
  <c r="C99" i="1"/>
  <c r="G99" i="1"/>
  <c r="M99" i="1" a="1"/>
  <c r="M99" i="1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AY99" i="1"/>
  <c r="BR99" i="1"/>
  <c r="BS99" i="1"/>
  <c r="BT99" i="1"/>
  <c r="A100" i="1"/>
  <c r="C100" i="1"/>
  <c r="G100" i="1"/>
  <c r="M100" i="1" a="1"/>
  <c r="M100" i="1" s="1"/>
  <c r="N100" i="1" a="1"/>
  <c r="N100" i="1" s="1"/>
  <c r="L97" i="15" s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BE100" i="1" s="1" a="1"/>
  <c r="BE100" i="1" s="1"/>
  <c r="AP100" i="1"/>
  <c r="M100" i="10" s="1"/>
  <c r="AQ100" i="1"/>
  <c r="AY100" i="1"/>
  <c r="BR100" i="1"/>
  <c r="BS100" i="1"/>
  <c r="BT100" i="1"/>
  <c r="A101" i="1"/>
  <c r="C101" i="1"/>
  <c r="G101" i="1"/>
  <c r="M101" i="1" a="1"/>
  <c r="M101" i="1" s="1"/>
  <c r="N101" i="1" a="1"/>
  <c r="N101" i="1" s="1"/>
  <c r="L98" i="15" s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AO101" i="1"/>
  <c r="BE101" i="1" s="1" a="1"/>
  <c r="BE101" i="1" s="1"/>
  <c r="AP101" i="1"/>
  <c r="M101" i="10" s="1"/>
  <c r="AQ101" i="1"/>
  <c r="AY101" i="1"/>
  <c r="BR101" i="1"/>
  <c r="BS101" i="1"/>
  <c r="BT101" i="1"/>
  <c r="A102" i="1"/>
  <c r="C102" i="1"/>
  <c r="G102" i="1"/>
  <c r="M102" i="1" a="1"/>
  <c r="M102" i="1" s="1"/>
  <c r="N102" i="1" a="1"/>
  <c r="N102" i="1" s="1"/>
  <c r="L99" i="15" s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BE102" i="1" s="1" a="1"/>
  <c r="BE102" i="1" s="1"/>
  <c r="AP102" i="1"/>
  <c r="M102" i="10" s="1"/>
  <c r="AQ102" i="1"/>
  <c r="AY102" i="1"/>
  <c r="BR102" i="1"/>
  <c r="BS102" i="1"/>
  <c r="BT102" i="1"/>
  <c r="A103" i="1"/>
  <c r="C103" i="1"/>
  <c r="G103" i="1"/>
  <c r="M103" i="1" a="1"/>
  <c r="M103" i="1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BE103" i="1" s="1" a="1"/>
  <c r="BE103" i="1" s="1"/>
  <c r="AP103" i="1"/>
  <c r="M103" i="10" s="1"/>
  <c r="AQ103" i="1"/>
  <c r="AY103" i="1"/>
  <c r="BR103" i="1"/>
  <c r="BS103" i="1"/>
  <c r="BT103" i="1"/>
  <c r="A104" i="1"/>
  <c r="C104" i="1"/>
  <c r="G104" i="1"/>
  <c r="M104" i="1" a="1"/>
  <c r="M104" i="1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BE104" i="1" s="1" a="1"/>
  <c r="BE104" i="1" s="1"/>
  <c r="AP104" i="1"/>
  <c r="M104" i="10" s="1"/>
  <c r="AQ104" i="1"/>
  <c r="AY104" i="1"/>
  <c r="BR104" i="1"/>
  <c r="BS104" i="1"/>
  <c r="BT104" i="1"/>
  <c r="A105" i="1"/>
  <c r="C105" i="1"/>
  <c r="G105" i="1"/>
  <c r="M105" i="1" a="1"/>
  <c r="M105" i="1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BE105" i="1" s="1" a="1"/>
  <c r="BE105" i="1" s="1"/>
  <c r="AP105" i="1"/>
  <c r="M105" i="10" s="1"/>
  <c r="AQ105" i="1"/>
  <c r="AY105" i="1"/>
  <c r="BR105" i="1"/>
  <c r="BS105" i="1"/>
  <c r="BT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BE106" i="1" s="1" a="1"/>
  <c r="BE106" i="1" s="1"/>
  <c r="AP106" i="1"/>
  <c r="M106" i="10" s="1"/>
  <c r="AQ106" i="1"/>
  <c r="AY106" i="1"/>
  <c r="BR106" i="1"/>
  <c r="BS106" i="1"/>
  <c r="BT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BE107" i="1" s="1" a="1"/>
  <c r="BE107" i="1" s="1"/>
  <c r="AP107" i="1"/>
  <c r="M107" i="10" s="1"/>
  <c r="AQ107" i="1"/>
  <c r="AY107" i="1"/>
  <c r="BR107" i="1"/>
  <c r="BS107" i="1"/>
  <c r="BT107" i="1"/>
  <c r="A108" i="1"/>
  <c r="C108" i="1"/>
  <c r="G108" i="1"/>
  <c r="M108" i="1" a="1"/>
  <c r="M108" i="1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R108" i="1"/>
  <c r="BS108" i="1"/>
  <c r="BT108" i="1"/>
  <c r="A109" i="1"/>
  <c r="C109" i="1"/>
  <c r="G109" i="1"/>
  <c r="M109" i="1" a="1"/>
  <c r="M109" i="1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BE109" i="1" s="1" a="1"/>
  <c r="BE109" i="1" s="1"/>
  <c r="AP109" i="1"/>
  <c r="M109" i="10" s="1"/>
  <c r="AQ109" i="1"/>
  <c r="AY109" i="1"/>
  <c r="BR109" i="1"/>
  <c r="BS109" i="1"/>
  <c r="BT109" i="1"/>
  <c r="A110" i="1"/>
  <c r="C110" i="1"/>
  <c r="G110" i="1"/>
  <c r="M110" i="1" a="1"/>
  <c r="M110" i="1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BE110" i="1" s="1" a="1"/>
  <c r="BE110" i="1" s="1"/>
  <c r="AP110" i="1"/>
  <c r="M110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BE114" i="1" s="1" a="1"/>
  <c r="BE114" i="1" s="1"/>
  <c r="AP114" i="1"/>
  <c r="M114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BE117" i="1" s="1" a="1"/>
  <c r="BE117" i="1" s="1"/>
  <c r="AP117" i="1"/>
  <c r="M117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G122" i="1"/>
  <c r="M122" i="1" a="1"/>
  <c r="M122" i="1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Q373" i="1" s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Q376" i="1" s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Q408" i="1" s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Q410" i="1" s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Q435" i="1" s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R512" i="1"/>
  <c r="BQ512" i="1" s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Q548" i="1" s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Q589" i="1" s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R660" i="1"/>
  <c r="BS660" i="1"/>
  <c r="BQ660" i="1" s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Q661" i="1" s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Q669" i="1" s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Q670" i="1" s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BE711" i="1" s="1" a="1"/>
  <c r="BE711" i="1" s="1"/>
  <c r="AP711" i="1"/>
  <c r="M711" i="10" s="1"/>
  <c r="AQ711" i="1"/>
  <c r="AY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S726" i="1"/>
  <c r="BQ726" i="1" s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Q729" i="1" s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Q759" i="1" s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Q761" i="1" s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Q764" i="1" s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Q770" i="1" s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R810" i="1"/>
  <c r="BQ810" i="1" s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R878" i="1"/>
  <c r="BS878" i="1"/>
  <c r="BQ878" i="1" s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Q919" i="1" s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Q1001" i="1" s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970" i="1" l="1"/>
  <c r="K967" i="15"/>
  <c r="AM586" i="1"/>
  <c r="K583" i="15"/>
  <c r="AM583" i="1"/>
  <c r="K580" i="15"/>
  <c r="AM256" i="1"/>
  <c r="K253" i="15"/>
  <c r="AM253" i="1"/>
  <c r="K250" i="15"/>
  <c r="AM220" i="1"/>
  <c r="K217" i="15"/>
  <c r="AM174" i="1"/>
  <c r="K171" i="15"/>
  <c r="AM171" i="1"/>
  <c r="K168" i="15"/>
  <c r="AM142" i="1"/>
  <c r="K139" i="15"/>
  <c r="AM141" i="1"/>
  <c r="K138" i="15"/>
  <c r="AM140" i="1"/>
  <c r="K137" i="15"/>
  <c r="AM139" i="1"/>
  <c r="K136" i="15"/>
  <c r="AM138" i="1"/>
  <c r="K135" i="15"/>
  <c r="AM137" i="1"/>
  <c r="K134" i="15"/>
  <c r="AM136" i="1"/>
  <c r="K133" i="15"/>
  <c r="AM135" i="1"/>
  <c r="K132" i="15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6" i="1"/>
  <c r="K123" i="15"/>
  <c r="AM125" i="1"/>
  <c r="K122" i="15"/>
  <c r="AM124" i="1"/>
  <c r="K121" i="15"/>
  <c r="AM123" i="1"/>
  <c r="K120" i="15"/>
  <c r="AM122" i="1"/>
  <c r="K119" i="15"/>
  <c r="AM121" i="1"/>
  <c r="K118" i="15"/>
  <c r="AM120" i="1"/>
  <c r="K117" i="15"/>
  <c r="AM119" i="1"/>
  <c r="K116" i="15"/>
  <c r="AM118" i="1"/>
  <c r="K115" i="15"/>
  <c r="AM117" i="1"/>
  <c r="K114" i="15"/>
  <c r="AM116" i="1"/>
  <c r="K113" i="15"/>
  <c r="AM115" i="1"/>
  <c r="K112" i="15"/>
  <c r="AM114" i="1"/>
  <c r="K111" i="15"/>
  <c r="AM113" i="1"/>
  <c r="K110" i="15"/>
  <c r="AM112" i="1"/>
  <c r="K109" i="15"/>
  <c r="AM111" i="1"/>
  <c r="K108" i="15"/>
  <c r="AM110" i="1"/>
  <c r="K107" i="15"/>
  <c r="AM109" i="1"/>
  <c r="K106" i="15"/>
  <c r="AM108" i="1"/>
  <c r="K105" i="15"/>
  <c r="AM107" i="1"/>
  <c r="K104" i="15"/>
  <c r="AM106" i="1"/>
  <c r="K103" i="15"/>
  <c r="AM105" i="1"/>
  <c r="K102" i="15"/>
  <c r="AM104" i="1"/>
  <c r="K101" i="15"/>
  <c r="AM103" i="1"/>
  <c r="K100" i="15"/>
  <c r="AM102" i="1"/>
  <c r="K99" i="15"/>
  <c r="AM101" i="1"/>
  <c r="K98" i="15"/>
  <c r="AM100" i="1"/>
  <c r="K97" i="15"/>
  <c r="AM99" i="1"/>
  <c r="K96" i="15"/>
  <c r="AM98" i="1"/>
  <c r="K95" i="15"/>
  <c r="AM97" i="1"/>
  <c r="K94" i="15"/>
  <c r="AM96" i="1"/>
  <c r="K93" i="15"/>
  <c r="AM95" i="1"/>
  <c r="K92" i="15"/>
  <c r="AM94" i="1"/>
  <c r="K91" i="15"/>
  <c r="AM93" i="1"/>
  <c r="K90" i="15"/>
  <c r="AM92" i="1"/>
  <c r="K89" i="15"/>
  <c r="AM91" i="1"/>
  <c r="K88" i="15"/>
  <c r="AM90" i="1"/>
  <c r="K87" i="15"/>
  <c r="AM89" i="1"/>
  <c r="K86" i="15"/>
  <c r="AM88" i="1"/>
  <c r="K85" i="15"/>
  <c r="AM87" i="1"/>
  <c r="K84" i="15"/>
  <c r="AM85" i="1"/>
  <c r="K82" i="15"/>
  <c r="AM84" i="1"/>
  <c r="K81" i="15"/>
  <c r="AM83" i="1"/>
  <c r="K80" i="15"/>
  <c r="AM82" i="1"/>
  <c r="K79" i="15"/>
  <c r="AM81" i="1"/>
  <c r="K78" i="15"/>
  <c r="AM80" i="1"/>
  <c r="K77" i="15"/>
  <c r="AM79" i="1"/>
  <c r="K76" i="15"/>
  <c r="AM78" i="1"/>
  <c r="K75" i="15"/>
  <c r="AM77" i="1"/>
  <c r="K74" i="15"/>
  <c r="AM76" i="1"/>
  <c r="K73" i="15"/>
  <c r="AM75" i="1"/>
  <c r="K72" i="15"/>
  <c r="AM72" i="1"/>
  <c r="K69" i="15"/>
  <c r="AM66" i="1"/>
  <c r="K63" i="15"/>
  <c r="BC94" i="1" a="1"/>
  <c r="BC94" i="1" s="1"/>
  <c r="BD88" i="1" a="1"/>
  <c r="BD88" i="1" s="1"/>
  <c r="BC87" i="1" a="1"/>
  <c r="BC87" i="1" s="1"/>
  <c r="BD86" i="1" a="1"/>
  <c r="BD86" i="1" s="1"/>
  <c r="BC82" i="1" a="1"/>
  <c r="BC82" i="1" s="1"/>
  <c r="BC79" i="1" a="1"/>
  <c r="BC79" i="1" s="1"/>
  <c r="BD74" i="1" a="1"/>
  <c r="BD74" i="1" s="1"/>
  <c r="BD71" i="1" a="1"/>
  <c r="BD71" i="1" s="1"/>
  <c r="BD68" i="1" a="1"/>
  <c r="BD68" i="1" s="1"/>
  <c r="BC67" i="1" a="1"/>
  <c r="BC67" i="1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BD76" i="1" a="1"/>
  <c r="BD76" i="1" s="1"/>
  <c r="BD91" i="1" a="1"/>
  <c r="BD91" i="1" s="1"/>
  <c r="BD85" i="1" a="1"/>
  <c r="BD85" i="1" s="1"/>
  <c r="BD80" i="1" a="1"/>
  <c r="BD80" i="1" s="1"/>
  <c r="BC76" i="1" a="1"/>
  <c r="BC76" i="1" s="1"/>
  <c r="BD73" i="1" a="1"/>
  <c r="BD73" i="1" s="1"/>
  <c r="BD70" i="1" a="1"/>
  <c r="BD70" i="1" s="1"/>
  <c r="BD67" i="1" a="1"/>
  <c r="BD67" i="1" s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BC97" i="1" a="1"/>
  <c r="BC97" i="1" s="1"/>
  <c r="BD95" i="1" a="1"/>
  <c r="BD95" i="1" s="1"/>
  <c r="BD92" i="1" a="1"/>
  <c r="BD92" i="1" s="1"/>
  <c r="BC91" i="1" a="1"/>
  <c r="BC91" i="1" s="1"/>
  <c r="BC88" i="1" a="1"/>
  <c r="BC88" i="1" s="1"/>
  <c r="BC86" i="1" a="1"/>
  <c r="BC86" i="1" s="1"/>
  <c r="BD84" i="1" a="1"/>
  <c r="BD84" i="1" s="1"/>
  <c r="BC80" i="1" a="1"/>
  <c r="BC80" i="1" s="1"/>
  <c r="BC78" i="1" a="1"/>
  <c r="BC78" i="1" s="1"/>
  <c r="BC77" i="1" a="1"/>
  <c r="BC77" i="1" s="1"/>
  <c r="BC75" i="1" a="1"/>
  <c r="BC75" i="1" s="1"/>
  <c r="BC74" i="1" a="1"/>
  <c r="BC74" i="1" s="1"/>
  <c r="BC72" i="1" a="1"/>
  <c r="BC72" i="1" s="1"/>
  <c r="BC71" i="1" a="1"/>
  <c r="BC71" i="1" s="1"/>
  <c r="BC69" i="1" a="1"/>
  <c r="BC69" i="1" s="1"/>
  <c r="BC68" i="1" a="1"/>
  <c r="BC68" i="1" s="1"/>
  <c r="AN94" i="1"/>
  <c r="AN91" i="1"/>
  <c r="BD94" i="1" a="1"/>
  <c r="BD94" i="1" s="1"/>
  <c r="AN88" i="1"/>
  <c r="BE86" i="1" a="1"/>
  <c r="BE86" i="1" s="1"/>
  <c r="BE84" i="1" a="1"/>
  <c r="BE84" i="1" s="1"/>
  <c r="BC84" i="1" a="1"/>
  <c r="BC84" i="1" s="1"/>
  <c r="BD83" i="1" a="1"/>
  <c r="BD83" i="1" s="1"/>
  <c r="AN75" i="1"/>
  <c r="AN72" i="1"/>
  <c r="AN86" i="1"/>
  <c r="AN81" i="1"/>
  <c r="AN69" i="1"/>
  <c r="BE91" i="1" a="1"/>
  <c r="BE91" i="1" s="1"/>
  <c r="AN84" i="1"/>
  <c r="BC83" i="1" a="1"/>
  <c r="BC83" i="1" s="1"/>
  <c r="AN83" i="1"/>
  <c r="BC81" i="1" a="1"/>
  <c r="BC81" i="1" s="1"/>
  <c r="BD81" i="1" a="1"/>
  <c r="BD81" i="1" s="1"/>
  <c r="AN78" i="1"/>
  <c r="AN80" i="1"/>
  <c r="BD78" i="1" a="1"/>
  <c r="BD78" i="1" s="1"/>
  <c r="AN77" i="1"/>
  <c r="BD75" i="1" a="1"/>
  <c r="BD75" i="1" s="1"/>
  <c r="AN74" i="1"/>
  <c r="BD72" i="1" a="1"/>
  <c r="BD72" i="1" s="1"/>
  <c r="BD69" i="1" a="1"/>
  <c r="BD69" i="1" s="1"/>
  <c r="AN68" i="1"/>
  <c r="BD98" i="1" a="1"/>
  <c r="BD98" i="1" s="1"/>
  <c r="BD97" i="1" a="1"/>
  <c r="BD97" i="1" s="1"/>
  <c r="BD99" i="1" a="1"/>
  <c r="BD99" i="1" s="1"/>
  <c r="BC98" i="1" a="1"/>
  <c r="BC98" i="1" s="1"/>
  <c r="BD96" i="1" a="1"/>
  <c r="BD96" i="1" s="1"/>
  <c r="BC95" i="1" a="1"/>
  <c r="BC95" i="1" s="1"/>
  <c r="BD93" i="1" a="1"/>
  <c r="BD93" i="1" s="1"/>
  <c r="BC92" i="1" a="1"/>
  <c r="BC92" i="1" s="1"/>
  <c r="BD90" i="1" a="1"/>
  <c r="BD90" i="1" s="1"/>
  <c r="BC89" i="1" a="1"/>
  <c r="BC89" i="1" s="1"/>
  <c r="AN93" i="1"/>
  <c r="AN99" i="1"/>
  <c r="AN90" i="1"/>
  <c r="AN96" i="1"/>
  <c r="BE99" i="1" a="1"/>
  <c r="BE99" i="1" s="1"/>
  <c r="BC99" i="1" a="1"/>
  <c r="BC99" i="1" s="1"/>
  <c r="BC96" i="1" a="1"/>
  <c r="BC96" i="1" s="1"/>
  <c r="BC93" i="1" a="1"/>
  <c r="BC93" i="1" s="1"/>
  <c r="BC90" i="1" a="1"/>
  <c r="BC90" i="1" s="1"/>
  <c r="AN98" i="1"/>
  <c r="AN95" i="1"/>
  <c r="AN92" i="1"/>
  <c r="BC104" i="1" a="1"/>
  <c r="BC104" i="1" s="1"/>
  <c r="BC101" i="1" a="1"/>
  <c r="BC101" i="1" s="1"/>
  <c r="BD102" i="1" a="1"/>
  <c r="BD102" i="1" s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BD103" i="1" a="1"/>
  <c r="BD103" i="1" s="1"/>
  <c r="BD101" i="1" a="1"/>
  <c r="BD101" i="1" s="1"/>
  <c r="BD100" i="1" a="1"/>
  <c r="BD100" i="1" s="1"/>
  <c r="AN103" i="1"/>
  <c r="AN100" i="1"/>
  <c r="AN104" i="1"/>
  <c r="AN101" i="1"/>
  <c r="BC103" i="1" a="1"/>
  <c r="BC103" i="1" s="1"/>
  <c r="BC100" i="1" a="1"/>
  <c r="BC100" i="1" s="1"/>
  <c r="BD105" i="1" a="1"/>
  <c r="BD105" i="1" s="1"/>
  <c r="BC102" i="1" a="1"/>
  <c r="BC102" i="1" s="1"/>
  <c r="AN102" i="1"/>
  <c r="BD108" i="1" a="1"/>
  <c r="BD108" i="1" s="1"/>
  <c r="BC108" i="1" a="1"/>
  <c r="BC108" i="1" s="1"/>
  <c r="BC106" i="1" a="1"/>
  <c r="BC106" i="1" s="1"/>
  <c r="BD104" i="1" a="1"/>
  <c r="BD104" i="1" s="1"/>
  <c r="AN106" i="1"/>
  <c r="BD106" i="1" a="1"/>
  <c r="BD106" i="1" s="1"/>
  <c r="BC105" i="1" a="1"/>
  <c r="BC105" i="1" s="1"/>
  <c r="AN105" i="1"/>
  <c r="BE108" i="1" a="1"/>
  <c r="BE108" i="1" s="1"/>
  <c r="AN108" i="1"/>
  <c r="BD112" i="1" a="1"/>
  <c r="BD112" i="1" s="1"/>
  <c r="BE112" i="1" a="1"/>
  <c r="BE112" i="1" s="1"/>
  <c r="BD113" i="1" a="1"/>
  <c r="BD113" i="1" s="1"/>
  <c r="BC111" i="1" a="1"/>
  <c r="BC111" i="1" s="1"/>
  <c r="BD109" i="1" a="1"/>
  <c r="BD109" i="1" s="1"/>
  <c r="BD114" i="1" a="1"/>
  <c r="BD114" i="1" s="1"/>
  <c r="BE111" i="1" a="1"/>
  <c r="BE111" i="1" s="1"/>
  <c r="AN111" i="1"/>
  <c r="BD111" i="1" a="1"/>
  <c r="BD111" i="1" s="1"/>
  <c r="BC112" i="1" a="1"/>
  <c r="BC112" i="1" s="1"/>
  <c r="BD110" i="1" a="1"/>
  <c r="BD110" i="1" s="1"/>
  <c r="BC109" i="1" a="1"/>
  <c r="BC109" i="1" s="1"/>
  <c r="BD107" i="1" a="1"/>
  <c r="BD107" i="1" s="1"/>
  <c r="AN113" i="1"/>
  <c r="AN107" i="1"/>
  <c r="AN110" i="1"/>
  <c r="BC110" i="1" a="1"/>
  <c r="BC110" i="1" s="1"/>
  <c r="BC107" i="1" a="1"/>
  <c r="BC107" i="1" s="1"/>
  <c r="AN112" i="1"/>
  <c r="AN109" i="1"/>
  <c r="BC113" i="1" a="1"/>
  <c r="BC113" i="1" s="1"/>
  <c r="BE113" i="1" a="1"/>
  <c r="BE113" i="1" s="1"/>
  <c r="BC114" i="1" a="1"/>
  <c r="BC114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D123" i="1" a="1"/>
  <c r="BD123" i="1" s="1"/>
  <c r="BD120" i="1" a="1"/>
  <c r="BD120" i="1" s="1"/>
  <c r="BD139" i="1" a="1"/>
  <c r="BD139" i="1" s="1"/>
  <c r="BC125" i="1" a="1"/>
  <c r="BC125" i="1" s="1"/>
  <c r="BC122" i="1" a="1"/>
  <c r="BC122" i="1" s="1"/>
  <c r="BC119" i="1" a="1"/>
  <c r="BC119" i="1" s="1"/>
  <c r="BD117" i="1" a="1"/>
  <c r="BD117" i="1" s="1"/>
  <c r="BE125" i="1" a="1"/>
  <c r="BE125" i="1" s="1"/>
  <c r="BE122" i="1" a="1"/>
  <c r="BE122" i="1" s="1"/>
  <c r="BE119" i="1" a="1"/>
  <c r="BE119" i="1" s="1"/>
  <c r="BC116" i="1" a="1"/>
  <c r="BC116" i="1" s="1"/>
  <c r="BD129" i="1" a="1"/>
  <c r="BD129" i="1" s="1"/>
  <c r="BC128" i="1" a="1"/>
  <c r="BC128" i="1" s="1"/>
  <c r="BD126" i="1" a="1"/>
  <c r="BD126" i="1" s="1"/>
  <c r="BD133" i="1" a="1"/>
  <c r="BD133" i="1" s="1"/>
  <c r="AN756" i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AN136" i="1"/>
  <c r="AN131" i="1"/>
  <c r="BD136" i="1" a="1"/>
  <c r="BD136" i="1" s="1"/>
  <c r="BC136" i="1" a="1"/>
  <c r="BC136" i="1" s="1"/>
  <c r="BD140" i="1" a="1"/>
  <c r="BD140" i="1" s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AN138" i="1"/>
  <c r="AN132" i="1"/>
  <c r="AN135" i="1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AN201" i="1"/>
  <c r="AN192" i="1"/>
  <c r="AN189" i="1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L970" i="10"/>
  <c r="N970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BD783" i="1" a="1"/>
  <c r="BD783" i="1" s="1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BD728" i="1" a="1"/>
  <c r="BD728" i="1" s="1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L586" i="10"/>
  <c r="N586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BC583" i="1" a="1"/>
  <c r="BC583" i="1" s="1"/>
  <c r="M583" i="10"/>
  <c r="L583" i="10"/>
  <c r="N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BD278" i="1" a="1"/>
  <c r="BD278" i="1" s="1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L256" i="10"/>
  <c r="N256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L253" i="10"/>
  <c r="N253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BC247" i="1" a="1"/>
  <c r="BC247" i="1" s="1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BC238" i="1" a="1"/>
  <c r="BC238" i="1" s="1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BC235" i="1" a="1"/>
  <c r="BC235" i="1" s="1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BC226" i="1" a="1"/>
  <c r="BC226" i="1" s="1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BD223" i="1" a="1"/>
  <c r="BD223" i="1" s="1"/>
  <c r="M223" i="10"/>
  <c r="D223" i="10"/>
  <c r="C223" i="10"/>
  <c r="AN223" i="1"/>
  <c r="AM223" i="1"/>
  <c r="F219" i="12"/>
  <c r="G223" i="10"/>
  <c r="BC222" i="1" a="1"/>
  <c r="BC222" i="1" s="1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L220" i="10"/>
  <c r="N220" i="10"/>
  <c r="D220" i="10"/>
  <c r="C220" i="10"/>
  <c r="AN220" i="1"/>
  <c r="F216" i="12"/>
  <c r="G220" i="10"/>
  <c r="BD219" i="1" a="1"/>
  <c r="BD219" i="1" s="1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BD210" i="1" a="1"/>
  <c r="BD210" i="1" s="1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BD207" i="1" a="1"/>
  <c r="BD207" i="1" s="1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BD175" i="1" a="1"/>
  <c r="BD175" i="1" s="1"/>
  <c r="M175" i="10"/>
  <c r="D175" i="10"/>
  <c r="C175" i="10"/>
  <c r="AN175" i="1"/>
  <c r="AM175" i="1"/>
  <c r="F171" i="12"/>
  <c r="G175" i="10"/>
  <c r="BC174" i="1" a="1"/>
  <c r="BC174" i="1" s="1"/>
  <c r="M174" i="10"/>
  <c r="L174" i="10"/>
  <c r="N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BC171" i="1" a="1"/>
  <c r="BC171" i="1" s="1"/>
  <c r="M171" i="10"/>
  <c r="L171" i="10"/>
  <c r="N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BC168" i="1" a="1"/>
  <c r="BC168" i="1" s="1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BC165" i="1" a="1"/>
  <c r="BC165" i="1" s="1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BC162" i="1" a="1"/>
  <c r="BC162" i="1" s="1"/>
  <c r="M162" i="10"/>
  <c r="D162" i="10"/>
  <c r="C162" i="10"/>
  <c r="AN162" i="1"/>
  <c r="AM162" i="1"/>
  <c r="F158" i="12"/>
  <c r="G162" i="10"/>
  <c r="BD161" i="1" a="1"/>
  <c r="BD161" i="1" s="1"/>
  <c r="M161" i="10"/>
  <c r="D161" i="10"/>
  <c r="C161" i="10"/>
  <c r="AN161" i="1"/>
  <c r="AM161" i="1"/>
  <c r="F157" i="12"/>
  <c r="G161" i="10"/>
  <c r="BD160" i="1" a="1"/>
  <c r="BD160" i="1" s="1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BD155" i="1" a="1"/>
  <c r="BD155" i="1" s="1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BD152" i="1" a="1"/>
  <c r="BD152" i="1" s="1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BD149" i="1" a="1"/>
  <c r="BD149" i="1" s="1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L142" i="10"/>
  <c r="N142" i="10"/>
  <c r="D142" i="10"/>
  <c r="C142" i="10"/>
  <c r="AN142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N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N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" i="15" l="1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<sst xmlns="http://schemas.openxmlformats.org/spreadsheetml/2006/main" count="3762" uniqueCount="1196">
  <si>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</si>
  <si>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</si>
  <si>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</si>
  <si>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</si>
  <si>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</si>
  <si>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</si>
  <si>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</si>
  <si>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</si>
  <si>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</si>
  <si>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</si>
  <si>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</si>
  <si>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</si>
  <si>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</si>
  <si>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</si>
  <si>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</si>
  <si>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</si>
  <si>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</si>
  <si>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</si>
  <si>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</si>
  <si>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</si>
  <si>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</si>
  <si>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</si>
  <si>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</si>
  <si>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</si>
  <si>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</si>
  <si>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</si>
  <si>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</si>
  <si>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</si>
  <si>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</si>
  <si>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</si>
  <si>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</si>
  <si>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</si>
  <si>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</si>
  <si>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</si>
  <si>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</si>
  <si>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</si>
  <si>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</si>
  <si>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</si>
  <si>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</si>
  <si>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</si>
  <si>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</si>
  <si>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</si>
  <si>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</si>
  <si>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</si>
  <si>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</si>
  <si>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</si>
  <si>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</si>
  <si>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</si>
  <si>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</si>
  <si>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</si>
  <si>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</si>
  <si>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</si>
  <si>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</si>
  <si>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</si>
  <si>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</si>
  <si>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</si>
  <si>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</si>
  <si>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</si>
  <si>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</si>
  <si>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</si>
  <si>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</si>
  <si>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</si>
  <si>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</si>
  <si>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</si>
  <si>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</si>
  <si>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</si>
  <si>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</si>
  <si>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</si>
  <si>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</si>
  <si>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</si>
  <si>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</si>
  <si>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</si>
  <si>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</si>
  <si>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</si>
  <si>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</si>
  <si>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</si>
  <si>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</si>
  <si>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</si>
  <si>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</si>
  <si>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</si>
  <si>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</si>
  <si>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</si>
  <si>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</si>
  <si>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</si>
  <si>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</si>
  <si>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</si>
  <si>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</si>
  <si>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</si>
  <si>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</si>
  <si>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</si>
  <si>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</si>
  <si>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</si>
  <si>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</si>
  <si>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</si>
  <si>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</si>
  <si>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</si>
  <si>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</si>
  <si>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</si>
  <si>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</si>
  <si>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</si>
  <si>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</si>
  <si>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</si>
  <si>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</si>
  <si>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</si>
  <si>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</si>
  <si>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</si>
  <si>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</si>
  <si>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</si>
  <si>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</si>
  <si>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</si>
  <si>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</si>
  <si>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</si>
  <si>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</si>
  <si>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</si>
  <si>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</si>
  <si>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</si>
  <si>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</si>
  <si>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</si>
  <si>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</si>
  <si>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</si>
  <si>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</si>
  <si>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</si>
  <si>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</si>
  <si>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</si>
  <si>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</si>
  <si>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</si>
  <si>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</si>
  <si>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</si>
  <si>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</si>
  <si>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</si>
  <si>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</si>
  <si>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</si>
  <si>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</si>
  <si>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</si>
  <si>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</si>
  <si>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</si>
  <si>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</si>
  <si>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</si>
  <si>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</si>
  <si>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</si>
  <si>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</si>
  <si>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</si>
  <si>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</si>
  <si>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</si>
  <si>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</si>
  <si>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</si>
  <si>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</si>
  <si>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</si>
  <si>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</si>
  <si>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</si>
  <si>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</si>
  <si>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</si>
  <si>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</si>
  <si>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</si>
  <si>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</si>
  <si>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</si>
  <si>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</si>
  <si>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</si>
  <si>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</si>
  <si>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</si>
  <si>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</si>
  <si>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</si>
  <si>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</si>
  <si>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</si>
  <si>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</si>
  <si>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</si>
  <si>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</si>
  <si>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</si>
  <si>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</si>
  <si>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</si>
  <si>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</si>
  <si>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</si>
  <si>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</si>
  <si>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</si>
  <si>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</si>
  <si>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</si>
  <si>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</si>
  <si>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</si>
  <si>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</si>
  <si>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</si>
  <si>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</si>
  <si>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</si>
  <si>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</si>
  <si>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</si>
  <si>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</si>
  <si>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</si>
  <si>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</si>
  <si>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</si>
  <si>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</si>
  <si>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</si>
  <si>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</si>
  <si>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</si>
  <si>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</si>
  <si>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</si>
  <si>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</si>
  <si>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</si>
  <si>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</si>
  <si>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</si>
  <si>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</si>
  <si>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</si>
  <si>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</si>
  <si>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</si>
  <si>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</si>
  <si>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</si>
  <si>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</si>
  <si>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</si>
  <si>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</si>
  <si>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</si>
  <si>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</si>
  <si>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</si>
  <si>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</si>
  <si>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</si>
  <si>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</si>
  <si>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</si>
  <si>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</si>
  <si>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</si>
  <si>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</si>
  <si>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</si>
  <si>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</si>
  <si>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</si>
  <si>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</si>
  <si>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</si>
  <si>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</si>
  <si>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</si>
  <si>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</si>
  <si>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</si>
  <si>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</si>
  <si>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</si>
  <si>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</si>
  <si>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</si>
  <si>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</si>
  <si>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</si>
  <si>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</si>
  <si>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</si>
  <si>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</si>
  <si>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</si>
  <si>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</si>
  <si>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</si>
  <si>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</si>
  <si>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</si>
  <si>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</si>
  <si>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</si>
  <si>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</si>
  <si>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</si>
  <si>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</si>
  <si>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</si>
  <si>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</si>
  <si>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</si>
  <si>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</si>
  <si>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</si>
  <si>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</si>
  <si>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</si>
  <si>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</si>
  <si>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</si>
  <si>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</si>
  <si>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</si>
  <si>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</si>
  <si>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</si>
  <si>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</si>
  <si>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</si>
  <si>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</si>
  <si>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</si>
  <si>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</si>
  <si>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</si>
  <si>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</si>
  <si>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</si>
  <si>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</si>
  <si>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</si>
  <si>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</si>
  <si>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</si>
  <si>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</si>
  <si>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</si>
  <si>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</si>
  <si>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</si>
  <si>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</si>
  <si>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</si>
  <si>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</si>
  <si>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</si>
  <si>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</si>
  <si>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</si>
  <si>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</si>
  <si>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</si>
  <si>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</si>
  <si>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</si>
  <si>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</si>
  <si>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</si>
  <si>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</si>
  <si>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</si>
  <si>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</si>
  <si>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</si>
  <si>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</si>
  <si>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</si>
  <si>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</si>
  <si>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</si>
  <si>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</si>
  <si>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</si>
  <si>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</si>
  <si>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</si>
  <si>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</si>
  <si>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</si>
  <si>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</si>
  <si>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</si>
  <si>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</si>
  <si>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</si>
  <si>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</si>
  <si>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</si>
  <si>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</si>
  <si>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</si>
  <si>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</si>
  <si>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</si>
  <si>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</si>
  <si>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</si>
  <si>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</si>
  <si>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</si>
  <si>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</si>
  <si>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</si>
  <si>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</si>
  <si>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</si>
  <si>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</si>
  <si>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</si>
  <si>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</si>
  <si>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</si>
  <si>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</si>
  <si>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</si>
  <si>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</si>
  <si>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</si>
  <si>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</si>
  <si>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</si>
  <si>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</si>
  <si>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</si>
  <si>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</si>
  <si>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</si>
  <si>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</si>
  <si>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</si>
  <si>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</si>
  <si>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</si>
  <si>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</si>
  <si>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</si>
  <si>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</si>
  <si>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</si>
  <si>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</si>
  <si>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</si>
  <si>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</si>
  <si>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</si>
  <si>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</si>
  <si>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</si>
  <si>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</si>
  <si>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</si>
  <si>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</si>
  <si>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</si>
  <si>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</si>
  <si>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</si>
  <si>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</si>
  <si>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</si>
  <si>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</si>
  <si>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</si>
  <si>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</si>
  <si>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</si>
  <si>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</si>
  <si>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</si>
  <si>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</si>
  <si>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</si>
  <si>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</si>
  <si>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</si>
  <si>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</si>
  <si>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</si>
  <si>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</si>
  <si>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</si>
  <si>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</si>
  <si>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</si>
  <si>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</si>
  <si>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</si>
  <si>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</si>
  <si>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</si>
  <si>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</si>
  <si>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</si>
  <si>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</si>
  <si>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</si>
  <si>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</si>
  <si>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</si>
  <si>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</si>
  <si>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</si>
  <si>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</si>
  <si>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</si>
  <si>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</si>
  <si>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</si>
  <si>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</si>
  <si>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</si>
  <si>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</si>
  <si>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</si>
  <si>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</si>
  <si>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</si>
  <si>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</si>
  <si>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</si>
  <si>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</si>
  <si>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</si>
  <si>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</si>
  <si>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</si>
  <si>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</si>
  <si>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</si>
  <si>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</si>
  <si>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</si>
  <si>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</si>
  <si>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</si>
  <si>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</si>
  <si>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</si>
  <si>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</si>
  <si>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</si>
  <si>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</si>
  <si>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</si>
  <si>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</si>
  <si>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</si>
  <si>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</si>
  <si>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</si>
  <si>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</si>
  <si>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</si>
  <si>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</si>
  <si>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</si>
  <si>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</si>
  <si>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</si>
  <si>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</si>
  <si>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</si>
  <si>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</si>
  <si>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</si>
  <si>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</si>
  <si>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</si>
  <si>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</si>
  <si>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</si>
  <si>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</si>
  <si>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</si>
  <si>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</si>
  <si>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</si>
  <si>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</si>
  <si>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</si>
  <si>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</si>
  <si>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</si>
  <si>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</si>
  <si>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</si>
  <si>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</si>
  <si>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</si>
  <si>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</si>
  <si>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</si>
  <si>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</si>
  <si>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</si>
  <si>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</si>
  <si>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</si>
  <si>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</si>
  <si>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</si>
  <si>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</si>
  <si>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</si>
  <si>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</si>
  <si>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</si>
  <si>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</si>
  <si>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</si>
  <si>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</si>
  <si>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</si>
  <si>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</si>
  <si>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</si>
  <si>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</si>
  <si>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</si>
  <si>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</si>
  <si>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</si>
  <si>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</si>
  <si>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</si>
  <si>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</si>
  <si>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</si>
  <si>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</si>
  <si>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</si>
  <si>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</si>
  <si>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</si>
  <si>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</si>
  <si>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</si>
  <si>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</si>
  <si>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</si>
  <si>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</si>
  <si>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</si>
  <si>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</si>
  <si>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</si>
  <si>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</si>
  <si>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</si>
  <si>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</si>
  <si>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</si>
  <si>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</si>
  <si>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</si>
  <si>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</si>
  <si>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</si>
  <si>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</si>
  <si>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</si>
  <si>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</si>
  <si>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</si>
  <si>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</si>
  <si>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</si>
  <si>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</si>
  <si>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</si>
  <si>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</si>
  <si>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</si>
  <si>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</si>
  <si>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</si>
  <si>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</si>
  <si>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</si>
  <si>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</si>
  <si>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</si>
  <si>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</si>
  <si>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</si>
  <si>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</si>
  <si>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</si>
  <si>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</si>
  <si>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</si>
  <si>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</si>
  <si>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</si>
  <si>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</si>
  <si>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</si>
  <si>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</si>
  <si>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</si>
  <si>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</si>
  <si>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</si>
  <si>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</si>
  <si>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</si>
  <si>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</si>
  <si>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</si>
  <si>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</si>
  <si>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</si>
  <si>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</si>
  <si>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</si>
  <si>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</si>
  <si>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</si>
  <si>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</si>
  <si>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</si>
  <si>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</si>
  <si>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</si>
  <si>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</si>
  <si>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</si>
  <si>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</si>
  <si>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</si>
  <si>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</si>
  <si>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</si>
  <si>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</si>
  <si>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</si>
  <si>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</si>
  <si>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</si>
  <si>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</si>
  <si>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</si>
  <si>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</si>
  <si>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</si>
  <si>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</si>
  <si>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</si>
  <si>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</si>
  <si>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</si>
  <si>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</si>
  <si>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</si>
  <si>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</si>
  <si>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</si>
  <si>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</si>
  <si>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</si>
  <si>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</si>
  <si>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</si>
  <si>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</si>
  <si>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</si>
  <si>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</si>
  <si>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</si>
  <si>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</si>
  <si>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</si>
  <si>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</si>
  <si>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</si>
  <si>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</si>
  <si>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</si>
  <si>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</si>
  <si>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</si>
  <si>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</si>
  <si>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</si>
  <si>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</si>
  <si>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</si>
  <si>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</si>
  <si>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</si>
  <si>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</si>
  <si>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</si>
  <si>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</si>
  <si>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</si>
  <si>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</si>
  <si>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</si>
  <si>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</si>
  <si>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</si>
  <si>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</si>
  <si>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</si>
  <si>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</si>
  <si>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</si>
  <si>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</si>
  <si>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</si>
  <si>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</si>
  <si>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</si>
  <si>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</si>
  <si>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</si>
  <si>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</si>
  <si>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</si>
  <si>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</si>
  <si>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</si>
  <si>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</si>
  <si>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</si>
  <si>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</si>
  <si>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</si>
  <si>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</si>
  <si>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</si>
  <si>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</si>
  <si>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</si>
  <si>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</si>
  <si>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</si>
  <si>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</si>
  <si>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</si>
  <si>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</si>
  <si>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</si>
  <si>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</si>
  <si>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</si>
  <si>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</si>
  <si>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</si>
  <si>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</si>
  <si>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</si>
  <si>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</si>
  <si>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</si>
  <si>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</si>
  <si>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</si>
  <si>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</si>
  <si>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</si>
  <si>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</si>
  <si>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</si>
  <si>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</si>
  <si>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</si>
  <si>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</si>
  <si>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</si>
  <si>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</si>
  <si>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</si>
  <si>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</si>
  <si>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</si>
  <si>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</si>
  <si>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</si>
  <si>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</si>
  <si>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</si>
  <si>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</si>
  <si>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</si>
  <si>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</si>
  <si>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</si>
  <si>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</si>
  <si>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</si>
  <si>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</si>
  <si>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</si>
  <si>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</si>
  <si>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</si>
  <si>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</si>
  <si>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</si>
  <si>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</si>
  <si>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</si>
  <si>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</si>
  <si>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</si>
  <si>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</si>
  <si>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</si>
  <si>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</si>
  <si>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</si>
  <si>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</si>
  <si>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</si>
  <si>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</si>
  <si>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</si>
  <si>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</si>
  <si>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</si>
  <si>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</si>
  <si>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</si>
  <si>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</si>
  <si>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</si>
  <si>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</si>
  <si>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</si>
  <si>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</si>
  <si>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</si>
  <si>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</si>
  <si>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</si>
  <si>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</si>
  <si>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</si>
  <si>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</si>
  <si>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</si>
  <si>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</si>
  <si>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</si>
  <si>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</si>
  <si>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</si>
  <si>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</si>
  <si>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</si>
  <si>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</si>
  <si>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</si>
  <si>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</si>
  <si>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</si>
  <si>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</si>
  <si>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</si>
  <si>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</si>
  <si>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</si>
  <si>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</si>
  <si>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</si>
  <si>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</si>
  <si>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</si>
  <si>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</si>
  <si>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</si>
  <si>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</si>
  <si>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</si>
  <si>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</si>
  <si>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</si>
  <si>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</si>
  <si>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</si>
  <si>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</si>
  <si>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</si>
  <si>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</si>
  <si>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</si>
  <si>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</si>
  <si>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</si>
  <si>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</si>
  <si>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</si>
  <si>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</si>
  <si>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</si>
  <si>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</si>
  <si>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</si>
  <si>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</si>
  <si>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</si>
  <si>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</si>
  <si>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</si>
  <si>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</si>
  <si>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</si>
  <si>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</si>
  <si>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</si>
  <si>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</si>
  <si>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</si>
  <si>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</si>
  <si>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</si>
  <si>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</si>
  <si>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</si>
  <si>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</si>
  <si>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</si>
  <si>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</si>
  <si>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</si>
  <si>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</si>
  <si>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</si>
  <si>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</si>
  <si>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</si>
  <si>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</si>
  <si>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</si>
  <si>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</si>
  <si>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</si>
  <si>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</si>
  <si>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</si>
  <si>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</si>
  <si>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</si>
  <si>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</si>
  <si>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</si>
  <si>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</si>
  <si>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</si>
  <si>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</si>
  <si>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</si>
  <si>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</si>
  <si>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</si>
  <si>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</si>
  <si>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</si>
  <si>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</si>
  <si>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</si>
  <si>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</si>
  <si>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</si>
  <si>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</si>
  <si>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</si>
  <si>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</si>
  <si>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</si>
  <si>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</si>
  <si>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</si>
  <si>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</si>
  <si>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</si>
  <si>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</si>
  <si>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</si>
  <si>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</si>
  <si>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</si>
  <si>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</si>
  <si>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</si>
  <si>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</si>
  <si>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</si>
  <si>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</si>
  <si>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</si>
  <si>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</si>
  <si>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</si>
  <si>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</si>
  <si>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</si>
  <si>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</si>
  <si>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</si>
  <si>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</si>
  <si>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</si>
  <si>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</si>
  <si>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</si>
  <si>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</si>
  <si>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</si>
  <si>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</si>
  <si>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</si>
  <si>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</si>
  <si>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</si>
  <si>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</si>
  <si>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</si>
  <si>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</si>
  <si>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</si>
  <si>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</si>
  <si>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</si>
  <si>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</si>
  <si>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</si>
  <si>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</si>
  <si>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</si>
  <si>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</si>
  <si>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</si>
  <si>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</si>
  <si>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</si>
  <si>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</si>
  <si>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</si>
  <si>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</si>
  <si>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</si>
  <si>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</si>
  <si>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</si>
  <si>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</si>
  <si>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</si>
  <si>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</si>
  <si>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</si>
  <si>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</si>
  <si>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</si>
  <si>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</si>
  <si>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</si>
  <si>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</si>
  <si>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</si>
  <si>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</si>
  <si>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</si>
  <si>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</si>
  <si>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</si>
  <si>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</si>
  <si>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</si>
  <si>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</si>
  <si>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</si>
  <si>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</si>
  <si>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</si>
  <si>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</si>
  <si>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</si>
  <si>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</si>
  <si>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</si>
  <si>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</si>
  <si>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</si>
  <si>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</si>
  <si>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</si>
  <si>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</si>
  <si>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</si>
  <si>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</si>
  <si>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</si>
  <si>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</si>
  <si>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</si>
  <si>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</si>
  <si>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</si>
  <si>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</si>
  <si>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</si>
  <si>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</si>
  <si>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</si>
  <si>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</si>
  <si>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</si>
  <si>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</si>
  <si>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</si>
  <si>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</si>
  <si>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</si>
  <si>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</si>
  <si>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</si>
  <si>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</si>
  <si>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</si>
  <si>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</si>
  <si>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</si>
  <si>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</si>
  <si>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</si>
  <si>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</si>
  <si>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</si>
  <si>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</si>
  <si>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</si>
  <si>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</si>
  <si>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</si>
  <si>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</si>
  <si>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</si>
  <si>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</si>
  <si>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</si>
  <si>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</si>
  <si>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</si>
  <si>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</si>
  <si>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</si>
  <si>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</si>
  <si>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</si>
  <si>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</si>
  <si>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</si>
  <si>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</si>
  <si>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</si>
  <si>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</si>
  <si>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</si>
  <si>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</si>
  <si>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</si>
  <si>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</si>
  <si>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</si>
  <si>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</si>
  <si>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</si>
  <si>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</si>
  <si>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</si>
  <si>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</si>
  <si>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</si>
  <si>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</si>
  <si>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</si>
  <si>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</si>
  <si>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</si>
  <si>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</si>
  <si>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</si>
  <si>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</si>
  <si>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</si>
  <si>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</si>
  <si>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</si>
  <si>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</si>
  <si>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</si>
  <si>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</si>
  <si>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</si>
  <si>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</si>
  <si>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</si>
  <si>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</si>
  <si>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</si>
  <si>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</si>
  <si>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</si>
  <si>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</si>
  <si>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</si>
  <si>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</si>
  <si>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</si>
  <si>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</si>
  <si>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</si>
  <si>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</si>
  <si>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</si>
  <si>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</si>
  <si>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</si>
  <si>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</si>
  <si>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</si>
  <si>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</si>
  <si>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</si>
  <si>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</si>
  <si>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</si>
  <si>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</si>
  <si>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</si>
  <si>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</si>
  <si>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</si>
  <si>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</si>
  <si>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</si>
  <si>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</si>
  <si>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</si>
  <si>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</si>
  <si>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</si>
  <si>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</si>
  <si>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</si>
  <si>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</si>
  <si>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</si>
  <si>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</si>
  <si>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</si>
  <si>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</si>
  <si>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</si>
  <si>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</si>
  <si>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</si>
  <si>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</si>
  <si>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</si>
  <si>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</si>
  <si>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</si>
  <si>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</si>
  <si>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</si>
  <si>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</si>
  <si>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</si>
  <si>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</si>
  <si>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</si>
  <si>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</si>
  <si>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</si>
  <si>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</si>
  <si>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</si>
  <si>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</si>
  <si>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</si>
  <si>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</si>
  <si>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</si>
  <si>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</si>
  <si>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</si>
  <si>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</si>
  <si>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</si>
  <si>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</si>
  <si>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</si>
  <si>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</si>
  <si>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</si>
  <si>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</si>
  <si>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</si>
  <si>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</si>
  <si>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</si>
  <si>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</si>
  <si>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</si>
  <si>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</si>
  <si>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</si>
  <si>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</si>
  <si>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</si>
  <si>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</si>
  <si>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</si>
  <si>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</si>
  <si>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</si>
  <si>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</si>
  <si>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</si>
  <si>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</si>
  <si>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</si>
  <si>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</si>
  <si>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</si>
  <si>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</si>
  <si>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</si>
  <si>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</si>
  <si>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</si>
  <si>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</si>
  <si>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</si>
  <si>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</si>
  <si>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</si>
  <si>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</si>
  <si>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</si>
  <si>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</si>
  <si>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</si>
  <si>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</si>
  <si>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</si>
  <si>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</si>
  <si>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</si>
  <si>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</si>
  <si>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</si>
  <si>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</si>
  <si>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</si>
  <si>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</si>
  <si>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</si>
  <si>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</si>
  <si>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</si>
  <si>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</si>
  <si>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</si>
  <si>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</si>
  <si>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</si>
  <si>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</si>
  <si>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</si>
  <si>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</si>
  <si>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</si>
  <si>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</si>
  <si>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</si>
  <si>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</si>
  <si>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</si>
  <si>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</si>
  <si>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</si>
  <si>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</si>
  <si>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</si>
  <si>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</si>
  <si>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</si>
  <si>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</si>
  <si>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</si>
  <si>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</si>
  <si>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</si>
  <si>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</si>
  <si>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</si>
  <si>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</si>
  <si>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</si>
  <si>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</si>
  <si>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</si>
  <si>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</si>
  <si>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</si>
  <si>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</si>
  <si>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</si>
  <si>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</si>
  <si>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</si>
  <si>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</si>
  <si>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</si>
  <si>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</si>
  <si>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</si>
  <si>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</si>
  <si>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</si>
  <si>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</si>
  <si>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</si>
  <si>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</si>
  <si>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</si>
  <si>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</si>
  <si>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</si>
  <si>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</si>
  <si>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</si>
  <si>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</si>
  <si>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</si>
  <si>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</si>
  <si>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</si>
  <si>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</si>
  <si>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</si>
  <si>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</si>
  <si>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</si>
  <si>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</si>
  <si>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</si>
  <si>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</si>
  <si>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</si>
  <si>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</si>
  <si>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</si>
  <si>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</si>
  <si>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</si>
  <si>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</si>
  <si>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</si>
  <si>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</si>
  <si>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em preparação / Aguardando condições climáticas</t>
  </si>
  <si>
    <t>109ZCD2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</si>
  <si>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</si>
  <si>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</si>
  <si>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</si>
  <si>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</si>
  <si>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</si>
  <si>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</si>
  <si>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</si>
  <si>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 xml:space="preserve">MC1 07h48 / </t>
  </si>
  <si>
    <t>PDM - Substituição de dormentes</t>
  </si>
  <si>
    <t xml:space="preserve">TP pronto 08h34 / </t>
  </si>
  <si>
    <t>ZFY1982 / ZYU2</t>
  </si>
  <si>
    <t>PDM - Descarga de dormentes</t>
  </si>
  <si>
    <t>Cancelado / TP realocado para outra atividade</t>
  </si>
  <si>
    <t>TP em preparação.</t>
  </si>
  <si>
    <t>Previsão de solicitar MC1 12h00. /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</si>
  <si>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</si>
  <si>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</si>
  <si>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</si>
  <si>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</si>
  <si>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</si>
  <si>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</si>
  <si>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</si>
  <si>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</si>
  <si>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</si>
  <si>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</si>
  <si>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</si>
  <si>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</si>
  <si>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</si>
  <si>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</si>
  <si>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</si>
  <si>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</si>
  <si>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</si>
  <si>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 xml:space="preserve">MC1 08h57 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</si>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</sst>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H1" activePane="topRight" state="frozen"/>
      <selection pane="topRight" activeCell="AI68" sqref="AI6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5" t="s">
        <v>925</v>
      </c>
      <c r="C1" s="206"/>
      <c r="D1" s="206"/>
      <c r="E1" s="3"/>
      <c r="F1" s="205" t="s">
        <v>926</v>
      </c>
      <c r="G1" s="206"/>
      <c r="H1" s="207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8"/>
      <c r="AH1" s="5"/>
      <c r="AI1" s="182" t="s">
        <v>927</v>
      </c>
      <c r="AJ1" s="183"/>
      <c r="AK1" s="183"/>
      <c r="AL1" s="183"/>
      <c r="AM1" s="184"/>
      <c r="AN1" s="185"/>
      <c r="AO1" s="183"/>
      <c r="AP1" s="183"/>
      <c r="AQ1" s="183"/>
      <c r="AR1" s="183"/>
      <c r="AS1" s="183"/>
      <c r="AT1" s="183"/>
      <c r="AU1" s="183"/>
      <c r="AV1" s="183"/>
      <c r="AW1" s="183"/>
      <c r="AX1" s="183"/>
      <c r="AY1" s="183"/>
      <c r="AZ1" s="183"/>
      <c r="BA1" s="183"/>
      <c r="BB1" s="183"/>
      <c r="BC1" s="183"/>
      <c r="BD1" s="183"/>
      <c r="BE1" s="183"/>
      <c r="BF1" s="186"/>
      <c r="BG1" s="5"/>
      <c r="BH1" s="187" t="s">
        <v>928</v>
      </c>
      <c r="BI1" s="188"/>
      <c r="BJ1" s="188"/>
      <c r="BK1" s="189"/>
      <c r="BL1" s="5"/>
      <c r="BM1" s="179" t="s">
        <v>929</v>
      </c>
      <c r="BN1" s="180"/>
      <c r="BO1" s="180"/>
      <c r="BP1" s="180"/>
      <c r="BQ1" s="180"/>
      <c r="BR1" s="180"/>
      <c r="BS1" s="181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82" t="s">
        <v>930</v>
      </c>
      <c r="AJ2" s="183"/>
      <c r="AK2" s="183"/>
      <c r="AL2" s="183"/>
      <c r="AM2" s="184"/>
      <c r="AN2" s="185"/>
      <c r="AO2" s="183"/>
      <c r="AP2" s="183"/>
      <c r="AQ2" s="186"/>
      <c r="AR2" s="6"/>
      <c r="AS2" s="182" t="s">
        <v>933</v>
      </c>
      <c r="AT2" s="183"/>
      <c r="AU2" s="183"/>
      <c r="AV2" s="183"/>
      <c r="AW2" s="183"/>
      <c r="AX2" s="183"/>
      <c r="AY2" s="186"/>
      <c r="AZ2" s="6"/>
      <c r="BA2" s="196" t="s">
        <v>934</v>
      </c>
      <c r="BB2" s="197"/>
      <c r="BC2" s="182" t="s">
        <v>931</v>
      </c>
      <c r="BD2" s="183"/>
      <c r="BE2" s="183"/>
      <c r="BF2" s="186"/>
      <c r="BG2" s="5"/>
      <c r="BH2" s="190"/>
      <c r="BI2" s="191"/>
      <c r="BJ2" s="191"/>
      <c r="BK2" s="192"/>
      <c r="BL2" s="5"/>
      <c r="BM2" s="193"/>
      <c r="BN2" s="194"/>
      <c r="BO2" s="194"/>
      <c r="BP2" s="194"/>
      <c r="BQ2" s="194"/>
      <c r="BR2" s="194"/>
      <c r="BS2" s="195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96" t="s">
        <v>935</v>
      </c>
      <c r="AJ3" s="197"/>
      <c r="AK3" s="196" t="s">
        <v>936</v>
      </c>
      <c r="AL3" s="202"/>
      <c r="AM3" s="203"/>
      <c r="AN3" s="204"/>
      <c r="AO3" s="202"/>
      <c r="AP3" s="202"/>
      <c r="AQ3" s="197"/>
      <c r="AR3" s="63"/>
      <c r="AS3" s="200" t="s">
        <v>942</v>
      </c>
      <c r="AT3" s="201"/>
      <c r="AU3" s="200" t="s">
        <v>943</v>
      </c>
      <c r="AV3" s="201"/>
      <c r="AW3" s="200" t="s">
        <v>944</v>
      </c>
      <c r="AX3" s="201"/>
      <c r="AY3" s="63" t="s">
        <v>945</v>
      </c>
      <c r="AZ3" s="63"/>
      <c r="BA3" s="198"/>
      <c r="BB3" s="199"/>
      <c r="BC3" s="196" t="s">
        <v>938</v>
      </c>
      <c r="BD3" s="202"/>
      <c r="BE3" s="202"/>
      <c r="BF3" s="197"/>
      <c r="BG3" s="62"/>
      <c r="BH3" s="190"/>
      <c r="BI3" s="191"/>
      <c r="BJ3" s="191"/>
      <c r="BK3" s="192"/>
      <c r="BL3" s="62"/>
      <c r="BM3" s="179" t="s">
        <v>946</v>
      </c>
      <c r="BN3" s="180"/>
      <c r="BO3" s="180"/>
      <c r="BP3" s="181"/>
      <c r="BQ3" s="179" t="s">
        <v>717</v>
      </c>
      <c r="BR3" s="180"/>
      <c r="BS3" s="181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 t="s">
        <v>399</v>
      </c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>
        <v>0</v>
      </c>
      <c r="BI12" s="17"/>
      <c r="BJ12" s="17" t="s">
        <v>1032</v>
      </c>
      <c r="BK12" s="18" t="s">
        <v>1032</v>
      </c>
      <c r="BL12" s="16"/>
      <c r="BM12" s="130" t="s">
        <v>426</v>
      </c>
      <c r="BN12" s="130" t="s">
        <v>426</v>
      </c>
      <c r="BO12" s="130" t="s">
        <v>426</v>
      </c>
      <c r="BP12" s="18" t="s">
        <v>1032</v>
      </c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 t="s">
        <v>399</v>
      </c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1034</v>
      </c>
      <c r="BK13" s="18" t="s">
        <v>1034</v>
      </c>
      <c r="BL13" s="16"/>
      <c r="BM13" s="130" t="s">
        <v>422</v>
      </c>
      <c r="BN13" s="130" t="s">
        <v>446</v>
      </c>
      <c r="BO13" s="130" t="s">
        <v>446</v>
      </c>
      <c r="BP13" s="18" t="s">
        <v>1034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1035</v>
      </c>
      <c r="W14" s="151" t="s">
        <v>1025</v>
      </c>
      <c r="X14" s="104" t="s">
        <v>396</v>
      </c>
      <c r="Y14" s="129" t="s">
        <v>399</v>
      </c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1036</v>
      </c>
      <c r="AL14" s="31" t="s">
        <v>1036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1035</v>
      </c>
      <c r="BG14" s="16"/>
      <c r="BH14" s="17">
        <v>0</v>
      </c>
      <c r="BI14" s="17"/>
      <c r="BJ14" s="17" t="s">
        <v>1037</v>
      </c>
      <c r="BK14" s="18" t="s">
        <v>1037</v>
      </c>
      <c r="BL14" s="16"/>
      <c r="BM14" s="130" t="s">
        <v>426</v>
      </c>
      <c r="BN14" s="130" t="s">
        <v>426</v>
      </c>
      <c r="BO14" s="130" t="s">
        <v>426</v>
      </c>
      <c r="BP14" s="18" t="s">
        <v>1037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 t="s">
        <v>399</v>
      </c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>
        <v>0</v>
      </c>
      <c r="BI15" s="17"/>
      <c r="BJ15" s="17" t="s">
        <v>1037</v>
      </c>
      <c r="BK15" s="18" t="s">
        <v>1037</v>
      </c>
      <c r="BL15" s="16"/>
      <c r="BM15" s="130" t="s">
        <v>426</v>
      </c>
      <c r="BN15" s="130" t="s">
        <v>426</v>
      </c>
      <c r="BO15" s="130" t="s">
        <v>426</v>
      </c>
      <c r="BP15" s="18" t="s">
        <v>1037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1038</v>
      </c>
      <c r="W16" s="151" t="s">
        <v>1039</v>
      </c>
      <c r="X16" s="104" t="s">
        <v>396</v>
      </c>
      <c r="Y16" s="129" t="s">
        <v>399</v>
      </c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1038</v>
      </c>
      <c r="BG16" s="16"/>
      <c r="BH16" s="17">
        <v>0</v>
      </c>
      <c r="BI16" s="17"/>
      <c r="BJ16" s="17" t="s">
        <v>1040</v>
      </c>
      <c r="BK16" s="18" t="s">
        <v>1037</v>
      </c>
      <c r="BL16" s="16"/>
      <c r="BM16" s="130" t="s">
        <v>426</v>
      </c>
      <c r="BN16" s="130" t="s">
        <v>426</v>
      </c>
      <c r="BO16" s="130" t="s">
        <v>426</v>
      </c>
      <c r="BP16" s="18" t="s">
        <v>1037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1038</v>
      </c>
      <c r="W17" s="151" t="s">
        <v>1041</v>
      </c>
      <c r="X17" s="104" t="s">
        <v>396</v>
      </c>
      <c r="Y17" s="129" t="s">
        <v>399</v>
      </c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1038</v>
      </c>
      <c r="BG17" s="16"/>
      <c r="BH17" s="17">
        <v>0</v>
      </c>
      <c r="BI17" s="17"/>
      <c r="BJ17" s="17" t="s">
        <v>1040</v>
      </c>
      <c r="BK17" s="18" t="s">
        <v>1037</v>
      </c>
      <c r="BL17" s="16"/>
      <c r="BM17" s="130" t="s">
        <v>426</v>
      </c>
      <c r="BN17" s="130" t="s">
        <v>426</v>
      </c>
      <c r="BO17" s="130" t="s">
        <v>426</v>
      </c>
      <c r="BP17" s="18" t="s">
        <v>1037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 t="s">
        <v>399</v>
      </c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>
        <v>0</v>
      </c>
      <c r="BI19" s="17"/>
      <c r="BJ19" s="17" t="s">
        <v>1042</v>
      </c>
      <c r="BK19" s="18" t="s">
        <v>1042</v>
      </c>
      <c r="BL19" s="16"/>
      <c r="BM19" s="130" t="s">
        <v>426</v>
      </c>
      <c r="BN19" s="130" t="s">
        <v>426</v>
      </c>
      <c r="BO19" s="130" t="s">
        <v>426</v>
      </c>
      <c r="BP19" s="18" t="s">
        <v>1042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1043</v>
      </c>
      <c r="W20" s="151" t="s">
        <v>1044</v>
      </c>
      <c r="X20" s="104" t="s">
        <v>396</v>
      </c>
      <c r="Y20" s="129" t="s">
        <v>399</v>
      </c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1043</v>
      </c>
      <c r="BG20" s="16"/>
      <c r="BH20" s="17">
        <v>0</v>
      </c>
      <c r="BI20" s="17"/>
      <c r="BJ20" s="17" t="s">
        <v>1045</v>
      </c>
      <c r="BK20" s="18" t="s">
        <v>1046</v>
      </c>
      <c r="BL20" s="16"/>
      <c r="BM20" s="130" t="s">
        <v>426</v>
      </c>
      <c r="BN20" s="130" t="s">
        <v>426</v>
      </c>
      <c r="BO20" s="130" t="s">
        <v>426</v>
      </c>
      <c r="BP20" s="18" t="s">
        <v>1046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1047</v>
      </c>
      <c r="N21" s="150" t="s">
        <v>1048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1049</v>
      </c>
      <c r="W21" s="151" t="s">
        <v>1050</v>
      </c>
      <c r="X21" s="104" t="s">
        <v>396</v>
      </c>
      <c r="Y21" s="129" t="s">
        <v>399</v>
      </c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>IF(D21="","*",IFERROR(IF(ISODD(COUNT(AS21:AX1016)),"ERRO",SUM((AT21-AS21),(AV21-AU21),(AX21-AW21))),"ERRO"))</f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1049</v>
      </c>
      <c r="BG21" s="16"/>
      <c r="BH21" s="17">
        <v>2</v>
      </c>
      <c r="BI21" s="17"/>
      <c r="BJ21" s="17" t="s">
        <v>1051</v>
      </c>
      <c r="BK21" s="18" t="s">
        <v>1051</v>
      </c>
      <c r="BL21" s="16"/>
      <c r="BM21" s="130" t="s">
        <v>420</v>
      </c>
      <c r="BN21" s="130" t="s">
        <v>420</v>
      </c>
      <c r="BO21" s="130" t="s">
        <v>420</v>
      </c>
      <c r="BP21" s="18" t="s">
        <v>568</v>
      </c>
      <c r="BQ21" s="12" t="str">
        <f t="shared" si="3"/>
        <v>Intervalo</v>
      </c>
      <c r="BR21" s="19">
        <f t="shared" si="4"/>
        <v>0.99999999999999911</v>
      </c>
      <c r="BS21" s="19">
        <f t="shared" si="5"/>
        <v>1</v>
      </c>
      <c r="BT21" s="8" t="str">
        <f t="shared" si="6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1052</v>
      </c>
      <c r="W22" s="151" t="s">
        <v>1053</v>
      </c>
      <c r="X22" s="104" t="s">
        <v>396</v>
      </c>
      <c r="Y22" s="129" t="s">
        <v>399</v>
      </c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1052</v>
      </c>
      <c r="BG22" s="16"/>
      <c r="BH22" s="17">
        <v>0</v>
      </c>
      <c r="BI22" s="17"/>
      <c r="BJ22" s="17" t="s">
        <v>1054</v>
      </c>
      <c r="BK22" s="18" t="s">
        <v>1046</v>
      </c>
      <c r="BL22" s="16"/>
      <c r="BM22" s="130" t="s">
        <v>426</v>
      </c>
      <c r="BN22" s="130" t="s">
        <v>426</v>
      </c>
      <c r="BO22" s="130" t="s">
        <v>426</v>
      </c>
      <c r="BP22" s="18" t="s">
        <v>1046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1055</v>
      </c>
      <c r="W23" s="151" t="s">
        <v>1056</v>
      </c>
      <c r="X23" s="104" t="s">
        <v>396</v>
      </c>
      <c r="Y23" s="129" t="s">
        <v>399</v>
      </c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1055</v>
      </c>
      <c r="BG23" s="16"/>
      <c r="BH23" s="17">
        <v>0</v>
      </c>
      <c r="BI23" s="17"/>
      <c r="BJ23" s="17" t="s">
        <v>1057</v>
      </c>
      <c r="BK23" s="18" t="s">
        <v>1057</v>
      </c>
      <c r="BL23" s="16"/>
      <c r="BM23" s="130" t="s">
        <v>405</v>
      </c>
      <c r="BN23" s="130" t="s">
        <v>430</v>
      </c>
      <c r="BO23" s="130" t="s">
        <v>492</v>
      </c>
      <c r="BP23" s="18" t="s">
        <v>1057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1058</v>
      </c>
      <c r="W26" s="151" t="s">
        <v>1059</v>
      </c>
      <c r="X26" s="104" t="s">
        <v>396</v>
      </c>
      <c r="Y26" s="129" t="s">
        <v>399</v>
      </c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1058</v>
      </c>
      <c r="BG26" s="16"/>
      <c r="BH26" s="17">
        <v>0</v>
      </c>
      <c r="BI26" s="17"/>
      <c r="BJ26" s="17" t="s">
        <v>1060</v>
      </c>
      <c r="BK26" s="18" t="s">
        <v>1061</v>
      </c>
      <c r="BL26" s="16"/>
      <c r="BM26" s="130" t="s">
        <v>426</v>
      </c>
      <c r="BN26" s="130" t="s">
        <v>426</v>
      </c>
      <c r="BO26" s="130" t="s">
        <v>426</v>
      </c>
      <c r="BP26" s="18" t="s">
        <v>1061</v>
      </c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1035</v>
      </c>
      <c r="W27" s="151" t="s">
        <v>1025</v>
      </c>
      <c r="X27" s="104" t="s">
        <v>391</v>
      </c>
      <c r="Y27" s="129" t="s">
        <v>399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>IF(D27="","*",IFERROR(IF(ISODD(COUNT(AS27:AX1022)),"ERRO",SUM((AT27-AS27),(AV27-AU27),(AX27-AW27))),"ERRO"))</f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1035</v>
      </c>
      <c r="BG27" s="16"/>
      <c r="BH27" s="17">
        <v>2</v>
      </c>
      <c r="BI27" s="17"/>
      <c r="BJ27" s="17" t="s">
        <v>1062</v>
      </c>
      <c r="BK27" s="18" t="s">
        <v>1063</v>
      </c>
      <c r="BL27" s="16"/>
      <c r="BM27" s="130" t="s">
        <v>412</v>
      </c>
      <c r="BN27" s="130" t="s">
        <v>442</v>
      </c>
      <c r="BO27" s="130" t="s">
        <v>499</v>
      </c>
      <c r="BP27" s="18"/>
      <c r="BQ27" s="12" t="str">
        <f t="shared" si="3"/>
        <v>Produção</v>
      </c>
      <c r="BR27" s="19">
        <f t="shared" si="4"/>
        <v>1.1416666666666666</v>
      </c>
      <c r="BS27" s="19">
        <f t="shared" si="5"/>
        <v>0.12708333333333333</v>
      </c>
      <c r="BT27" s="8" t="str">
        <f t="shared" si="6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1064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1065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1066</v>
      </c>
      <c r="W28" s="151" t="s">
        <v>1067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1066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1068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1068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1069</v>
      </c>
      <c r="W30" s="151" t="s">
        <v>1030</v>
      </c>
      <c r="X30" s="104" t="s">
        <v>396</v>
      </c>
      <c r="Y30" s="129" t="s">
        <v>399</v>
      </c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7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1069</v>
      </c>
      <c r="BG30" s="16"/>
      <c r="BH30" s="17">
        <v>0</v>
      </c>
      <c r="BI30" s="17"/>
      <c r="BJ30" s="17" t="s">
        <v>1034</v>
      </c>
      <c r="BK30" s="18" t="s">
        <v>1034</v>
      </c>
      <c r="BL30" s="16"/>
      <c r="BM30" s="130" t="s">
        <v>422</v>
      </c>
      <c r="BN30" s="130" t="s">
        <v>446</v>
      </c>
      <c r="BO30" s="130" t="s">
        <v>446</v>
      </c>
      <c r="BP30" s="18" t="s">
        <v>1034</v>
      </c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1066</v>
      </c>
      <c r="W33" s="151" t="s">
        <v>1070</v>
      </c>
      <c r="X33" s="104" t="s">
        <v>396</v>
      </c>
      <c r="Y33" s="129" t="s">
        <v>399</v>
      </c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7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1066</v>
      </c>
      <c r="BG33" s="16"/>
      <c r="BH33" s="17">
        <v>0</v>
      </c>
      <c r="BI33" s="17"/>
      <c r="BJ33" s="17" t="s">
        <v>1071</v>
      </c>
      <c r="BK33" s="18" t="s">
        <v>1072</v>
      </c>
      <c r="BL33" s="16"/>
      <c r="BM33" s="130" t="s">
        <v>411</v>
      </c>
      <c r="BN33" s="130" t="s">
        <v>431</v>
      </c>
      <c r="BO33" s="130" t="s">
        <v>497</v>
      </c>
      <c r="BP33" s="18" t="s">
        <v>1072</v>
      </c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1066</v>
      </c>
      <c r="W34" s="151" t="s">
        <v>1073</v>
      </c>
      <c r="X34" s="104" t="s">
        <v>396</v>
      </c>
      <c r="Y34" s="129" t="s">
        <v>399</v>
      </c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7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1066</v>
      </c>
      <c r="BG34" s="16"/>
      <c r="BH34" s="17">
        <v>0</v>
      </c>
      <c r="BI34" s="17"/>
      <c r="BJ34" s="17" t="s">
        <v>1071</v>
      </c>
      <c r="BK34" s="18" t="s">
        <v>1072</v>
      </c>
      <c r="BL34" s="16"/>
      <c r="BM34" s="130" t="s">
        <v>411</v>
      </c>
      <c r="BN34" s="130" t="s">
        <v>431</v>
      </c>
      <c r="BO34" s="130" t="s">
        <v>497</v>
      </c>
      <c r="BP34" s="18" t="s">
        <v>1072</v>
      </c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1074</v>
      </c>
      <c r="W35" s="151" t="s">
        <v>1073</v>
      </c>
      <c r="X35" s="104" t="s">
        <v>396</v>
      </c>
      <c r="Y35" s="129" t="s">
        <v>399</v>
      </c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7"/>
        <v>2.777777777777779E-2</v>
      </c>
      <c r="AZ35" s="153"/>
      <c r="BA35" s="178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1074</v>
      </c>
      <c r="BG35" s="16"/>
      <c r="BH35" s="17">
        <v>0</v>
      </c>
      <c r="BI35" s="17"/>
      <c r="BJ35" s="17" t="s">
        <v>1075</v>
      </c>
      <c r="BK35" s="18" t="s">
        <v>1076</v>
      </c>
      <c r="BL35" s="16"/>
      <c r="BM35" s="130" t="s">
        <v>415</v>
      </c>
      <c r="BN35" s="130" t="s">
        <v>444</v>
      </c>
      <c r="BO35" s="130" t="s">
        <v>522</v>
      </c>
      <c r="BP35" s="18" t="s">
        <v>1077</v>
      </c>
      <c r="BQ35" s="12" t="str">
        <f t="shared" si="3"/>
        <v>Produção e Intervalo</v>
      </c>
      <c r="BR35" s="19">
        <f t="shared" si="4"/>
        <v>0.13333333333333339</v>
      </c>
      <c r="BS35" s="19">
        <f t="shared" si="5"/>
        <v>0</v>
      </c>
      <c r="BT35" s="8" t="str">
        <f t="shared" si="6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1078</v>
      </c>
      <c r="W36" s="151" t="s">
        <v>1079</v>
      </c>
      <c r="X36" s="104" t="s">
        <v>391</v>
      </c>
      <c r="Y36" s="129" t="s">
        <v>395</v>
      </c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7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1078</v>
      </c>
      <c r="BG36" s="16"/>
      <c r="BH36" s="17">
        <v>2</v>
      </c>
      <c r="BI36" s="17"/>
      <c r="BJ36" s="17" t="s">
        <v>1080</v>
      </c>
      <c r="BK36" s="18" t="s">
        <v>1080</v>
      </c>
      <c r="BL36" s="16"/>
      <c r="BM36" s="130" t="s">
        <v>420</v>
      </c>
      <c r="BN36" s="130" t="s">
        <v>420</v>
      </c>
      <c r="BO36" s="130" t="s">
        <v>420</v>
      </c>
      <c r="BP36" s="18" t="s">
        <v>568</v>
      </c>
      <c r="BQ36" s="12" t="str">
        <f t="shared" si="3"/>
        <v>Aderente</v>
      </c>
      <c r="BR36" s="19">
        <f t="shared" si="4"/>
        <v>1.0000000000000004</v>
      </c>
      <c r="BS36" s="19">
        <f t="shared" si="5"/>
        <v>1</v>
      </c>
      <c r="BT36" s="8" t="str">
        <f t="shared" si="6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1081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1078</v>
      </c>
      <c r="W37" s="151" t="s">
        <v>1079</v>
      </c>
      <c r="X37" s="104" t="s">
        <v>391</v>
      </c>
      <c r="Y37" s="129" t="s">
        <v>395</v>
      </c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7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1078</v>
      </c>
      <c r="BG37" s="16"/>
      <c r="BH37" s="17">
        <v>2</v>
      </c>
      <c r="BI37" s="17"/>
      <c r="BJ37" s="17" t="s">
        <v>1082</v>
      </c>
      <c r="BK37" s="18" t="s">
        <v>1082</v>
      </c>
      <c r="BL37" s="16"/>
      <c r="BM37" s="130" t="s">
        <v>420</v>
      </c>
      <c r="BN37" s="130" t="s">
        <v>420</v>
      </c>
      <c r="BO37" s="130" t="s">
        <v>420</v>
      </c>
      <c r="BP37" s="18" t="s">
        <v>568</v>
      </c>
      <c r="BQ37" s="12" t="str">
        <f t="shared" si="3"/>
        <v>Intervalo</v>
      </c>
      <c r="BR37" s="19">
        <f t="shared" si="4"/>
        <v>0.99999999999999911</v>
      </c>
      <c r="BS37" s="19">
        <f t="shared" si="5"/>
        <v>1</v>
      </c>
      <c r="BT37" s="8" t="str">
        <f t="shared" si="6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1078</v>
      </c>
      <c r="W38" s="151" t="s">
        <v>1083</v>
      </c>
      <c r="X38" s="104" t="s">
        <v>396</v>
      </c>
      <c r="Y38" s="129" t="s">
        <v>399</v>
      </c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7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1078</v>
      </c>
      <c r="BG38" s="16"/>
      <c r="BH38" s="17">
        <v>0</v>
      </c>
      <c r="BI38" s="17"/>
      <c r="BJ38" s="17" t="s">
        <v>1054</v>
      </c>
      <c r="BK38" s="18" t="s">
        <v>1084</v>
      </c>
      <c r="BL38" s="16"/>
      <c r="BM38" s="130" t="s">
        <v>416</v>
      </c>
      <c r="BN38" s="130" t="s">
        <v>445</v>
      </c>
      <c r="BO38" s="130" t="s">
        <v>496</v>
      </c>
      <c r="BP38" s="18" t="s">
        <v>1084</v>
      </c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1078</v>
      </c>
      <c r="W39" s="151" t="s">
        <v>1030</v>
      </c>
      <c r="X39" s="104" t="s">
        <v>396</v>
      </c>
      <c r="Y39" s="129" t="s">
        <v>399</v>
      </c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7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1078</v>
      </c>
      <c r="BG39" s="16"/>
      <c r="BH39" s="17">
        <v>0</v>
      </c>
      <c r="BI39" s="17"/>
      <c r="BJ39" s="17" t="s">
        <v>1085</v>
      </c>
      <c r="BK39" s="18" t="s">
        <v>1085</v>
      </c>
      <c r="BL39" s="16"/>
      <c r="BM39" s="130" t="s">
        <v>426</v>
      </c>
      <c r="BN39" s="130" t="s">
        <v>426</v>
      </c>
      <c r="BO39" s="130" t="s">
        <v>426</v>
      </c>
      <c r="BP39" s="18" t="s">
        <v>1085</v>
      </c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>SemOportunidadeSemOportunidade</v>
      </c>
    </row>
    <row r="40" spans="1:72" hidden="1">
      <c r="A40" s="47" t="str">
        <f t="shared" si="2"/>
        <v>EXPANSÃO TURMA 146055</v>
      </c>
      <c r="B40" s="177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123.8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40" s="150" t="s">
        <v>1086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1087</v>
      </c>
      <c r="W40" s="151" t="s">
        <v>1030</v>
      </c>
      <c r="X40" s="104" t="s">
        <v>396</v>
      </c>
      <c r="Y40" s="129" t="s">
        <v>399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7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1087</v>
      </c>
      <c r="BG40" s="16"/>
      <c r="BH40" s="17">
        <v>2</v>
      </c>
      <c r="BI40" s="17"/>
      <c r="BJ40" s="17" t="s">
        <v>1088</v>
      </c>
      <c r="BK40" s="18" t="s">
        <v>1089</v>
      </c>
      <c r="BL40" s="16"/>
      <c r="BM40" s="130" t="s">
        <v>420</v>
      </c>
      <c r="BN40" s="130" t="s">
        <v>420</v>
      </c>
      <c r="BO40" s="130" t="s">
        <v>420</v>
      </c>
      <c r="BP40" s="18" t="s">
        <v>568</v>
      </c>
      <c r="BQ40" s="12" t="str">
        <f t="shared" si="3"/>
        <v>Aderente</v>
      </c>
      <c r="BR40" s="19">
        <f t="shared" si="4"/>
        <v>0.99999999999999978</v>
      </c>
      <c r="BS40" s="19">
        <f t="shared" si="5"/>
        <v>3</v>
      </c>
      <c r="BT40" s="8" t="str">
        <f t="shared" si="6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886</v>
      </c>
      <c r="E44" s="159"/>
      <c r="F44" s="126" t="s">
        <v>750</v>
      </c>
      <c r="G44" s="142" t="str">
        <f>IF(D44="","*",VLOOKUP(F44,BS_ATIVIDADE[],3,FALSE))</f>
        <v>SOLDA</v>
      </c>
      <c r="H44" s="106" t="s">
        <v>568</v>
      </c>
      <c r="I44" s="106" t="s">
        <v>568</v>
      </c>
      <c r="J44" s="105">
        <v>70</v>
      </c>
      <c r="K44" s="105">
        <v>87.3</v>
      </c>
      <c r="L44" s="105" t="s">
        <v>568</v>
      </c>
      <c r="M44" s="105" t="s">
        <v>1027</v>
      </c>
      <c r="N44" s="150" t="s">
        <v>1028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1029</v>
      </c>
      <c r="W44" s="151" t="s">
        <v>1030</v>
      </c>
      <c r="X44" s="104" t="s">
        <v>396</v>
      </c>
      <c r="Y44" s="129"/>
      <c r="Z44" s="104"/>
      <c r="AA44" s="105" t="s">
        <v>568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7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766</v>
      </c>
      <c r="E45" s="159"/>
      <c r="F45" s="126" t="s">
        <v>673</v>
      </c>
      <c r="G45" s="142" t="str">
        <f>IF(D45="","*",VLOOKUP(F45,BS_ATIVIDADE[],3,FALSE))</f>
        <v>MECANIZAÇÃO - SOCADORA</v>
      </c>
      <c r="H45" s="106" t="s">
        <v>1036</v>
      </c>
      <c r="I45" s="106" t="s">
        <v>1036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1035</v>
      </c>
      <c r="W45" s="151" t="s">
        <v>1025</v>
      </c>
      <c r="X45" s="104" t="s">
        <v>396</v>
      </c>
      <c r="Y45" s="129" t="s">
        <v>399</v>
      </c>
      <c r="Z45" s="104"/>
      <c r="AA45" s="105">
        <v>1</v>
      </c>
      <c r="AB45" s="126" t="s">
        <v>387</v>
      </c>
      <c r="AC45" s="126" t="s">
        <v>568</v>
      </c>
      <c r="AD45" s="107" t="s">
        <v>568</v>
      </c>
      <c r="AE45" s="105" t="s">
        <v>568</v>
      </c>
      <c r="AF45" s="105" t="s">
        <v>568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7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1090</v>
      </c>
      <c r="BK45" s="18"/>
      <c r="BL45" s="16"/>
      <c r="BM45" s="130"/>
      <c r="BN45" s="130"/>
      <c r="BO45" s="130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569</v>
      </c>
      <c r="E46" s="159"/>
      <c r="F46" s="126" t="s">
        <v>629</v>
      </c>
      <c r="G46" s="142" t="str">
        <f>IF(D46="","*",VLOOKUP(F46,BS_ATIVIDADE[],3,FALSE))</f>
        <v>EXPANSÃO</v>
      </c>
      <c r="H46" s="106" t="s">
        <v>568</v>
      </c>
      <c r="I46" s="106" t="s">
        <v>568</v>
      </c>
      <c r="J46" s="105">
        <v>70</v>
      </c>
      <c r="K46" s="105">
        <v>113.5</v>
      </c>
      <c r="L46" s="105" t="s">
        <v>568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1033</v>
      </c>
      <c r="W46" s="151" t="s">
        <v>1030</v>
      </c>
      <c r="X46" s="104" t="s">
        <v>396</v>
      </c>
      <c r="Y46" s="129" t="s">
        <v>399</v>
      </c>
      <c r="Z46" s="104"/>
      <c r="AA46" s="105" t="s">
        <v>568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ZLI-ZCD</v>
      </c>
      <c r="AN46" s="105" t="str">
        <f>IF(BS_CONTROLE[[#This Row],[SB]]=0, "-", BS_CONTROLE[[#This Row],[SB]])</f>
        <v>111ZCD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/>
      <c r="AS46" s="108"/>
      <c r="AT46" s="108"/>
      <c r="AU46" s="136"/>
      <c r="AV46" s="136"/>
      <c r="AW46" s="14"/>
      <c r="AX46" s="14"/>
      <c r="AY46" s="164">
        <f t="shared" si="7"/>
        <v>0</v>
      </c>
      <c r="AZ46" s="153"/>
      <c r="BA46" s="109"/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/>
      <c r="BI46" s="17"/>
      <c r="BJ46" s="17" t="s">
        <v>1091</v>
      </c>
      <c r="BK46" s="18"/>
      <c r="BL46" s="16"/>
      <c r="BM46" s="130"/>
      <c r="BN46" s="130"/>
      <c r="BO46" s="130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/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569</v>
      </c>
      <c r="E47" s="159">
        <v>40</v>
      </c>
      <c r="F47" s="126" t="s">
        <v>593</v>
      </c>
      <c r="G47" s="142" t="str">
        <f>IF(D47="","*",VLOOKUP(F47,BS_ATIVIDADE[],3,FALSE))</f>
        <v>EXPANSÃO</v>
      </c>
      <c r="H47" s="106" t="s">
        <v>568</v>
      </c>
      <c r="I47" s="106" t="s">
        <v>568</v>
      </c>
      <c r="J47" s="105">
        <v>70</v>
      </c>
      <c r="K47" s="105">
        <v>110.35</v>
      </c>
      <c r="L47" s="105"/>
      <c r="M47" s="127" t="s">
        <v>322</v>
      </c>
      <c r="N47" s="127" t="s">
        <v>1092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261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1033</v>
      </c>
      <c r="W47" s="151" t="s">
        <v>1093</v>
      </c>
      <c r="X47" s="104" t="s">
        <v>396</v>
      </c>
      <c r="Y47" s="129" t="s">
        <v>399</v>
      </c>
      <c r="Z47" s="104"/>
      <c r="AA47" s="105" t="s">
        <v>568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/>
      <c r="AS47" s="108"/>
      <c r="AT47" s="108"/>
      <c r="AU47" s="136"/>
      <c r="AV47" s="136"/>
      <c r="AW47" s="14"/>
      <c r="AX47" s="14"/>
      <c r="AY47" s="164">
        <f t="shared" si="7"/>
        <v>0</v>
      </c>
      <c r="AZ47" s="153"/>
      <c r="BA47" s="109"/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/>
      <c r="BI47" s="17"/>
      <c r="BJ47" s="17" t="s">
        <v>1091</v>
      </c>
      <c r="BK47" s="18"/>
      <c r="BL47" s="16"/>
      <c r="BM47" s="130"/>
      <c r="BN47" s="130"/>
      <c r="BO47" s="130"/>
      <c r="BP47" s="18"/>
      <c r="BQ47" s="12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8" t="str">
        <f t="shared" si="6"/>
        <v/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886</v>
      </c>
      <c r="E48" s="159"/>
      <c r="F48" s="126" t="s">
        <v>750</v>
      </c>
      <c r="G48" s="142" t="str">
        <f>IF(D48="","*",VLOOKUP(F48,BS_ATIVIDADE[],3,FALSE))</f>
        <v>SOLDA</v>
      </c>
      <c r="H48" s="106" t="s">
        <v>568</v>
      </c>
      <c r="I48" s="106" t="s">
        <v>568</v>
      </c>
      <c r="J48" s="105">
        <v>70</v>
      </c>
      <c r="K48" s="105">
        <v>87.3</v>
      </c>
      <c r="L48" s="105" t="s">
        <v>568</v>
      </c>
      <c r="M48" s="105" t="s">
        <v>1094</v>
      </c>
      <c r="N48" s="150" t="s">
        <v>1095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1029</v>
      </c>
      <c r="W48" s="151" t="s">
        <v>1030</v>
      </c>
      <c r="X48" s="104" t="s">
        <v>396</v>
      </c>
      <c r="Y48" s="129" t="s">
        <v>399</v>
      </c>
      <c r="Z48" s="104"/>
      <c r="AA48" s="105" t="s">
        <v>568</v>
      </c>
      <c r="AB48" s="126"/>
      <c r="AC48" s="126" t="s">
        <v>568</v>
      </c>
      <c r="AD48" s="107" t="s">
        <v>568</v>
      </c>
      <c r="AE48" s="105" t="s">
        <v>568</v>
      </c>
      <c r="AF48" s="105" t="s">
        <v>568</v>
      </c>
      <c r="AG48" s="105" t="s">
        <v>568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7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1096</v>
      </c>
      <c r="BK48" s="18"/>
      <c r="BL48" s="16"/>
      <c r="BM48" s="130"/>
      <c r="BN48" s="130"/>
      <c r="BO48" s="130"/>
      <c r="BP48" s="18"/>
      <c r="BQ48" s="12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8" t="str">
        <f t="shared" si="6"/>
        <v/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1018</v>
      </c>
      <c r="E49" s="159"/>
      <c r="F49" s="126" t="s">
        <v>673</v>
      </c>
      <c r="G49" s="142" t="str">
        <f>IF(D49="","*",VLOOKUP(F49,BS_ATIVIDADE[],3,FALSE))</f>
        <v>MECANIZAÇÃO - SOCADORA</v>
      </c>
      <c r="H49" s="106" t="s">
        <v>297</v>
      </c>
      <c r="I49" s="106" t="s">
        <v>297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1021</v>
      </c>
      <c r="W49" s="151" t="s">
        <v>1025</v>
      </c>
      <c r="X49" s="104" t="s">
        <v>396</v>
      </c>
      <c r="Y49" s="129" t="s">
        <v>399</v>
      </c>
      <c r="Z49" s="104"/>
      <c r="AA49" s="105">
        <v>1</v>
      </c>
      <c r="AB49" s="126" t="s">
        <v>387</v>
      </c>
      <c r="AC49" s="126" t="s">
        <v>568</v>
      </c>
      <c r="AD49" s="107">
        <v>0.29166666666666669</v>
      </c>
      <c r="AE49" s="105">
        <v>6249</v>
      </c>
      <c r="AF49" s="105" t="s">
        <v>568</v>
      </c>
      <c r="AG49" s="105" t="s">
        <v>568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7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1097</v>
      </c>
      <c r="BK49" s="18" t="s">
        <v>1097</v>
      </c>
      <c r="BL49" s="16"/>
      <c r="BM49" s="130" t="s">
        <v>426</v>
      </c>
      <c r="BN49" s="130" t="s">
        <v>426</v>
      </c>
      <c r="BO49" s="130" t="s">
        <v>426</v>
      </c>
      <c r="BP49" s="18" t="s">
        <v>1097</v>
      </c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>SemOportunidadeSemOportunidade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799</v>
      </c>
      <c r="E50" s="159"/>
      <c r="F50" s="126" t="s">
        <v>731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1038</v>
      </c>
      <c r="W50" s="151" t="s">
        <v>1039</v>
      </c>
      <c r="X50" s="104" t="s">
        <v>396</v>
      </c>
      <c r="Y50" s="129" t="s">
        <v>399</v>
      </c>
      <c r="Z50" s="104"/>
      <c r="AA50" s="105">
        <v>2</v>
      </c>
      <c r="AB50" s="126" t="s">
        <v>398</v>
      </c>
      <c r="AC50" s="126" t="s">
        <v>568</v>
      </c>
      <c r="AD50" s="107">
        <v>0.29166666666666669</v>
      </c>
      <c r="AE50" s="105">
        <v>9341</v>
      </c>
      <c r="AF50" s="105" t="s">
        <v>568</v>
      </c>
      <c r="AG50" s="105" t="s">
        <v>568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7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1098</v>
      </c>
      <c r="BK50" s="18"/>
      <c r="BL50" s="16"/>
      <c r="BM50" s="130"/>
      <c r="BN50" s="130"/>
      <c r="BO50" s="130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799</v>
      </c>
      <c r="E51" s="159"/>
      <c r="F51" s="126" t="s">
        <v>761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568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1038</v>
      </c>
      <c r="W51" s="151" t="s">
        <v>1041</v>
      </c>
      <c r="X51" s="104" t="s">
        <v>396</v>
      </c>
      <c r="Y51" s="129" t="s">
        <v>399</v>
      </c>
      <c r="Z51" s="104"/>
      <c r="AA51" s="105">
        <v>1</v>
      </c>
      <c r="AB51" s="126" t="s">
        <v>387</v>
      </c>
      <c r="AC51" s="126" t="s">
        <v>568</v>
      </c>
      <c r="AD51" s="107">
        <v>0.29166666666666669</v>
      </c>
      <c r="AE51" s="105">
        <v>9341</v>
      </c>
      <c r="AF51" s="105" t="s">
        <v>568</v>
      </c>
      <c r="AG51" s="105" t="s">
        <v>568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7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1099</v>
      </c>
      <c r="BK51" s="18" t="s">
        <v>1099</v>
      </c>
      <c r="BL51" s="16"/>
      <c r="BM51" s="130" t="s">
        <v>426</v>
      </c>
      <c r="BN51" s="130" t="s">
        <v>426</v>
      </c>
      <c r="BO51" s="130" t="s">
        <v>426</v>
      </c>
      <c r="BP51" s="18" t="s">
        <v>1099</v>
      </c>
      <c r="BQ51" s="12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8" t="str">
        <f t="shared" si="6"/>
        <v>SemOportunidadeSemOportunidade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742</v>
      </c>
      <c r="E53" s="159"/>
      <c r="F53" s="126" t="s">
        <v>673</v>
      </c>
      <c r="G53" s="142" t="str">
        <f>IF(D53="","*",VLOOKUP(F53,BS_ATIVIDADE[],3,FALSE))</f>
        <v>MECANIZAÇÃO - SOCADORA</v>
      </c>
      <c r="H53" s="105" t="s">
        <v>92</v>
      </c>
      <c r="I53" s="105" t="s">
        <v>92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1021</v>
      </c>
      <c r="W53" s="151" t="s">
        <v>1025</v>
      </c>
      <c r="X53" s="104" t="s">
        <v>396</v>
      </c>
      <c r="Y53" s="129" t="s">
        <v>399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/>
      <c r="AT53" s="108"/>
      <c r="AU53" s="136"/>
      <c r="AV53" s="136"/>
      <c r="AW53" s="14"/>
      <c r="AX53" s="14"/>
      <c r="AY53" s="164">
        <f t="shared" si="7"/>
        <v>0</v>
      </c>
      <c r="AZ53" s="153"/>
      <c r="BA53" s="109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/>
      <c r="BI53" s="17"/>
      <c r="BJ53" s="17" t="s">
        <v>1100</v>
      </c>
      <c r="BK53" s="18"/>
      <c r="BL53" s="16"/>
      <c r="BM53" s="130"/>
      <c r="BN53" s="130"/>
      <c r="BO53" s="130"/>
      <c r="BP53" s="18"/>
      <c r="BQ53" s="12" t="str">
        <f t="shared" si="3"/>
        <v>Produção e Intervalo</v>
      </c>
      <c r="BR53" s="19">
        <f t="shared" si="4"/>
        <v>0</v>
      </c>
      <c r="BS53" s="19">
        <f t="shared" si="5"/>
        <v>0</v>
      </c>
      <c r="BT53" s="8" t="str">
        <f t="shared" si="6"/>
        <v/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851</v>
      </c>
      <c r="E54" s="159"/>
      <c r="F54" s="126" t="s">
        <v>754</v>
      </c>
      <c r="G54" s="142" t="str">
        <f>IF(D54="","*",VLOOKUP(F54,BS_ATIVIDADE[],3,FALSE))</f>
        <v>DORMENTE - SUBSTITUIÇÂO</v>
      </c>
      <c r="H54" s="105" t="s">
        <v>568</v>
      </c>
      <c r="I54" s="105" t="s">
        <v>568</v>
      </c>
      <c r="J54" s="105">
        <v>56</v>
      </c>
      <c r="K54" s="105">
        <v>205</v>
      </c>
      <c r="L54" s="105" t="s">
        <v>568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1043</v>
      </c>
      <c r="W54" s="151" t="s">
        <v>1101</v>
      </c>
      <c r="X54" s="104" t="s">
        <v>396</v>
      </c>
      <c r="Y54" s="129" t="s">
        <v>399</v>
      </c>
      <c r="Z54" s="104"/>
      <c r="AA54" s="105">
        <v>1</v>
      </c>
      <c r="AB54" s="126" t="s">
        <v>387</v>
      </c>
      <c r="AC54" s="126" t="s">
        <v>568</v>
      </c>
      <c r="AD54" s="107">
        <v>0.29166666666666669</v>
      </c>
      <c r="AE54" s="105">
        <v>6242</v>
      </c>
      <c r="AF54" s="105" t="s">
        <v>568</v>
      </c>
      <c r="AG54" s="105" t="s">
        <v>568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/>
      <c r="AT54" s="108"/>
      <c r="AU54" s="136"/>
      <c r="AV54" s="136"/>
      <c r="AW54" s="14"/>
      <c r="AX54" s="14"/>
      <c r="AY54" s="164">
        <f t="shared" si="7"/>
        <v>0</v>
      </c>
      <c r="AZ54" s="153"/>
      <c r="BA54" s="109"/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/>
      <c r="BI54" s="17"/>
      <c r="BJ54" s="17" t="s">
        <v>1102</v>
      </c>
      <c r="BK54" s="18"/>
      <c r="BL54" s="16"/>
      <c r="BM54" s="130"/>
      <c r="BN54" s="130"/>
      <c r="BO54" s="130"/>
      <c r="BP54" s="18"/>
      <c r="BQ54" s="12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8" t="str">
        <f t="shared" si="6"/>
        <v/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840</v>
      </c>
      <c r="E55" s="159">
        <v>52</v>
      </c>
      <c r="F55" s="126" t="s">
        <v>750</v>
      </c>
      <c r="G55" s="142" t="str">
        <f>IF(D55="","*",VLOOKUP(F55,BS_ATIVIDADE[],3,FALSE))</f>
        <v>SOLDA</v>
      </c>
      <c r="H55" s="106" t="s">
        <v>568</v>
      </c>
      <c r="I55" s="106" t="s">
        <v>568</v>
      </c>
      <c r="J55" s="105">
        <v>56</v>
      </c>
      <c r="K55" s="105">
        <v>200.035</v>
      </c>
      <c r="L55" s="105" t="s">
        <v>568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1078</v>
      </c>
      <c r="W55" s="151" t="s">
        <v>1030</v>
      </c>
      <c r="X55" s="104" t="s">
        <v>396</v>
      </c>
      <c r="Y55" s="129"/>
      <c r="Z55" s="104"/>
      <c r="AA55" s="105" t="s">
        <v>568</v>
      </c>
      <c r="AB55" s="103"/>
      <c r="AC55" s="152"/>
      <c r="AD55" s="107" t="s">
        <v>568</v>
      </c>
      <c r="AE55" s="105" t="s">
        <v>568</v>
      </c>
      <c r="AF55" s="105" t="s">
        <v>568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7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800</v>
      </c>
      <c r="E56" s="159"/>
      <c r="F56" s="126" t="s">
        <v>731</v>
      </c>
      <c r="G56" s="142" t="str">
        <f>IF(D56="","*",VLOOKUP(F56,BS_ATIVIDADE[],3,FALSE))</f>
        <v>DORMENTE - DESCARGA</v>
      </c>
      <c r="H56" s="106" t="s">
        <v>92</v>
      </c>
      <c r="I56" s="106" t="s">
        <v>92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6" s="127" t="s">
        <v>1103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1078</v>
      </c>
      <c r="W56" s="151" t="s">
        <v>1104</v>
      </c>
      <c r="X56" s="104" t="s">
        <v>396</v>
      </c>
      <c r="Y56" s="129" t="s">
        <v>399</v>
      </c>
      <c r="Z56" s="104"/>
      <c r="AA56" s="105">
        <v>1</v>
      </c>
      <c r="AB56" s="103" t="s">
        <v>387</v>
      </c>
      <c r="AC56" s="152"/>
      <c r="AD56" s="107">
        <v>0.3125</v>
      </c>
      <c r="AE56" s="105">
        <v>7629</v>
      </c>
      <c r="AF56" s="105" t="s">
        <v>568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/>
      <c r="AS56" s="108"/>
      <c r="AT56" s="108"/>
      <c r="AU56" s="136"/>
      <c r="AV56" s="136"/>
      <c r="AW56" s="14"/>
      <c r="AX56" s="14"/>
      <c r="AY56" s="164">
        <f t="shared" si="7"/>
        <v>0</v>
      </c>
      <c r="AZ56" s="153"/>
      <c r="BA56" s="109"/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 t="s">
        <v>1098</v>
      </c>
      <c r="BK56" s="18"/>
      <c r="BL56" s="16"/>
      <c r="BM56" s="130"/>
      <c r="BN56" s="130"/>
      <c r="BO56" s="130"/>
      <c r="BP56" s="18"/>
      <c r="BQ56" s="12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8" t="str">
        <f t="shared" si="6"/>
        <v/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908</v>
      </c>
      <c r="E57" s="159"/>
      <c r="F57" s="126" t="s">
        <v>790</v>
      </c>
      <c r="G57" s="142" t="str">
        <f>IF(D57="","*",VLOOKUP(F57,BS_ATIVIDADE[],3,FALSE))</f>
        <v>OUTROS</v>
      </c>
      <c r="H57" s="105" t="s">
        <v>568</v>
      </c>
      <c r="I57" s="105" t="s">
        <v>568</v>
      </c>
      <c r="J57" s="105">
        <v>56</v>
      </c>
      <c r="K57" s="105">
        <v>168</v>
      </c>
      <c r="L57" s="105" t="s">
        <v>568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1052</v>
      </c>
      <c r="W57" s="151" t="s">
        <v>1053</v>
      </c>
      <c r="X57" s="104" t="s">
        <v>396</v>
      </c>
      <c r="Y57" s="129" t="s">
        <v>399</v>
      </c>
      <c r="Z57" s="104"/>
      <c r="AA57" s="105" t="s">
        <v>568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ZER-170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7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1105</v>
      </c>
      <c r="BK57" s="18" t="s">
        <v>1105</v>
      </c>
      <c r="BL57" s="16"/>
      <c r="BM57" s="130" t="s">
        <v>416</v>
      </c>
      <c r="BN57" s="130" t="s">
        <v>445</v>
      </c>
      <c r="BO57" s="130" t="s">
        <v>496</v>
      </c>
      <c r="BP57" s="18" t="s">
        <v>1105</v>
      </c>
      <c r="BQ57" s="12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8" t="str">
        <f t="shared" si="6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836</v>
      </c>
      <c r="E58" s="159">
        <v>52</v>
      </c>
      <c r="F58" s="126" t="s">
        <v>750</v>
      </c>
      <c r="G58" s="142" t="str">
        <f>IF(D58="","*",VLOOKUP(F58,BS_ATIVIDADE[],3,FALSE))</f>
        <v>SOLDA</v>
      </c>
      <c r="H58" s="106" t="s">
        <v>568</v>
      </c>
      <c r="I58" s="106" t="s">
        <v>568</v>
      </c>
      <c r="J58" s="105">
        <v>56</v>
      </c>
      <c r="K58" s="105">
        <v>154.30000000000001</v>
      </c>
      <c r="L58" s="105" t="s">
        <v>568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1078</v>
      </c>
      <c r="W58" s="151" t="s">
        <v>1030</v>
      </c>
      <c r="X58" s="104" t="s">
        <v>396</v>
      </c>
      <c r="Y58" s="129" t="s">
        <v>399</v>
      </c>
      <c r="Z58" s="104"/>
      <c r="AA58" s="105" t="s">
        <v>568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154-ZPS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/>
      <c r="AS58" s="108"/>
      <c r="AT58" s="108"/>
      <c r="AU58" s="136"/>
      <c r="AV58" s="136"/>
      <c r="AW58" s="14"/>
      <c r="AX58" s="14"/>
      <c r="AY58" s="164">
        <f t="shared" si="7"/>
        <v>0</v>
      </c>
      <c r="AZ58" s="153"/>
      <c r="BA58" s="109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 t="s">
        <v>1106</v>
      </c>
      <c r="BK58" s="18"/>
      <c r="BL58" s="16"/>
      <c r="BM58" s="130"/>
      <c r="BN58" s="130"/>
      <c r="BO58" s="130"/>
      <c r="BP58" s="18"/>
      <c r="BQ58" s="12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8" t="str">
        <f t="shared" si="6"/>
        <v/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712</v>
      </c>
      <c r="E59" s="159">
        <v>4</v>
      </c>
      <c r="F59" s="126" t="s">
        <v>570</v>
      </c>
      <c r="G59" s="142" t="str">
        <f>IF(D59="","*",VLOOKUP(F59,BS_ATIVIDADE[],3,FALSE))</f>
        <v>CAMINHÂO - SOLDA</v>
      </c>
      <c r="H59" s="106" t="s">
        <v>183</v>
      </c>
      <c r="I59" s="106" t="s">
        <v>183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1058</v>
      </c>
      <c r="W59" s="151" t="s">
        <v>1059</v>
      </c>
      <c r="X59" s="104" t="s">
        <v>396</v>
      </c>
      <c r="Y59" s="129" t="s">
        <v>399</v>
      </c>
      <c r="Z59" s="104"/>
      <c r="AA59" s="105">
        <v>1</v>
      </c>
      <c r="AB59" s="103" t="s">
        <v>387</v>
      </c>
      <c r="AC59" s="152"/>
      <c r="AD59" s="107">
        <v>0.33333333333333331</v>
      </c>
      <c r="AE59" s="105" t="s">
        <v>568</v>
      </c>
      <c r="AF59" s="105" t="s">
        <v>568</v>
      </c>
      <c r="AG59" s="105" t="s">
        <v>568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K83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/>
      <c r="AS59" s="108"/>
      <c r="AT59" s="108"/>
      <c r="AU59" s="136"/>
      <c r="AV59" s="136"/>
      <c r="AW59" s="14"/>
      <c r="AX59" s="14"/>
      <c r="AY59" s="164">
        <f t="shared" si="7"/>
        <v>0</v>
      </c>
      <c r="AZ59" s="153"/>
      <c r="BA59" s="109"/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/>
      <c r="BI59" s="17"/>
      <c r="BJ59" s="17" t="s">
        <v>1098</v>
      </c>
      <c r="BK59" s="18"/>
      <c r="BL59" s="16"/>
      <c r="BM59" s="130"/>
      <c r="BN59" s="130"/>
      <c r="BO59" s="130"/>
      <c r="BP59" s="18"/>
      <c r="BQ59" s="12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8" t="str">
        <f t="shared" si="6"/>
        <v/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778</v>
      </c>
      <c r="E60" s="159"/>
      <c r="F60" s="126" t="s">
        <v>673</v>
      </c>
      <c r="G60" s="142" t="str">
        <f>IF(D60="","*",VLOOKUP(F60,BS_ATIVIDADE[],3,FALSE))</f>
        <v>MECANIZAÇÃO - SOCADORA</v>
      </c>
      <c r="H60" s="105" t="s">
        <v>183</v>
      </c>
      <c r="I60" s="105" t="s">
        <v>183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1035</v>
      </c>
      <c r="W60" s="151" t="s">
        <v>1025</v>
      </c>
      <c r="X60" s="104" t="s">
        <v>396</v>
      </c>
      <c r="Y60" s="129"/>
      <c r="Z60" s="104"/>
      <c r="AA60" s="105">
        <v>1</v>
      </c>
      <c r="AB60" s="103" t="s">
        <v>387</v>
      </c>
      <c r="AC60" s="126"/>
      <c r="AD60" s="107">
        <v>0.35416666666666669</v>
      </c>
      <c r="AE60" s="105" t="s">
        <v>568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7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719</v>
      </c>
      <c r="E61" s="159"/>
      <c r="F61" s="126" t="s">
        <v>635</v>
      </c>
      <c r="G61" s="142" t="str">
        <f>IF(D61="","*",VLOOKUP(F61,BS_ATIVIDADE[],3,FALSE))</f>
        <v>TRILHEIRO - DESCARGA</v>
      </c>
      <c r="H61" s="106" t="s">
        <v>183</v>
      </c>
      <c r="I61" s="106" t="s">
        <v>1064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" s="150" t="s">
        <v>1065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1066</v>
      </c>
      <c r="W61" s="151" t="s">
        <v>1067</v>
      </c>
      <c r="X61" s="104" t="s">
        <v>396</v>
      </c>
      <c r="Y61" s="129" t="s">
        <v>399</v>
      </c>
      <c r="Z61" s="104"/>
      <c r="AA61" s="105">
        <v>2</v>
      </c>
      <c r="AB61" s="126" t="s">
        <v>398</v>
      </c>
      <c r="AC61" s="126" t="s">
        <v>394</v>
      </c>
      <c r="AD61" s="107">
        <v>0.33333333333333331</v>
      </c>
      <c r="AE61" s="105" t="s">
        <v>568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ZWW-ZKW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/>
      <c r="AS61" s="108"/>
      <c r="AT61" s="108"/>
      <c r="AU61" s="136"/>
      <c r="AV61" s="136"/>
      <c r="AW61" s="14"/>
      <c r="AX61" s="14"/>
      <c r="AY61" s="164">
        <f t="shared" si="7"/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 t="s">
        <v>1107</v>
      </c>
      <c r="BK61" s="18"/>
      <c r="BL61" s="16"/>
      <c r="BM61" s="130"/>
      <c r="BN61" s="130"/>
      <c r="BO61" s="130"/>
      <c r="BP61" s="18"/>
      <c r="BQ61" s="12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8" t="str">
        <f t="shared" si="6"/>
        <v/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834</v>
      </c>
      <c r="E62" s="159">
        <v>57</v>
      </c>
      <c r="F62" s="126" t="s">
        <v>701</v>
      </c>
      <c r="G62" s="142" t="str">
        <f>IF(D62="","*",VLOOKUP(F62,BS_ATIVIDADE[],3,FALSE))</f>
        <v>MODERNIZAÇÃO</v>
      </c>
      <c r="H62" s="106" t="s">
        <v>568</v>
      </c>
      <c r="I62" s="106" t="s">
        <v>568</v>
      </c>
      <c r="J62" s="105">
        <v>48</v>
      </c>
      <c r="K62" s="105">
        <v>123.363</v>
      </c>
      <c r="L62" s="105" t="s">
        <v>568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1074</v>
      </c>
      <c r="W62" s="151" t="s">
        <v>1030</v>
      </c>
      <c r="X62" s="104" t="s">
        <v>396</v>
      </c>
      <c r="Y62" s="129" t="s">
        <v>399</v>
      </c>
      <c r="Z62" s="104"/>
      <c r="AA62" s="105" t="s">
        <v>568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ZWI-ZYQ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/>
      <c r="AS62" s="108"/>
      <c r="AT62" s="108"/>
      <c r="AU62" s="136"/>
      <c r="AV62" s="136"/>
      <c r="AW62" s="14"/>
      <c r="AX62" s="14"/>
      <c r="AY62" s="164">
        <f t="shared" si="7"/>
        <v>0</v>
      </c>
      <c r="AZ62" s="153"/>
      <c r="BA62" s="109"/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/>
      <c r="BI62" s="17"/>
      <c r="BJ62" s="17" t="s">
        <v>1091</v>
      </c>
      <c r="BK62" s="18"/>
      <c r="BL62" s="16"/>
      <c r="BM62" s="130"/>
      <c r="BN62" s="130"/>
      <c r="BO62" s="130"/>
      <c r="BP62" s="18"/>
      <c r="BQ62" s="12" t="str">
        <f t="shared" si="3"/>
        <v>Produção e Intervalo</v>
      </c>
      <c r="BR62" s="19">
        <f t="shared" si="4"/>
        <v>0</v>
      </c>
      <c r="BS62" s="19">
        <f t="shared" si="5"/>
        <v>0</v>
      </c>
      <c r="BT62" s="8" t="str">
        <f t="shared" si="6"/>
        <v/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920</v>
      </c>
      <c r="E63" s="159">
        <v>58</v>
      </c>
      <c r="F63" s="126" t="s">
        <v>701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568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1074</v>
      </c>
      <c r="W63" s="151" t="s">
        <v>1030</v>
      </c>
      <c r="X63" s="104" t="s">
        <v>396</v>
      </c>
      <c r="Y63" s="129" t="s">
        <v>399</v>
      </c>
      <c r="Z63" s="104"/>
      <c r="AA63" s="105" t="s">
        <v>568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ZWI-ZYQ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/>
      <c r="AS63" s="108"/>
      <c r="AT63" s="108"/>
      <c r="AU63" s="136"/>
      <c r="AV63" s="136"/>
      <c r="AW63" s="14"/>
      <c r="AX63" s="14"/>
      <c r="AY63" s="164">
        <f t="shared" si="7"/>
        <v>0</v>
      </c>
      <c r="AZ63" s="153"/>
      <c r="BA63" s="109"/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/>
      <c r="BI63" s="17"/>
      <c r="BJ63" s="17" t="s">
        <v>1091</v>
      </c>
      <c r="BK63" s="18"/>
      <c r="BL63" s="16"/>
      <c r="BM63" s="130"/>
      <c r="BN63" s="130"/>
      <c r="BO63" s="130"/>
      <c r="BP63" s="18"/>
      <c r="BQ63" s="12" t="str">
        <f t="shared" si="3"/>
        <v>Produção e Intervalo</v>
      </c>
      <c r="BR63" s="19">
        <f t="shared" si="4"/>
        <v>0</v>
      </c>
      <c r="BS63" s="19">
        <f t="shared" si="5"/>
        <v>0</v>
      </c>
      <c r="BT63" s="8" t="str">
        <f t="shared" si="6"/>
        <v/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839</v>
      </c>
      <c r="E64" s="159">
        <v>56</v>
      </c>
      <c r="F64" s="126" t="s">
        <v>750</v>
      </c>
      <c r="G64" s="142" t="str">
        <f>IF(D64="","*",VLOOKUP(F64,BS_ATIVIDADE[],3,FALSE))</f>
        <v>SOLDA</v>
      </c>
      <c r="H64" s="106" t="s">
        <v>568</v>
      </c>
      <c r="I64" s="106" t="s">
        <v>568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1066</v>
      </c>
      <c r="W64" s="151" t="s">
        <v>1030</v>
      </c>
      <c r="X64" s="104" t="s">
        <v>396</v>
      </c>
      <c r="Y64" s="129" t="s">
        <v>399</v>
      </c>
      <c r="Z64" s="104"/>
      <c r="AA64" s="105" t="s">
        <v>568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ZEJ-ZEV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/>
      <c r="AS64" s="108"/>
      <c r="AT64" s="108"/>
      <c r="AU64" s="136"/>
      <c r="AV64" s="136"/>
      <c r="AW64" s="14"/>
      <c r="AX64" s="14"/>
      <c r="AY64" s="164">
        <f t="shared" si="7"/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 t="s">
        <v>1091</v>
      </c>
      <c r="BK64" s="18"/>
      <c r="BL64" s="16"/>
      <c r="BM64" s="130"/>
      <c r="BN64" s="130"/>
      <c r="BO64" s="130"/>
      <c r="BP64" s="18"/>
      <c r="BQ64" s="12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8" t="str">
        <f t="shared" si="6"/>
        <v/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867</v>
      </c>
      <c r="E65" s="159">
        <v>57</v>
      </c>
      <c r="F65" s="126" t="s">
        <v>750</v>
      </c>
      <c r="G65" s="142" t="str">
        <f>IF(D65="","*",VLOOKUP(F65,BS_ATIVIDADE[],3,FALSE))</f>
        <v>SOLDA</v>
      </c>
      <c r="H65" s="106" t="s">
        <v>568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1066</v>
      </c>
      <c r="W65" s="151" t="s">
        <v>1030</v>
      </c>
      <c r="X65" s="104" t="s">
        <v>396</v>
      </c>
      <c r="Y65" s="129" t="s">
        <v>399</v>
      </c>
      <c r="Z65" s="104"/>
      <c r="AA65" s="105" t="s">
        <v>568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ZEJ-ZEV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/>
      <c r="AS65" s="108"/>
      <c r="AT65" s="108"/>
      <c r="AU65" s="136"/>
      <c r="AV65" s="136"/>
      <c r="AW65" s="14"/>
      <c r="AX65" s="14"/>
      <c r="AY65" s="164">
        <f t="shared" si="7"/>
        <v>0</v>
      </c>
      <c r="AZ65" s="153"/>
      <c r="BA65" s="109"/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/>
      <c r="BI65" s="17"/>
      <c r="BJ65" s="17" t="s">
        <v>1091</v>
      </c>
      <c r="BK65" s="18"/>
      <c r="BL65" s="16"/>
      <c r="BM65" s="130"/>
      <c r="BN65" s="130"/>
      <c r="BO65" s="130"/>
      <c r="BP65" s="18"/>
      <c r="BQ65" s="12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8" t="str">
        <f t="shared" si="6"/>
        <v/>
      </c>
    </row>
    <row r="66" spans="1:72" ht="28.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815</v>
      </c>
      <c r="E66" s="159"/>
      <c r="F66" s="126" t="s">
        <v>690</v>
      </c>
      <c r="G66" s="142" t="str">
        <f>IF(D66="","*",VLOOKUP(F66,BS_ATIVIDADE[],3,FALSE))</f>
        <v>MODERNIZAÇÃO</v>
      </c>
      <c r="H66" s="106" t="s">
        <v>1108</v>
      </c>
      <c r="I66" s="106" t="s">
        <v>1108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1074</v>
      </c>
      <c r="W66" s="151" t="s">
        <v>1109</v>
      </c>
      <c r="X66" s="104" t="s">
        <v>396</v>
      </c>
      <c r="Y66" s="129" t="s">
        <v>399</v>
      </c>
      <c r="Z66" s="104"/>
      <c r="AA66" s="105">
        <v>1</v>
      </c>
      <c r="AB66" s="103" t="s">
        <v>387</v>
      </c>
      <c r="AC66" s="152"/>
      <c r="AD66" s="107">
        <v>0.29166666666666669</v>
      </c>
      <c r="AE66" s="105" t="s">
        <v>568</v>
      </c>
      <c r="AF66" s="105" t="s">
        <v>568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ZEJ-ZEV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7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1110</v>
      </c>
      <c r="BK66" s="18" t="s">
        <v>1110</v>
      </c>
      <c r="BL66" s="16"/>
      <c r="BM66" s="130" t="s">
        <v>418</v>
      </c>
      <c r="BN66" s="130" t="s">
        <v>445</v>
      </c>
      <c r="BO66" s="130" t="s">
        <v>496</v>
      </c>
      <c r="BP66" s="18" t="s">
        <v>1110</v>
      </c>
      <c r="BQ66" s="12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8" t="str">
        <f t="shared" si="6"/>
        <v>ModernizaçãoExecução</v>
      </c>
    </row>
    <row r="67" spans="1:72" ht="31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610</v>
      </c>
      <c r="E67" s="159">
        <v>61</v>
      </c>
      <c r="F67" s="126" t="s">
        <v>558</v>
      </c>
      <c r="G67" s="142" t="str">
        <f>IF(D67="","*",VLOOKUP(F67,BS_ATIVIDADE[],3,FALSE))</f>
        <v>OUTROS</v>
      </c>
      <c r="H67" s="106" t="s">
        <v>568</v>
      </c>
      <c r="I67" s="106" t="s">
        <v>568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" s="127" t="s">
        <v>1111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1112</v>
      </c>
      <c r="W67" s="151" t="s">
        <v>1113</v>
      </c>
      <c r="X67" s="104" t="s">
        <v>391</v>
      </c>
      <c r="Y67" s="129" t="s">
        <v>395</v>
      </c>
      <c r="Z67" s="104"/>
      <c r="AA67" s="105" t="s">
        <v>568</v>
      </c>
      <c r="AB67" s="103"/>
      <c r="AC67" s="152"/>
      <c r="AD67" s="107" t="s">
        <v>568</v>
      </c>
      <c r="AE67" s="105" t="s">
        <v>568</v>
      </c>
      <c r="AF67" s="105" t="s">
        <v>568</v>
      </c>
      <c r="AG67" s="105" t="s">
        <v>568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ZXW-ZEZ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7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1114</v>
      </c>
      <c r="BK67" s="18" t="s">
        <v>1114</v>
      </c>
      <c r="BL67" s="16"/>
      <c r="BM67" s="130" t="s">
        <v>415</v>
      </c>
      <c r="BN67" s="130" t="s">
        <v>435</v>
      </c>
      <c r="BO67" s="130" t="s">
        <v>532</v>
      </c>
      <c r="BP67" s="18" t="s">
        <v>1114</v>
      </c>
      <c r="BQ67" s="12" t="str">
        <f t="shared" si="3"/>
        <v>Produção e Intervalo</v>
      </c>
      <c r="BR67" s="19">
        <f t="shared" si="4"/>
        <v>0</v>
      </c>
      <c r="BS67" s="19">
        <f t="shared" si="5"/>
        <v>0</v>
      </c>
      <c r="BT67" s="8" t="str">
        <f t="shared" si="6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802</v>
      </c>
      <c r="E68" s="159">
        <v>61</v>
      </c>
      <c r="F68" s="126" t="s">
        <v>705</v>
      </c>
      <c r="G68" s="142" t="str">
        <f>IF(D68="","*",VLOOKUP(F68,BS_ATIVIDADE[],3,FALSE))</f>
        <v>MODERNIZAÇÃO</v>
      </c>
      <c r="H68" s="106" t="s">
        <v>336</v>
      </c>
      <c r="I68" s="106" t="s">
        <v>336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8" s="127" t="s">
        <v>1111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1112</v>
      </c>
      <c r="W68" s="151" t="s">
        <v>1115</v>
      </c>
      <c r="X68" s="104" t="s">
        <v>391</v>
      </c>
      <c r="Y68" s="129" t="s">
        <v>395</v>
      </c>
      <c r="Z68" s="104"/>
      <c r="AA68" s="105">
        <v>1</v>
      </c>
      <c r="AB68" s="103" t="s">
        <v>387</v>
      </c>
      <c r="AC68" s="152" t="s">
        <v>381</v>
      </c>
      <c r="AD68" s="107">
        <v>0.29166666666666669</v>
      </c>
      <c r="AE68" s="105">
        <v>7663</v>
      </c>
      <c r="AF68" s="105" t="s">
        <v>568</v>
      </c>
      <c r="AG68" s="105" t="s">
        <v>568</v>
      </c>
      <c r="AH68" s="15"/>
      <c r="AI68" s="126" t="s">
        <v>582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ZXW-ZEZ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0.40694444444444444</v>
      </c>
      <c r="AT68" s="108">
        <v>0.44861111111111113</v>
      </c>
      <c r="AU68" s="136"/>
      <c r="AV68" s="136"/>
      <c r="AW68" s="14"/>
      <c r="AX68" s="14"/>
      <c r="AY68" s="164">
        <f t="shared" si="7"/>
        <v>4.1666666666666685E-2</v>
      </c>
      <c r="AZ68" s="153"/>
      <c r="BA68" s="109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/>
      <c r="BI68" s="17"/>
      <c r="BJ68" s="17" t="s">
        <v>1116</v>
      </c>
      <c r="BK68" s="18"/>
      <c r="BL68" s="16"/>
      <c r="BM68" s="130"/>
      <c r="BN68" s="130"/>
      <c r="BO68" s="130"/>
      <c r="BP68" s="18"/>
      <c r="BQ68" s="12" t="str">
        <f t="shared" si="3"/>
        <v>Produção</v>
      </c>
      <c r="BR68" s="19">
        <f t="shared" si="4"/>
        <v>60.000000000000021</v>
      </c>
      <c r="BS68" s="19">
        <f t="shared" si="5"/>
        <v>0</v>
      </c>
      <c r="BT68" s="8" t="str">
        <f t="shared" si="6"/>
        <v/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606</v>
      </c>
      <c r="E69" s="159">
        <v>62</v>
      </c>
      <c r="F69" s="126" t="s">
        <v>701</v>
      </c>
      <c r="G69" s="142" t="str">
        <f>IF(D69="","*",VLOOKUP(F69,BS_ATIVIDADE[],3,FALSE))</f>
        <v>MODERNIZAÇÃO</v>
      </c>
      <c r="H69" s="106" t="s">
        <v>568</v>
      </c>
      <c r="I69" s="106" t="s">
        <v>568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1112</v>
      </c>
      <c r="W69" s="151" t="s">
        <v>1030</v>
      </c>
      <c r="X69" s="104" t="s">
        <v>391</v>
      </c>
      <c r="Y69" s="129" t="s">
        <v>395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ZXW-ZEZ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7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1114</v>
      </c>
      <c r="BK69" s="18" t="s">
        <v>1114</v>
      </c>
      <c r="BL69" s="16"/>
      <c r="BM69" s="130" t="s">
        <v>415</v>
      </c>
      <c r="BN69" s="130" t="s">
        <v>435</v>
      </c>
      <c r="BO69" s="130" t="s">
        <v>532</v>
      </c>
      <c r="BP69" s="18" t="s">
        <v>1114</v>
      </c>
      <c r="BQ69" s="12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8" t="str">
        <f t="shared" si="6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769</v>
      </c>
      <c r="E70" s="159">
        <v>60</v>
      </c>
      <c r="F70" s="126" t="s">
        <v>582</v>
      </c>
      <c r="G70" s="142" t="str">
        <f>IF(D70="","*",VLOOKUP(F70,BS_ATIVIDADE[],3,FALSE))</f>
        <v>OUTROS</v>
      </c>
      <c r="H70" s="106" t="s">
        <v>1117</v>
      </c>
      <c r="I70" s="106" t="s">
        <v>1118</v>
      </c>
      <c r="J70" s="105">
        <v>54</v>
      </c>
      <c r="K70" s="105">
        <v>106.4</v>
      </c>
      <c r="L70" s="105" t="s">
        <v>568</v>
      </c>
      <c r="M70" s="127" t="s">
        <v>1119</v>
      </c>
      <c r="N70" s="127" t="s">
        <v>1120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1035</v>
      </c>
      <c r="W70" s="151" t="s">
        <v>1121</v>
      </c>
      <c r="X70" s="104" t="s">
        <v>396</v>
      </c>
      <c r="Y70" s="129" t="s">
        <v>399</v>
      </c>
      <c r="Z70" s="104"/>
      <c r="AA70" s="105">
        <v>1</v>
      </c>
      <c r="AB70" s="103" t="s">
        <v>387</v>
      </c>
      <c r="AC70" s="152"/>
      <c r="AD70" s="107">
        <v>0.35416666666666669</v>
      </c>
      <c r="AE70" s="105">
        <v>6235</v>
      </c>
      <c r="AF70" s="105" t="s">
        <v>568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7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610</v>
      </c>
      <c r="E71" s="159">
        <v>61</v>
      </c>
      <c r="F71" s="126" t="s">
        <v>558</v>
      </c>
      <c r="G71" s="142" t="str">
        <f>IF(D71="","*",VLOOKUP(F71,BS_ATIVIDADE[],3,FALSE))</f>
        <v>OUTROS</v>
      </c>
      <c r="H71" s="106" t="s">
        <v>568</v>
      </c>
      <c r="I71" s="106" t="s">
        <v>568</v>
      </c>
      <c r="J71" s="105">
        <v>92</v>
      </c>
      <c r="K71" s="105">
        <v>102.48</v>
      </c>
      <c r="L71" s="105">
        <v>102.18</v>
      </c>
      <c r="M71" s="127" t="s">
        <v>362</v>
      </c>
      <c r="N71" s="127" t="s">
        <v>1122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1112</v>
      </c>
      <c r="W71" s="151" t="s">
        <v>1123</v>
      </c>
      <c r="X71" s="104" t="s">
        <v>391</v>
      </c>
      <c r="Y71" s="129" t="s">
        <v>395</v>
      </c>
      <c r="Z71" s="104"/>
      <c r="AA71" s="105" t="s">
        <v>568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si="7"/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1114</v>
      </c>
      <c r="BK71" s="18" t="s">
        <v>1114</v>
      </c>
      <c r="BL71" s="16"/>
      <c r="BM71" s="130" t="s">
        <v>415</v>
      </c>
      <c r="BN71" s="130" t="s">
        <v>435</v>
      </c>
      <c r="BO71" s="130" t="s">
        <v>532</v>
      </c>
      <c r="BP71" s="18" t="s">
        <v>1114</v>
      </c>
      <c r="BQ71" s="12" t="str">
        <f t="shared" si="3"/>
        <v>Produção e Intervalo</v>
      </c>
      <c r="BR71" s="19">
        <f t="shared" si="4"/>
        <v>0</v>
      </c>
      <c r="BS71" s="19">
        <f t="shared" si="5"/>
        <v>0</v>
      </c>
      <c r="BT71" s="8" t="str">
        <f t="shared" si="6"/>
        <v>CCOCirculaçãoIntervaloContrato</v>
      </c>
    </row>
    <row r="72" spans="1:72" ht="32.25" customHeight="1">
      <c r="A72" s="47" t="str">
        <f t="shared" ref="A72:A135" si="8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803</v>
      </c>
      <c r="E72" s="159">
        <v>66</v>
      </c>
      <c r="F72" s="126" t="s">
        <v>761</v>
      </c>
      <c r="G72" s="142" t="str">
        <f>IF(D72="","*",VLOOKUP(F72,BS_ATIVIDADE[],3,FALSE))</f>
        <v>OUTROS</v>
      </c>
      <c r="H72" s="106" t="s">
        <v>165</v>
      </c>
      <c r="I72" s="106" t="s">
        <v>1081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1112</v>
      </c>
      <c r="W72" s="151" t="s">
        <v>1124</v>
      </c>
      <c r="X72" s="104" t="s">
        <v>391</v>
      </c>
      <c r="Y72" s="129" t="s">
        <v>395</v>
      </c>
      <c r="Z72" s="104"/>
      <c r="AA72" s="105">
        <v>1</v>
      </c>
      <c r="AB72" s="103" t="s">
        <v>387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ref="AY72:AY135" si="9">IF(D72="","*",IFERROR(IF(ISODD(COUNT(AS72:AX1066)),"ERRO",SUM((AT72-AS72),(AV72-AU72),(AX72-AW72))),"ERRO"))</f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1114</v>
      </c>
      <c r="BK72" s="18" t="s">
        <v>1114</v>
      </c>
      <c r="BL72" s="16"/>
      <c r="BM72" s="130" t="s">
        <v>415</v>
      </c>
      <c r="BN72" s="130" t="s">
        <v>435</v>
      </c>
      <c r="BO72" s="130" t="s">
        <v>532</v>
      </c>
      <c r="BP72" s="18" t="s">
        <v>1114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8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864</v>
      </c>
      <c r="E73" s="159">
        <v>59</v>
      </c>
      <c r="F73" s="126" t="s">
        <v>750</v>
      </c>
      <c r="G73" s="142" t="str">
        <f>IF(D73="","*",VLOOKUP(F73,BS_ATIVIDADE[],3,FALSE))</f>
        <v>SOLDA</v>
      </c>
      <c r="H73" s="106" t="s">
        <v>568</v>
      </c>
      <c r="I73" s="106" t="s">
        <v>568</v>
      </c>
      <c r="J73" s="105">
        <v>92</v>
      </c>
      <c r="K73" s="105">
        <v>106.7</v>
      </c>
      <c r="L73" s="105" t="s">
        <v>568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367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1078</v>
      </c>
      <c r="W73" s="151" t="s">
        <v>1030</v>
      </c>
      <c r="X73" s="104" t="s">
        <v>396</v>
      </c>
      <c r="Y73" s="129" t="s">
        <v>399</v>
      </c>
      <c r="Z73" s="104"/>
      <c r="AA73" s="105" t="s">
        <v>568</v>
      </c>
      <c r="AB73" s="103"/>
      <c r="AC73" s="152"/>
      <c r="AD73" s="107" t="s">
        <v>568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/>
      <c r="AS73" s="108"/>
      <c r="AT73" s="108"/>
      <c r="AU73" s="136"/>
      <c r="AV73" s="136"/>
      <c r="AW73" s="14"/>
      <c r="AX73" s="14"/>
      <c r="AY73" s="164">
        <f t="shared" si="9"/>
        <v>0</v>
      </c>
      <c r="AZ73" s="153"/>
      <c r="BA73" s="109"/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/>
      <c r="BI73" s="17"/>
      <c r="BJ73" s="17" t="s">
        <v>1106</v>
      </c>
      <c r="BK73" s="18"/>
      <c r="BL73" s="16"/>
      <c r="BM73" s="130"/>
      <c r="BN73" s="130"/>
      <c r="BO73" s="130"/>
      <c r="BP73" s="18"/>
      <c r="BQ73" s="12" t="str">
        <f t="shared" si="10"/>
        <v>Produção e Intervalo</v>
      </c>
      <c r="BR73" s="19">
        <f t="shared" si="11"/>
        <v>0</v>
      </c>
      <c r="BS73" s="19">
        <f t="shared" si="12"/>
        <v>0</v>
      </c>
      <c r="BT73" s="8" t="str">
        <f t="shared" si="13"/>
        <v/>
      </c>
    </row>
    <row r="74" spans="1:72">
      <c r="A74" s="47" t="str">
        <f t="shared" si="8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769</v>
      </c>
      <c r="E74" s="159">
        <v>60</v>
      </c>
      <c r="F74" s="126" t="s">
        <v>673</v>
      </c>
      <c r="G74" s="142" t="str">
        <f>IF(D74="","*",VLOOKUP(F74,BS_ATIVIDADE[],3,FALSE))</f>
        <v>MECANIZAÇÃO - SOCADORA</v>
      </c>
      <c r="H74" s="106" t="s">
        <v>1117</v>
      </c>
      <c r="I74" s="106" t="s">
        <v>1117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367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1035</v>
      </c>
      <c r="W74" s="151" t="s">
        <v>1025</v>
      </c>
      <c r="X74" s="104" t="s">
        <v>396</v>
      </c>
      <c r="Y74" s="129"/>
      <c r="Z74" s="104"/>
      <c r="AA74" s="105">
        <v>1</v>
      </c>
      <c r="AB74" s="103" t="s">
        <v>387</v>
      </c>
      <c r="AC74" s="152"/>
      <c r="AD74" s="107">
        <v>0.35416666666666669</v>
      </c>
      <c r="AE74" s="105">
        <v>6235</v>
      </c>
      <c r="AF74" s="105" t="s">
        <v>568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tr">
        <f>IF(BS_CONTROLE[[#This Row],[Entre - Estações]]=0, "-", BS_CONTROLE[[#This Row],[Entre - Estações]])</f>
        <v>ZPT</v>
      </c>
      <c r="AN74" s="105" t="str">
        <f>IF(BS_CONTROLE[[#This Row],[SB]]=0, "-", BS_CONTROLE[[#This Row],[SB]])</f>
        <v>ZPT2</v>
      </c>
      <c r="AO74" s="105">
        <f>IF(BS_CONTROLE[[#This Row],[SUB]]=0, "-", BS_CONTROLE[[#This Row],[SUB]])</f>
        <v>92</v>
      </c>
      <c r="AP74" s="105">
        <f>BS_CONTROLE[[#This Row],[KM - Inicio]]</f>
        <v>108.2</v>
      </c>
      <c r="AQ74" s="105">
        <f>BS_CONTROLE[[#This Row],[KM - Inicio]]</f>
        <v>108.2</v>
      </c>
      <c r="AR74" s="108">
        <v>0.37291666666666667</v>
      </c>
      <c r="AS74" s="108"/>
      <c r="AT74" s="108"/>
      <c r="AU74" s="136"/>
      <c r="AV74" s="136"/>
      <c r="AW74" s="14"/>
      <c r="AX74" s="14"/>
      <c r="AY74" s="164">
        <f t="shared" si="9"/>
        <v>0</v>
      </c>
      <c r="AZ74" s="153"/>
      <c r="BA74" s="109"/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/>
      <c r="BI74" s="17"/>
      <c r="BJ74" s="17" t="s">
        <v>1125</v>
      </c>
      <c r="BK74" s="18"/>
      <c r="BL74" s="16"/>
      <c r="BM74" s="130"/>
      <c r="BN74" s="130"/>
      <c r="BO74" s="130"/>
      <c r="BP74" s="18"/>
      <c r="BQ74" s="12" t="str">
        <f t="shared" si="10"/>
        <v>Produção e Intervalo</v>
      </c>
      <c r="BR74" s="19">
        <f t="shared" si="11"/>
        <v>0</v>
      </c>
      <c r="BS74" s="19">
        <f t="shared" si="12"/>
        <v>0</v>
      </c>
      <c r="BT74" s="8" t="str">
        <f t="shared" si="13"/>
        <v/>
      </c>
    </row>
    <row r="75" spans="1:72" hidden="1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69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 hidden="1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 hidden="1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/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73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 hidden="1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74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 hidden="1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75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 hidden="1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76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 hidden="1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77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79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 hidden="1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80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 hidden="1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81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 hidden="1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82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84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 hidden="1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85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86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 hidden="1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88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 hidden="1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89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 hidden="1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92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 hidden="1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93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 hidden="1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94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 hidden="1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95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 hidden="1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 hidden="1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BE6:BE1001 U6:U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9" t="s">
        <v>1126</v>
      </c>
      <c r="C2" s="209"/>
      <c r="D2" s="209"/>
      <c r="E2" s="209"/>
      <c r="F2" s="209"/>
      <c r="G2" s="209"/>
    </row>
    <row r="3" spans="2:7" ht="15" customHeight="1">
      <c r="B3" s="210"/>
      <c r="C3" s="210"/>
      <c r="D3" s="210"/>
      <c r="E3" s="210"/>
      <c r="F3" s="210"/>
      <c r="G3" s="210"/>
    </row>
    <row r="4" spans="2:7">
      <c r="B4" s="160" t="s">
        <v>1127</v>
      </c>
      <c r="C4" s="160" t="s">
        <v>1128</v>
      </c>
      <c r="D4" s="160" t="s">
        <v>1129</v>
      </c>
      <c r="E4" s="160" t="s">
        <v>1130</v>
      </c>
      <c r="F4" s="160" t="s">
        <v>4</v>
      </c>
      <c r="G4" s="160" t="s">
        <v>1131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1132</v>
      </c>
      <c r="C6" s="161">
        <v>407867</v>
      </c>
      <c r="D6" s="161" t="s">
        <v>1133</v>
      </c>
      <c r="E6" s="161" t="s">
        <v>799</v>
      </c>
      <c r="F6" s="161" t="s">
        <v>1134</v>
      </c>
      <c r="G6" s="162"/>
    </row>
    <row r="7" spans="2:7">
      <c r="B7" s="161" t="s">
        <v>1135</v>
      </c>
      <c r="C7" s="161">
        <v>293644</v>
      </c>
      <c r="D7" s="161" t="s">
        <v>1136</v>
      </c>
      <c r="E7" s="161" t="s">
        <v>799</v>
      </c>
      <c r="F7" s="161" t="s">
        <v>1134</v>
      </c>
      <c r="G7" s="162"/>
    </row>
    <row r="8" spans="2:7">
      <c r="B8" s="161" t="s">
        <v>1137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1138</v>
      </c>
      <c r="C9" s="161">
        <v>256790</v>
      </c>
      <c r="D9" s="161" t="s">
        <v>1139</v>
      </c>
      <c r="E9" s="161" t="s">
        <v>800</v>
      </c>
      <c r="F9" s="161" t="s">
        <v>1140</v>
      </c>
      <c r="G9" s="162">
        <v>46357</v>
      </c>
    </row>
    <row r="10" spans="2:7">
      <c r="B10" s="161" t="s">
        <v>1141</v>
      </c>
      <c r="C10" s="161">
        <v>265193</v>
      </c>
      <c r="D10" s="161" t="s">
        <v>1142</v>
      </c>
      <c r="E10" s="161" t="s">
        <v>801</v>
      </c>
      <c r="F10" s="161" t="s">
        <v>1143</v>
      </c>
      <c r="G10" s="161" t="s">
        <v>1144</v>
      </c>
    </row>
    <row r="11" spans="2:7">
      <c r="B11" s="161" t="s">
        <v>1145</v>
      </c>
      <c r="C11" s="161">
        <v>293716</v>
      </c>
      <c r="D11" s="161" t="s">
        <v>1146</v>
      </c>
      <c r="E11" s="161" t="s">
        <v>801</v>
      </c>
      <c r="F11" s="161" t="s">
        <v>1143</v>
      </c>
      <c r="G11" s="162">
        <v>46204</v>
      </c>
    </row>
    <row r="12" spans="2:7">
      <c r="B12" s="161" t="s">
        <v>1147</v>
      </c>
      <c r="C12" s="161">
        <v>257258</v>
      </c>
      <c r="D12" s="161" t="s">
        <v>1148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1149</v>
      </c>
      <c r="C13" s="161">
        <v>371147</v>
      </c>
      <c r="D13" s="161" t="s">
        <v>1150</v>
      </c>
      <c r="E13" s="161" t="s">
        <v>802</v>
      </c>
      <c r="F13" s="161" t="s">
        <v>128</v>
      </c>
      <c r="G13" s="161" t="s">
        <v>1144</v>
      </c>
    </row>
    <row r="14" spans="2:7">
      <c r="B14" s="161" t="s">
        <v>1151</v>
      </c>
      <c r="C14" s="161">
        <v>259230</v>
      </c>
      <c r="D14" s="161" t="s">
        <v>1152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1153</v>
      </c>
      <c r="C15" s="161">
        <v>370705</v>
      </c>
      <c r="D15" s="161"/>
      <c r="E15" s="161" t="s">
        <v>802</v>
      </c>
      <c r="F15" s="161" t="s">
        <v>128</v>
      </c>
      <c r="G15" s="161" t="s">
        <v>1144</v>
      </c>
    </row>
    <row r="16" spans="2:7">
      <c r="B16" s="161" t="s">
        <v>1154</v>
      </c>
      <c r="C16" s="161">
        <v>258542</v>
      </c>
      <c r="D16" s="161" t="s">
        <v>1155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1156</v>
      </c>
      <c r="C17" s="161">
        <v>257050</v>
      </c>
      <c r="D17" s="161" t="s">
        <v>1157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9" sqref="D9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1" t="s">
        <v>1158</v>
      </c>
      <c r="C2" s="211"/>
      <c r="D2" s="211"/>
      <c r="E2" s="211"/>
      <c r="F2" s="211"/>
      <c r="G2" s="211"/>
    </row>
    <row r="3" spans="2:7" ht="19.5" customHeight="1">
      <c r="B3" s="211"/>
      <c r="C3" s="211"/>
      <c r="D3" s="211"/>
      <c r="E3" s="211"/>
      <c r="F3" s="211"/>
      <c r="G3" s="211"/>
    </row>
    <row r="4" spans="2:7" ht="19.5" customHeight="1">
      <c r="B4" s="163" t="s">
        <v>661</v>
      </c>
      <c r="C4" s="163" t="s">
        <v>1159</v>
      </c>
      <c r="D4" s="163" t="s">
        <v>1160</v>
      </c>
      <c r="E4" s="163" t="s">
        <v>1161</v>
      </c>
      <c r="F4" s="160" t="s">
        <v>1162</v>
      </c>
      <c r="G4" s="163" t="s">
        <v>1163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1164</v>
      </c>
      <c r="G6" s="167"/>
    </row>
    <row r="7" spans="2:7" ht="19.5" customHeight="1">
      <c r="B7" s="167" t="s">
        <v>800</v>
      </c>
      <c r="C7" s="167">
        <v>7629</v>
      </c>
      <c r="D7" s="168">
        <v>46055</v>
      </c>
      <c r="E7" s="167">
        <v>9000</v>
      </c>
      <c r="F7" s="169" t="s">
        <v>1165</v>
      </c>
      <c r="G7" s="167" t="s">
        <v>1166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1164</v>
      </c>
      <c r="G8" s="167"/>
    </row>
    <row r="9" spans="2:7" ht="19.5" customHeight="1">
      <c r="B9" s="167" t="s">
        <v>802</v>
      </c>
      <c r="C9" s="167">
        <v>7663</v>
      </c>
      <c r="D9" s="168">
        <v>46056</v>
      </c>
      <c r="E9" s="167">
        <v>9000</v>
      </c>
      <c r="F9" s="169" t="s">
        <v>1164</v>
      </c>
      <c r="G9" s="167"/>
    </row>
    <row r="10" spans="2:7" ht="19.5" customHeight="1">
      <c r="B10" s="167" t="s">
        <v>1167</v>
      </c>
      <c r="C10" s="167">
        <v>9038</v>
      </c>
      <c r="D10" s="168">
        <v>46049</v>
      </c>
      <c r="E10" s="167">
        <v>15098</v>
      </c>
      <c r="F10" s="169" t="s">
        <v>1168</v>
      </c>
      <c r="G10" s="167" t="s">
        <v>1169</v>
      </c>
    </row>
    <row r="11" spans="2:7" ht="19.5" customHeight="1">
      <c r="B11" s="167" t="s">
        <v>719</v>
      </c>
      <c r="C11" s="167" t="s">
        <v>1170</v>
      </c>
      <c r="D11" s="168">
        <v>46048</v>
      </c>
      <c r="E11" s="167">
        <v>11300</v>
      </c>
      <c r="F11" s="169" t="s">
        <v>1171</v>
      </c>
      <c r="G11" s="167" t="s">
        <v>1172</v>
      </c>
    </row>
    <row r="12" spans="2:7" ht="19.5" customHeight="1">
      <c r="B12" s="167" t="s">
        <v>719</v>
      </c>
      <c r="C12" s="167" t="s">
        <v>1173</v>
      </c>
      <c r="D12" s="168">
        <v>46048</v>
      </c>
      <c r="E12" s="167">
        <v>13300</v>
      </c>
      <c r="F12" s="169" t="s">
        <v>1171</v>
      </c>
      <c r="G12" s="167" t="s">
        <v>1174</v>
      </c>
    </row>
    <row r="13" spans="2:7" ht="19.5" customHeight="1">
      <c r="B13" s="167" t="s">
        <v>719</v>
      </c>
      <c r="C13" s="167" t="s">
        <v>1175</v>
      </c>
      <c r="D13" s="168">
        <v>46048</v>
      </c>
      <c r="E13" s="167">
        <v>10500</v>
      </c>
      <c r="F13" s="169" t="s">
        <v>1171</v>
      </c>
      <c r="G13" s="167"/>
    </row>
    <row r="14" spans="2:7" ht="19.5" customHeight="1">
      <c r="B14" s="167" t="s">
        <v>719</v>
      </c>
      <c r="C14" s="167" t="s">
        <v>1176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2" t="s">
        <v>1177</v>
      </c>
      <c r="D5" s="213"/>
      <c r="E5" s="213"/>
      <c r="F5" s="213"/>
      <c r="G5" s="213"/>
      <c r="H5" s="213"/>
      <c r="I5" s="213"/>
      <c r="J5" s="214"/>
      <c r="K5" s="215" t="s">
        <v>1178</v>
      </c>
      <c r="L5" s="216"/>
      <c r="M5" s="216"/>
      <c r="N5" s="216"/>
      <c r="O5" s="217" t="s">
        <v>1179</v>
      </c>
      <c r="P5" s="218"/>
    </row>
    <row r="6" spans="1:16" s="74" customFormat="1" ht="15" customHeight="1">
      <c r="A6" s="66" t="s">
        <v>1180</v>
      </c>
      <c r="B6" s="75" t="s">
        <v>1181</v>
      </c>
      <c r="C6" s="76" t="s">
        <v>967</v>
      </c>
      <c r="D6" s="77" t="s">
        <v>968</v>
      </c>
      <c r="E6" s="76" t="s">
        <v>1182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1183</v>
      </c>
      <c r="M6" s="80" t="s">
        <v>586</v>
      </c>
      <c r="N6" s="81" t="s">
        <v>962</v>
      </c>
      <c r="O6" s="158" t="s">
        <v>1005</v>
      </c>
      <c r="P6" s="133" t="s">
        <v>1184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</v>
      </c>
      <c r="M40" s="83">
        <f>IF(SP_SUL!AP40="","*",SP_SUL!AP40)</f>
        <v>123.8</v>
      </c>
      <c r="N40" s="83" t="str">
        <f>IF(SP_SUL!AM40="","*",SP_SUL!AM40)</f>
        <v>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</v>
      </c>
      <c r="M45" s="83">
        <f>IF(SP_SUL!AP45="","*",SP_SUL!AP45)</f>
        <v>131.9</v>
      </c>
      <c r="N45" s="83" t="str">
        <f>IF(SP_SUL!AM45="","*",SP_SUL!AM45)</f>
        <v>ZRX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ZLI-ZCD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ZLI-ZCD</v>
      </c>
      <c r="M46" s="83">
        <f>IF(SP_SUL!AP46="","*",SP_SUL!AP46)</f>
        <v>113.5</v>
      </c>
      <c r="N46" s="83" t="str">
        <f>IF(SP_SUL!AM46="","*",SP_SUL!AM46)</f>
        <v>ZLI-ZCD</v>
      </c>
      <c r="O46" s="110" t="str">
        <f>IF(SP_SUL!BH46="","*",SP_SUL!BH46)</f>
        <v>*</v>
      </c>
      <c r="P46" s="147" t="str">
        <f>IF($A$2=1,IF(SP_SUL!BJ46="","*",SP_SUL!BJ46),IF(SP_SUL!BK46="","*",SP_SUL!BK46))</f>
        <v>*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 t="str">
        <f>IF(SP_SUL!BH47="","*",SP_SUL!BH47)</f>
        <v>*</v>
      </c>
      <c r="P47" s="147" t="str">
        <f>IF($A$2=1,IF(SP_SUL!BJ47="","*",SP_SUL!BJ47),IF(SP_SUL!BK47="","*",SP_SUL!BK47))</f>
        <v>*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*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 t="str">
        <f>IF(SP_SUL!BH53="","*",SP_SUL!BH53)</f>
        <v>*</v>
      </c>
      <c r="P53" s="147" t="str">
        <f>IF($A$2=1,IF(SP_SUL!BJ53="","*",SP_SUL!BJ53),IF(SP_SUL!BK53="","*",SP_SUL!BK53))</f>
        <v>*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 t="str">
        <f>IF(SP_SUL!BH54="","*",SP_SUL!BH54)</f>
        <v>*</v>
      </c>
      <c r="P54" s="147" t="str">
        <f>IF($A$2=1,IF(SP_SUL!BJ54="","*",SP_SUL!BJ54),IF(SP_SUL!BK54="","*",SP_SUL!BK54))</f>
        <v>*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ZYU</v>
      </c>
      <c r="M55" s="83">
        <f>IF(SP_SUL!AP55="","*",SP_SUL!AP55)</f>
        <v>200.035</v>
      </c>
      <c r="N55" s="83" t="str">
        <f>IF(SP_SUL!AM55="","*",SP_SUL!AM55)</f>
        <v>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</v>
      </c>
      <c r="M56" s="83">
        <f>IF(SP_SUL!AP56="","*",SP_SUL!AP56)</f>
        <v>198</v>
      </c>
      <c r="N56" s="83" t="str">
        <f>IF(SP_SUL!AM56="","*",SP_SUL!AM56)</f>
        <v>ZFY</v>
      </c>
      <c r="O56" s="110" t="str">
        <f>IF(SP_SUL!BH56="","*",SP_SUL!BH56)</f>
        <v>*</v>
      </c>
      <c r="P56" s="147" t="str">
        <f>IF($A$2=1,IF(SP_SUL!BJ56="","*",SP_SUL!BJ56),IF(SP_SUL!BK56="","*",SP_SUL!BK56))</f>
        <v>*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ZER-170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ZER-170</v>
      </c>
      <c r="M57" s="83">
        <f>IF(SP_SUL!AP57="","*",SP_SUL!AP57)</f>
        <v>168</v>
      </c>
      <c r="N57" s="83" t="str">
        <f>IF(SP_SUL!AM57="","*",SP_SUL!AM57)</f>
        <v>ZER-170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154-ZPS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154-ZPS</v>
      </c>
      <c r="M58" s="83">
        <f>IF(SP_SUL!AP58="","*",SP_SUL!AP58)</f>
        <v>154.30000000000001</v>
      </c>
      <c r="N58" s="83" t="str">
        <f>IF(SP_SUL!AM58="","*",SP_SUL!AM58)</f>
        <v>154-ZPS</v>
      </c>
      <c r="O58" s="110" t="str">
        <f>IF(SP_SUL!BH58="","*",SP_SUL!BH58)</f>
        <v>*</v>
      </c>
      <c r="P58" s="147" t="str">
        <f>IF($A$2=1,IF(SP_SUL!BJ58="","*",SP_SUL!BJ58),IF(SP_SUL!BK58="","*",SP_SUL!BK58))</f>
        <v>*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K83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K83</v>
      </c>
      <c r="M59" s="83">
        <f>IF(SP_SUL!AP59="","*",SP_SUL!AP59)</f>
        <v>81</v>
      </c>
      <c r="N59" s="83" t="str">
        <f>IF(SP_SUL!AM59="","*",SP_SUL!AM59)</f>
        <v>K83</v>
      </c>
      <c r="O59" s="110" t="str">
        <f>IF(SP_SUL!BH59="","*",SP_SUL!BH59)</f>
        <v>*</v>
      </c>
      <c r="P59" s="147" t="str">
        <f>IF($A$2=1,IF(SP_SUL!BJ59="","*",SP_SUL!BJ59),IF(SP_SUL!BK59="","*",SP_SUL!BK59))</f>
        <v>*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ZWW-ZKW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ZWW-ZKW</v>
      </c>
      <c r="M61" s="83">
        <f>IF(SP_SUL!AP61="","*",SP_SUL!AP61)</f>
        <v>95.385000000000005</v>
      </c>
      <c r="N61" s="83" t="str">
        <f>IF(SP_SUL!AM61="","*",SP_SUL!AM61)</f>
        <v>ZWW-ZKW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ZWI-ZYQ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ZWI-ZYQ</v>
      </c>
      <c r="M62" s="83">
        <f>IF(SP_SUL!AP62="","*",SP_SUL!AP62)</f>
        <v>123.363</v>
      </c>
      <c r="N62" s="83" t="str">
        <f>IF(SP_SUL!AM62="","*",SP_SUL!AM62)</f>
        <v>ZWI-ZYQ</v>
      </c>
      <c r="O62" s="110" t="str">
        <f>IF(SP_SUL!BH62="","*",SP_SUL!BH62)</f>
        <v>*</v>
      </c>
      <c r="P62" s="147" t="str">
        <f>IF($A$2=1,IF(SP_SUL!BJ62="","*",SP_SUL!BJ62),IF(SP_SUL!BK62="","*",SP_SUL!BK62))</f>
        <v>*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ZWI-ZYQ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ZWI-ZYQ</v>
      </c>
      <c r="M63" s="83">
        <f>IF(SP_SUL!AP63="","*",SP_SUL!AP63)</f>
        <v>123.465</v>
      </c>
      <c r="N63" s="83" t="str">
        <f>IF(SP_SUL!AM63="","*",SP_SUL!AM63)</f>
        <v>ZWI-ZYQ</v>
      </c>
      <c r="O63" s="110" t="str">
        <f>IF(SP_SUL!BH63="","*",SP_SUL!BH63)</f>
        <v>*</v>
      </c>
      <c r="P63" s="147" t="str">
        <f>IF($A$2=1,IF(SP_SUL!BJ63="","*",SP_SUL!BJ63),IF(SP_SUL!BK63="","*",SP_SUL!BK63))</f>
        <v>*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ZEJ-ZEV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ZEJ-ZEV</v>
      </c>
      <c r="M64" s="83">
        <f>IF(SP_SUL!AP64="","*",SP_SUL!AP64)</f>
        <v>156</v>
      </c>
      <c r="N64" s="83" t="str">
        <f>IF(SP_SUL!AM64="","*",SP_SUL!AM64)</f>
        <v>ZEJ-ZEV</v>
      </c>
      <c r="O64" s="110" t="str">
        <f>IF(SP_SUL!BH64="","*",SP_SUL!BH64)</f>
        <v>*</v>
      </c>
      <c r="P64" s="147" t="str">
        <f>IF($A$2=1,IF(SP_SUL!BJ64="","*",SP_SUL!BJ64),IF(SP_SUL!BK64="","*",SP_SUL!BK64))</f>
        <v>*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ZEJ-ZEV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ZEJ-ZEV</v>
      </c>
      <c r="M65" s="83">
        <f>IF(SP_SUL!AP65="","*",SP_SUL!AP65)</f>
        <v>156</v>
      </c>
      <c r="N65" s="83" t="str">
        <f>IF(SP_SUL!AM65="","*",SP_SUL!AM65)</f>
        <v>ZEJ-ZEV</v>
      </c>
      <c r="O65" s="110" t="str">
        <f>IF(SP_SUL!BH65="","*",SP_SUL!BH65)</f>
        <v>*</v>
      </c>
      <c r="P65" s="147" t="str">
        <f>IF($A$2=1,IF(SP_SUL!BJ65="","*",SP_SUL!BJ65),IF(SP_SUL!BK65="","*",SP_SUL!BK65))</f>
        <v>*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ZEJ-ZEV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ZEJ-ZEV</v>
      </c>
      <c r="M66" s="83">
        <f>IF(SP_SUL!AP66="","*",SP_SUL!AP66)</f>
        <v>150.6</v>
      </c>
      <c r="N66" s="83" t="str">
        <f>IF(SP_SUL!AM66="","*",SP_SUL!AM66)</f>
        <v>ZEJ-ZEV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ZXW-ZEZ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ZXW-ZEZ</v>
      </c>
      <c r="M67" s="83">
        <f>IF(SP_SUL!AP67="","*",SP_SUL!AP67)</f>
        <v>75.2</v>
      </c>
      <c r="N67" s="83" t="str">
        <f>IF(SP_SUL!AM67="","*",SP_SUL!AM67)</f>
        <v>ZXW-ZEZ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ZXW-ZEZ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ZXW-ZEZ</v>
      </c>
      <c r="M68" s="83">
        <f>IF(SP_SUL!AP68="","*",SP_SUL!AP68)</f>
        <v>75.2</v>
      </c>
      <c r="N68" s="83" t="str">
        <f>IF(SP_SUL!AM68="","*",SP_SUL!AM68)</f>
        <v>ZXW-ZEZ</v>
      </c>
      <c r="O68" s="110" t="str">
        <f>IF(SP_SUL!BH68="","*",SP_SUL!BH68)</f>
        <v>*</v>
      </c>
      <c r="P68" s="147" t="str">
        <f>IF($A$2=1,IF(SP_SUL!BJ68="","*",SP_SUL!BJ68),IF(SP_SUL!BK68="","*",SP_SUL!BK68))</f>
        <v>*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ZXW-ZEZ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ZXW-ZEZ</v>
      </c>
      <c r="M69" s="83">
        <f>IF(SP_SUL!AP69="","*",SP_SUL!AP69)</f>
        <v>75.373999999999995</v>
      </c>
      <c r="N69" s="83" t="str">
        <f>IF(SP_SUL!AM69="","*",SP_SUL!AM69)</f>
        <v>ZXW-ZEZ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 t="str">
        <f>IF(SP_SUL!BH73="","*",SP_SUL!BH73)</f>
        <v>*</v>
      </c>
      <c r="P73" s="147" t="str">
        <f>IF($A$2=1,IF(SP_SUL!BJ73="","*",SP_SUL!BJ73),IF(SP_SUL!BK73="","*",SP_SUL!BK73))</f>
        <v>*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</v>
      </c>
      <c r="M74" s="83">
        <f>IF(SP_SUL!AP74="","*",SP_SUL!AP74)</f>
        <v>108.2</v>
      </c>
      <c r="N74" s="83" t="str">
        <f>IF(SP_SUL!AM74="","*",SP_SUL!AM74)</f>
        <v>ZPT</v>
      </c>
      <c r="O74" s="110" t="str">
        <f>IF(SP_SUL!BH74="","*",SP_SUL!BH74)</f>
        <v>*</v>
      </c>
      <c r="P74" s="147" t="str">
        <f>IF($A$2=1,IF(SP_SUL!BJ74="","*",SP_SUL!BJ74),IF(SP_SUL!BK74="","*",SP_SUL!BK74))</f>
        <v>*</v>
      </c>
    </row>
    <row r="75" spans="1:16">
      <c r="A75" s="82" t="str">
        <f>IF(SP_SUL!B75="","*",SP_SUL!B75)</f>
        <v>*</v>
      </c>
      <c r="B75" s="83" t="str">
        <f>IF(SP_SUL!X75="","*",SP_SUL!X75)</f>
        <v>*</v>
      </c>
      <c r="C75" s="83" t="str">
        <f>IF(SP_SUL!S75="","*",SP_SUL!S75)</f>
        <v>-</v>
      </c>
      <c r="D75" s="83" t="str">
        <f>IF(SP_SUL!T75="","*",SP_SUL!T75)</f>
        <v>-</v>
      </c>
      <c r="E75" s="83" t="str">
        <f>IF(SP_SUL!D75="","*",SP_SUL!D75)</f>
        <v>*</v>
      </c>
      <c r="F75" s="83" t="str">
        <f>IF(SP_SUL!H75="","*",SP_SUL!H75)</f>
        <v>*</v>
      </c>
      <c r="G75" s="83" t="str">
        <f>IF(SP_SUL!M75="","*",SP_SUL!M75)</f>
        <v>-</v>
      </c>
      <c r="H75" s="116" t="str">
        <f>IF(SP_SUL!K75="","*",SP_SUL!K75)</f>
        <v>*</v>
      </c>
      <c r="I75" s="113" t="str">
        <f>IF(SP_SUL!O75="","*",SP_SUL!O75)</f>
        <v>*</v>
      </c>
      <c r="J75" s="113" t="str">
        <f>IF(SP_SUL!P75="","*",SP_SUL!P75)</f>
        <v>*</v>
      </c>
      <c r="K75" s="83">
        <f>IF(SP_SUL!AK75="","*",SP_SUL!AK75)</f>
        <v>0</v>
      </c>
      <c r="L75" s="83" t="str">
        <f>IF(SP_SUL!AM75="","*",SP_SUL!AM75)</f>
        <v>-</v>
      </c>
      <c r="M75" s="83">
        <f>IF(SP_SUL!AP75="","*",SP_SUL!AP75)</f>
        <v>0</v>
      </c>
      <c r="N75" s="83" t="str">
        <f>IF(SP_SUL!AM75="","*",SP_SUL!AM75)</f>
        <v>-</v>
      </c>
      <c r="O75" s="110" t="str">
        <f>IF(SP_SUL!BH75="","*",SP_SUL!BH75)</f>
        <v>*</v>
      </c>
      <c r="P75" s="147" t="str">
        <f>IF($A$2=1,IF(SP_SUL!BJ75="","*",SP_SUL!BJ75),IF(SP_SUL!BK75="","*",SP_SUL!BK75))</f>
        <v>*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*</v>
      </c>
      <c r="C78" s="83" t="str">
        <f>IF(SP_SUL!S78="","*",SP_SUL!S78)</f>
        <v>-</v>
      </c>
      <c r="D78" s="83" t="str">
        <f>IF(SP_SUL!T78="","*",SP_SUL!T78)</f>
        <v>-</v>
      </c>
      <c r="E78" s="83" t="str">
        <f>IF(SP_SUL!D78="","*",SP_SUL!D78)</f>
        <v>*</v>
      </c>
      <c r="F78" s="83" t="str">
        <f>IF(SP_SUL!H78="","*",SP_SUL!H78)</f>
        <v>*</v>
      </c>
      <c r="G78" s="83" t="str">
        <f>IF(SP_SUL!M78="","*",SP_SUL!M78)</f>
        <v>-</v>
      </c>
      <c r="H78" s="116" t="str">
        <f>IF(SP_SUL!K78="","*",SP_SUL!K78)</f>
        <v>*</v>
      </c>
      <c r="I78" s="113" t="str">
        <f>IF(SP_SUL!O78="","*",SP_SUL!O78)</f>
        <v>*</v>
      </c>
      <c r="J78" s="113" t="str">
        <f>IF(SP_SUL!P78="","*",SP_SUL!P78)</f>
        <v>*</v>
      </c>
      <c r="K78" s="83">
        <f>IF(SP_SUL!AK78="","*",SP_SUL!AK78)</f>
        <v>0</v>
      </c>
      <c r="L78" s="83" t="str">
        <f>IF(SP_SUL!AM78="","*",SP_SUL!AM78)</f>
        <v>-</v>
      </c>
      <c r="M78" s="83">
        <f>IF(SP_SUL!AP78="","*",SP_SUL!AP78)</f>
        <v>0</v>
      </c>
      <c r="N78" s="83" t="str">
        <f>IF(SP_SUL!AM78="","*",SP_SUL!AM78)</f>
        <v>-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 t="str">
        <f>IF(SP_SUL!B79="","*",SP_SUL!B79)</f>
        <v>*</v>
      </c>
      <c r="B79" s="83" t="str">
        <f>IF(SP_SUL!X79="","*",SP_SUL!X79)</f>
        <v>*</v>
      </c>
      <c r="C79" s="83" t="str">
        <f>IF(SP_SUL!S79="","*",SP_SUL!S79)</f>
        <v>-</v>
      </c>
      <c r="D79" s="83" t="str">
        <f>IF(SP_SUL!T79="","*",SP_SUL!T79)</f>
        <v>-</v>
      </c>
      <c r="E79" s="83" t="str">
        <f>IF(SP_SUL!D79="","*",SP_SUL!D79)</f>
        <v>*</v>
      </c>
      <c r="F79" s="83" t="str">
        <f>IF(SP_SUL!H79="","*",SP_SUL!H79)</f>
        <v>*</v>
      </c>
      <c r="G79" s="83" t="str">
        <f>IF(SP_SUL!M79="","*",SP_SUL!M79)</f>
        <v>-</v>
      </c>
      <c r="H79" s="116" t="str">
        <f>IF(SP_SUL!K79="","*",SP_SUL!K79)</f>
        <v>*</v>
      </c>
      <c r="I79" s="113" t="str">
        <f>IF(SP_SUL!O79="","*",SP_SUL!O79)</f>
        <v>*</v>
      </c>
      <c r="J79" s="113" t="str">
        <f>IF(SP_SUL!P79="","*",SP_SUL!P79)</f>
        <v>*</v>
      </c>
      <c r="K79" s="83">
        <f>IF(SP_SUL!AK79="","*",SP_SUL!AK79)</f>
        <v>0</v>
      </c>
      <c r="L79" s="83" t="str">
        <f>IF(SP_SUL!AM79="","*",SP_SUL!AM79)</f>
        <v>-</v>
      </c>
      <c r="M79" s="83">
        <f>IF(SP_SUL!AP79="","*",SP_SUL!AP79)</f>
        <v>0</v>
      </c>
      <c r="N79" s="83" t="str">
        <f>IF(SP_SUL!AM79="","*",SP_SUL!AM79)</f>
        <v>-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*</v>
      </c>
      <c r="C80" s="83" t="str">
        <f>IF(SP_SUL!S80="","*",SP_SUL!S80)</f>
        <v>-</v>
      </c>
      <c r="D80" s="83" t="str">
        <f>IF(SP_SUL!T80="","*",SP_SUL!T80)</f>
        <v>-</v>
      </c>
      <c r="E80" s="83" t="str">
        <f>IF(SP_SUL!D80="","*",SP_SUL!D80)</f>
        <v>*</v>
      </c>
      <c r="F80" s="83" t="str">
        <f>IF(SP_SUL!H80="","*",SP_SUL!H80)</f>
        <v>*</v>
      </c>
      <c r="G80" s="83" t="str">
        <f>IF(SP_SUL!M80="","*",SP_SUL!M80)</f>
        <v>-</v>
      </c>
      <c r="H80" s="116" t="str">
        <f>IF(SP_SUL!K80="","*",SP_SUL!K80)</f>
        <v>*</v>
      </c>
      <c r="I80" s="113" t="str">
        <f>IF(SP_SUL!O80="","*",SP_SUL!O80)</f>
        <v>*</v>
      </c>
      <c r="J80" s="113" t="str">
        <f>IF(SP_SUL!P80="","*",SP_SUL!P80)</f>
        <v>*</v>
      </c>
      <c r="K80" s="83">
        <f>IF(SP_SUL!AK80="","*",SP_SUL!AK80)</f>
        <v>0</v>
      </c>
      <c r="L80" s="83" t="str">
        <f>IF(SP_SUL!AM80="","*",SP_SUL!AM80)</f>
        <v>-</v>
      </c>
      <c r="M80" s="83">
        <f>IF(SP_SUL!AP80="","*",SP_SUL!AP80)</f>
        <v>0</v>
      </c>
      <c r="N80" s="83" t="str">
        <f>IF(SP_SUL!AM80="","*",SP_SUL!AM80)</f>
        <v>-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 t="str">
        <f>IF(SP_SUL!B81="","*",SP_SUL!B81)</f>
        <v>*</v>
      </c>
      <c r="B81" s="83" t="str">
        <f>IF(SP_SUL!X81="","*",SP_SUL!X81)</f>
        <v>*</v>
      </c>
      <c r="C81" s="83" t="str">
        <f>IF(SP_SUL!S81="","*",SP_SUL!S81)</f>
        <v>-</v>
      </c>
      <c r="D81" s="83" t="str">
        <f>IF(SP_SUL!T81="","*",SP_SUL!T81)</f>
        <v>-</v>
      </c>
      <c r="E81" s="83" t="str">
        <f>IF(SP_SUL!D81="","*",SP_SUL!D81)</f>
        <v>*</v>
      </c>
      <c r="F81" s="83" t="str">
        <f>IF(SP_SUL!H81="","*",SP_SUL!H81)</f>
        <v>*</v>
      </c>
      <c r="G81" s="83" t="str">
        <f>IF(SP_SUL!M81="","*",SP_SUL!M81)</f>
        <v>-</v>
      </c>
      <c r="H81" s="116" t="str">
        <f>IF(SP_SUL!K81="","*",SP_SUL!K81)</f>
        <v>*</v>
      </c>
      <c r="I81" s="113" t="str">
        <f>IF(SP_SUL!O81="","*",SP_SUL!O81)</f>
        <v>*</v>
      </c>
      <c r="J81" s="113" t="str">
        <f>IF(SP_SUL!P81="","*",SP_SUL!P81)</f>
        <v>*</v>
      </c>
      <c r="K81" s="83">
        <f>IF(SP_SUL!AK81="","*",SP_SUL!AK81)</f>
        <v>0</v>
      </c>
      <c r="L81" s="83" t="str">
        <f>IF(SP_SUL!AM81="","*",SP_SUL!AM81)</f>
        <v>-</v>
      </c>
      <c r="M81" s="83">
        <f>IF(SP_SUL!AP81="","*",SP_SUL!AP81)</f>
        <v>0</v>
      </c>
      <c r="N81" s="83" t="str">
        <f>IF(SP_SUL!AM81="","*",SP_SUL!AM81)</f>
        <v>-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*</v>
      </c>
      <c r="C82" s="83" t="str">
        <f>IF(SP_SUL!S82="","*",SP_SUL!S82)</f>
        <v>-</v>
      </c>
      <c r="D82" s="83" t="str">
        <f>IF(SP_SUL!T82="","*",SP_SUL!T82)</f>
        <v>-</v>
      </c>
      <c r="E82" s="83" t="str">
        <f>IF(SP_SUL!D82="","*",SP_SUL!D82)</f>
        <v>*</v>
      </c>
      <c r="F82" s="83" t="str">
        <f>IF(SP_SUL!H82="","*",SP_SUL!H82)</f>
        <v>*</v>
      </c>
      <c r="G82" s="83" t="str">
        <f>IF(SP_SUL!M82="","*",SP_SUL!M82)</f>
        <v>-</v>
      </c>
      <c r="H82" s="116" t="str">
        <f>IF(SP_SUL!K82="","*",SP_SUL!K82)</f>
        <v>*</v>
      </c>
      <c r="I82" s="113" t="str">
        <f>IF(SP_SUL!O82="","*",SP_SUL!O82)</f>
        <v>*</v>
      </c>
      <c r="J82" s="113" t="str">
        <f>IF(SP_SUL!P82="","*",SP_SUL!P82)</f>
        <v>*</v>
      </c>
      <c r="K82" s="83">
        <f>IF(SP_SUL!AK82="","*",SP_SUL!AK82)</f>
        <v>0</v>
      </c>
      <c r="L82" s="83" t="str">
        <f>IF(SP_SUL!AM82="","*",SP_SUL!AM82)</f>
        <v>-</v>
      </c>
      <c r="M82" s="83">
        <f>IF(SP_SUL!AP82="","*",SP_SUL!AP82)</f>
        <v>0</v>
      </c>
      <c r="N82" s="83" t="str">
        <f>IF(SP_SUL!AM82="","*",SP_SUL!AM82)</f>
        <v>-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 t="str">
        <f>IF(SP_SUL!B85="","*",SP_SUL!B85)</f>
        <v>*</v>
      </c>
      <c r="B85" s="83" t="str">
        <f>IF(SP_SUL!X85="","*",SP_SUL!X85)</f>
        <v>*</v>
      </c>
      <c r="C85" s="83" t="str">
        <f>IF(SP_SUL!S85="","*",SP_SUL!S85)</f>
        <v>-</v>
      </c>
      <c r="D85" s="83" t="str">
        <f>IF(SP_SUL!T85="","*",SP_SUL!T85)</f>
        <v>-</v>
      </c>
      <c r="E85" s="83" t="str">
        <f>IF(SP_SUL!D85="","*",SP_SUL!D85)</f>
        <v>*</v>
      </c>
      <c r="F85" s="83" t="str">
        <f>IF(SP_SUL!H85="","*",SP_SUL!H85)</f>
        <v>*</v>
      </c>
      <c r="G85" s="83" t="str">
        <f>IF(SP_SUL!M85="","*",SP_SUL!M85)</f>
        <v>-</v>
      </c>
      <c r="H85" s="116" t="str">
        <f>IF(SP_SUL!K85="","*",SP_SUL!K85)</f>
        <v>*</v>
      </c>
      <c r="I85" s="113" t="str">
        <f>IF(SP_SUL!O85="","*",SP_SUL!O85)</f>
        <v>*</v>
      </c>
      <c r="J85" s="113" t="str">
        <f>IF(SP_SUL!P85="","*",SP_SUL!P85)</f>
        <v>*</v>
      </c>
      <c r="K85" s="83">
        <f>IF(SP_SUL!AK85="","*",SP_SUL!AK85)</f>
        <v>0</v>
      </c>
      <c r="L85" s="83" t="str">
        <f>IF(SP_SUL!AM85="","*",SP_SUL!AM85)</f>
        <v>-</v>
      </c>
      <c r="M85" s="83">
        <f>IF(SP_SUL!AP85="","*",SP_SUL!AP85)</f>
        <v>0</v>
      </c>
      <c r="N85" s="83" t="str">
        <f>IF(SP_SUL!AM85="","*",SP_SUL!AM85)</f>
        <v>-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 t="str">
        <f>IF(SP_SUL!B86="","*",SP_SUL!B86)</f>
        <v>*</v>
      </c>
      <c r="B86" s="83" t="str">
        <f>IF(SP_SUL!X86="","*",SP_SUL!X86)</f>
        <v>*</v>
      </c>
      <c r="C86" s="83" t="str">
        <f>IF(SP_SUL!S86="","*",SP_SUL!S86)</f>
        <v>-</v>
      </c>
      <c r="D86" s="83" t="str">
        <f>IF(SP_SUL!T86="","*",SP_SUL!T86)</f>
        <v>-</v>
      </c>
      <c r="E86" s="83" t="str">
        <f>IF(SP_SUL!D86="","*",SP_SUL!D86)</f>
        <v>*</v>
      </c>
      <c r="F86" s="83" t="str">
        <f>IF(SP_SUL!H86="","*",SP_SUL!H86)</f>
        <v>*</v>
      </c>
      <c r="G86" s="83" t="str">
        <f>IF(SP_SUL!M86="","*",SP_SUL!M86)</f>
        <v>-</v>
      </c>
      <c r="H86" s="116" t="str">
        <f>IF(SP_SUL!K86="","*",SP_SUL!K86)</f>
        <v>*</v>
      </c>
      <c r="I86" s="113" t="str">
        <f>IF(SP_SUL!O86="","*",SP_SUL!O86)</f>
        <v>*</v>
      </c>
      <c r="J86" s="113" t="str">
        <f>IF(SP_SUL!P86="","*",SP_SUL!P86)</f>
        <v>*</v>
      </c>
      <c r="K86" s="83">
        <f>IF(SP_SUL!AK86="","*",SP_SUL!AK86)</f>
        <v>0</v>
      </c>
      <c r="L86" s="83" t="str">
        <f>IF(SP_SUL!AM86="","*",SP_SUL!AM86)</f>
        <v>-</v>
      </c>
      <c r="M86" s="83">
        <f>IF(SP_SUL!AP86="","*",SP_SUL!AP86)</f>
        <v>0</v>
      </c>
      <c r="N86" s="83" t="str">
        <f>IF(SP_SUL!AM86="","*",SP_SUL!AM86)</f>
        <v>-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 t="str">
        <f>IF(SP_SUL!B87="","*",SP_SUL!B87)</f>
        <v>*</v>
      </c>
      <c r="B87" s="83" t="str">
        <f>IF(SP_SUL!X87="","*",SP_SUL!X87)</f>
        <v>*</v>
      </c>
      <c r="C87" s="83" t="str">
        <f>IF(SP_SUL!S87="","*",SP_SUL!S87)</f>
        <v>-</v>
      </c>
      <c r="D87" s="83" t="str">
        <f>IF(SP_SUL!T87="","*",SP_SUL!T87)</f>
        <v>-</v>
      </c>
      <c r="E87" s="83" t="str">
        <f>IF(SP_SUL!D87="","*",SP_SUL!D87)</f>
        <v>*</v>
      </c>
      <c r="F87" s="83" t="str">
        <f>IF(SP_SUL!H87="","*",SP_SUL!H87)</f>
        <v>*</v>
      </c>
      <c r="G87" s="83" t="str">
        <f>IF(SP_SUL!M87="","*",SP_SUL!M87)</f>
        <v>-</v>
      </c>
      <c r="H87" s="116" t="str">
        <f>IF(SP_SUL!K87="","*",SP_SUL!K87)</f>
        <v>*</v>
      </c>
      <c r="I87" s="113" t="str">
        <f>IF(SP_SUL!O87="","*",SP_SUL!O87)</f>
        <v>*</v>
      </c>
      <c r="J87" s="113" t="str">
        <f>IF(SP_SUL!P87="","*",SP_SUL!P87)</f>
        <v>*</v>
      </c>
      <c r="K87" s="83">
        <f>IF(SP_SUL!AK87="","*",SP_SUL!AK87)</f>
        <v>0</v>
      </c>
      <c r="L87" s="83" t="str">
        <f>IF(SP_SUL!AM87="","*",SP_SUL!AM87)</f>
        <v>-</v>
      </c>
      <c r="M87" s="83">
        <f>IF(SP_SUL!AP87="","*",SP_SUL!AP87)</f>
        <v>0</v>
      </c>
      <c r="N87" s="83" t="str">
        <f>IF(SP_SUL!AM87="","*",SP_SUL!AM87)</f>
        <v>-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-</v>
      </c>
      <c r="D88" s="83" t="str">
        <f>IF(SP_SUL!T88="","*",SP_SUL!T88)</f>
        <v>-</v>
      </c>
      <c r="E88" s="83" t="str">
        <f>IF(SP_SUL!D88="","*",SP_SUL!D88)</f>
        <v>*</v>
      </c>
      <c r="F88" s="83" t="str">
        <f>IF(SP_SUL!H88="","*",SP_SUL!H88)</f>
        <v>*</v>
      </c>
      <c r="G88" s="83" t="str">
        <f>IF(SP_SUL!M88="","*",SP_SUL!M88)</f>
        <v>-</v>
      </c>
      <c r="H88" s="116" t="str">
        <f>IF(SP_SUL!K88="","*",SP_SUL!K88)</f>
        <v>*</v>
      </c>
      <c r="I88" s="113" t="str">
        <f>IF(SP_SUL!O88="","*",SP_SUL!O88)</f>
        <v>*</v>
      </c>
      <c r="J88" s="113" t="str">
        <f>IF(SP_SUL!P88="","*",SP_SUL!P88)</f>
        <v>*</v>
      </c>
      <c r="K88" s="83">
        <f>IF(SP_SUL!AK88="","*",SP_SUL!AK88)</f>
        <v>0</v>
      </c>
      <c r="L88" s="83" t="str">
        <f>IF(SP_SUL!AM88="","*",SP_SUL!AM88)</f>
        <v>-</v>
      </c>
      <c r="M88" s="83">
        <f>IF(SP_SUL!AP88="","*",SP_SUL!AP88)</f>
        <v>0</v>
      </c>
      <c r="N88" s="83" t="str">
        <f>IF(SP_SUL!AM88="","*",SP_SUL!AM88)</f>
        <v>-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 t="str">
        <f>IF(SP_SUL!B90="","*",SP_SUL!B90)</f>
        <v>*</v>
      </c>
      <c r="B90" s="83" t="str">
        <f>IF(SP_SUL!X90="","*",SP_SUL!X90)</f>
        <v>*</v>
      </c>
      <c r="C90" s="83" t="str">
        <f>IF(SP_SUL!S90="","*",SP_SUL!S90)</f>
        <v>-</v>
      </c>
      <c r="D90" s="83" t="str">
        <f>IF(SP_SUL!T90="","*",SP_SUL!T90)</f>
        <v>-</v>
      </c>
      <c r="E90" s="83" t="str">
        <f>IF(SP_SUL!D90="","*",SP_SUL!D90)</f>
        <v>*</v>
      </c>
      <c r="F90" s="83" t="str">
        <f>IF(SP_SUL!H90="","*",SP_SUL!H90)</f>
        <v>*</v>
      </c>
      <c r="G90" s="83" t="str">
        <f>IF(SP_SUL!M90="","*",SP_SUL!M90)</f>
        <v>-</v>
      </c>
      <c r="H90" s="116" t="str">
        <f>IF(SP_SUL!K90="","*",SP_SUL!K90)</f>
        <v>*</v>
      </c>
      <c r="I90" s="113" t="str">
        <f>IF(SP_SUL!O90="","*",SP_SUL!O90)</f>
        <v>*</v>
      </c>
      <c r="J90" s="113" t="str">
        <f>IF(SP_SUL!P90="","*",SP_SUL!P90)</f>
        <v>*</v>
      </c>
      <c r="K90" s="83">
        <f>IF(SP_SUL!AK90="","*",SP_SUL!AK90)</f>
        <v>0</v>
      </c>
      <c r="L90" s="83" t="str">
        <f>IF(SP_SUL!AM90="","*",SP_SUL!AM90)</f>
        <v>-</v>
      </c>
      <c r="M90" s="83">
        <f>IF(SP_SUL!AP90="","*",SP_SUL!AP90)</f>
        <v>0</v>
      </c>
      <c r="N90" s="83" t="str">
        <f>IF(SP_SUL!AM90="","*",SP_SUL!AM90)</f>
        <v>-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*</v>
      </c>
      <c r="C91" s="83" t="str">
        <f>IF(SP_SUL!S91="","*",SP_SUL!S91)</f>
        <v>-</v>
      </c>
      <c r="D91" s="83" t="str">
        <f>IF(SP_SUL!T91="","*",SP_SUL!T91)</f>
        <v>-</v>
      </c>
      <c r="E91" s="83" t="str">
        <f>IF(SP_SUL!D91="","*",SP_SUL!D91)</f>
        <v>*</v>
      </c>
      <c r="F91" s="83" t="str">
        <f>IF(SP_SUL!H91="","*",SP_SUL!H91)</f>
        <v>*</v>
      </c>
      <c r="G91" s="83" t="str">
        <f>IF(SP_SUL!M91="","*",SP_SUL!M91)</f>
        <v>-</v>
      </c>
      <c r="H91" s="116" t="str">
        <f>IF(SP_SUL!K91="","*",SP_SUL!K91)</f>
        <v>*</v>
      </c>
      <c r="I91" s="113" t="str">
        <f>IF(SP_SUL!O91="","*",SP_SUL!O91)</f>
        <v>*</v>
      </c>
      <c r="J91" s="113" t="str">
        <f>IF(SP_SUL!P91="","*",SP_SUL!P91)</f>
        <v>*</v>
      </c>
      <c r="K91" s="83">
        <f>IF(SP_SUL!AK91="","*",SP_SUL!AK91)</f>
        <v>0</v>
      </c>
      <c r="L91" s="83" t="str">
        <f>IF(SP_SUL!AM91="","*",SP_SUL!AM91)</f>
        <v>-</v>
      </c>
      <c r="M91" s="83">
        <f>IF(SP_SUL!AP91="","*",SP_SUL!AP91)</f>
        <v>0</v>
      </c>
      <c r="N91" s="83" t="str">
        <f>IF(SP_SUL!AM91="","*",SP_SUL!AM91)</f>
        <v>-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 t="str">
        <f>IF(SP_SUL!B92="","*",SP_SUL!B92)</f>
        <v>*</v>
      </c>
      <c r="B92" s="83" t="str">
        <f>IF(SP_SUL!X92="","*",SP_SUL!X92)</f>
        <v>*</v>
      </c>
      <c r="C92" s="83" t="str">
        <f>IF(SP_SUL!S92="","*",SP_SUL!S92)</f>
        <v>-</v>
      </c>
      <c r="D92" s="83" t="str">
        <f>IF(SP_SUL!T92="","*",SP_SUL!T92)</f>
        <v>-</v>
      </c>
      <c r="E92" s="83" t="str">
        <f>IF(SP_SUL!D92="","*",SP_SUL!D92)</f>
        <v>*</v>
      </c>
      <c r="F92" s="83" t="str">
        <f>IF(SP_SUL!H92="","*",SP_SUL!H92)</f>
        <v>*</v>
      </c>
      <c r="G92" s="83" t="str">
        <f>IF(SP_SUL!M92="","*",SP_SUL!M92)</f>
        <v>-</v>
      </c>
      <c r="H92" s="116" t="str">
        <f>IF(SP_SUL!K92="","*",SP_SUL!K92)</f>
        <v>*</v>
      </c>
      <c r="I92" s="113" t="str">
        <f>IF(SP_SUL!O92="","*",SP_SUL!O92)</f>
        <v>*</v>
      </c>
      <c r="J92" s="113" t="str">
        <f>IF(SP_SUL!P92="","*",SP_SUL!P92)</f>
        <v>*</v>
      </c>
      <c r="K92" s="83">
        <f>IF(SP_SUL!AK92="","*",SP_SUL!AK92)</f>
        <v>0</v>
      </c>
      <c r="L92" s="83" t="str">
        <f>IF(SP_SUL!AM92="","*",SP_SUL!AM92)</f>
        <v>-</v>
      </c>
      <c r="M92" s="83">
        <f>IF(SP_SUL!AP92="","*",SP_SUL!AP92)</f>
        <v>0</v>
      </c>
      <c r="N92" s="83" t="str">
        <f>IF(SP_SUL!AM92="","*",SP_SUL!AM92)</f>
        <v>-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 t="str">
        <f>IF(SP_SUL!B94="","*",SP_SUL!B94)</f>
        <v>*</v>
      </c>
      <c r="B94" s="83" t="str">
        <f>IF(SP_SUL!X94="","*",SP_SUL!X94)</f>
        <v>*</v>
      </c>
      <c r="C94" s="83" t="str">
        <f>IF(SP_SUL!S94="","*",SP_SUL!S94)</f>
        <v>-</v>
      </c>
      <c r="D94" s="83" t="str">
        <f>IF(SP_SUL!T94="","*",SP_SUL!T94)</f>
        <v>-</v>
      </c>
      <c r="E94" s="83" t="str">
        <f>IF(SP_SUL!D94="","*",SP_SUL!D94)</f>
        <v>*</v>
      </c>
      <c r="F94" s="83" t="str">
        <f>IF(SP_SUL!H94="","*",SP_SUL!H94)</f>
        <v>*</v>
      </c>
      <c r="G94" s="83" t="str">
        <f>IF(SP_SUL!M94="","*",SP_SUL!M94)</f>
        <v>-</v>
      </c>
      <c r="H94" s="116" t="str">
        <f>IF(SP_SUL!K94="","*",SP_SUL!K94)</f>
        <v>*</v>
      </c>
      <c r="I94" s="113" t="str">
        <f>IF(SP_SUL!O94="","*",SP_SUL!O94)</f>
        <v>*</v>
      </c>
      <c r="J94" s="113" t="str">
        <f>IF(SP_SUL!P94="","*",SP_SUL!P94)</f>
        <v>*</v>
      </c>
      <c r="K94" s="83">
        <f>IF(SP_SUL!AK94="","*",SP_SUL!AK94)</f>
        <v>0</v>
      </c>
      <c r="L94" s="83" t="str">
        <f>IF(SP_SUL!AM94="","*",SP_SUL!AM94)</f>
        <v>-</v>
      </c>
      <c r="M94" s="83">
        <f>IF(SP_SUL!AP94="","*",SP_SUL!AP94)</f>
        <v>0</v>
      </c>
      <c r="N94" s="83" t="str">
        <f>IF(SP_SUL!AM94="","*",SP_SUL!AM94)</f>
        <v>-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 t="str">
        <f>IF(SP_SUL!B95="","*",SP_SUL!B95)</f>
        <v>*</v>
      </c>
      <c r="B95" s="83" t="str">
        <f>IF(SP_SUL!X95="","*",SP_SUL!X95)</f>
        <v>*</v>
      </c>
      <c r="C95" s="83" t="str">
        <f>IF(SP_SUL!S95="","*",SP_SUL!S95)</f>
        <v>-</v>
      </c>
      <c r="D95" s="83" t="str">
        <f>IF(SP_SUL!T95="","*",SP_SUL!T95)</f>
        <v>-</v>
      </c>
      <c r="E95" s="83" t="str">
        <f>IF(SP_SUL!D95="","*",SP_SUL!D95)</f>
        <v>*</v>
      </c>
      <c r="F95" s="83" t="str">
        <f>IF(SP_SUL!H95="","*",SP_SUL!H95)</f>
        <v>*</v>
      </c>
      <c r="G95" s="83" t="str">
        <f>IF(SP_SUL!M95="","*",SP_SUL!M95)</f>
        <v>-</v>
      </c>
      <c r="H95" s="116" t="str">
        <f>IF(SP_SUL!K95="","*",SP_SUL!K95)</f>
        <v>*</v>
      </c>
      <c r="I95" s="113" t="str">
        <f>IF(SP_SUL!O95="","*",SP_SUL!O95)</f>
        <v>*</v>
      </c>
      <c r="J95" s="113" t="str">
        <f>IF(SP_SUL!P95="","*",SP_SUL!P95)</f>
        <v>*</v>
      </c>
      <c r="K95" s="83">
        <f>IF(SP_SUL!AK95="","*",SP_SUL!AK95)</f>
        <v>0</v>
      </c>
      <c r="L95" s="83" t="str">
        <f>IF(SP_SUL!AM95="","*",SP_SUL!AM95)</f>
        <v>-</v>
      </c>
      <c r="M95" s="83">
        <f>IF(SP_SUL!AP95="","*",SP_SUL!AP95)</f>
        <v>0</v>
      </c>
      <c r="N95" s="83" t="str">
        <f>IF(SP_SUL!AM95="","*",SP_SUL!AM95)</f>
        <v>-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 t="str">
        <f>IF(SP_SUL!B98="","*",SP_SUL!B98)</f>
        <v>*</v>
      </c>
      <c r="B98" s="83" t="str">
        <f>IF(SP_SUL!X98="","*",SP_SUL!X98)</f>
        <v>*</v>
      </c>
      <c r="C98" s="83" t="str">
        <f>IF(SP_SUL!S98="","*",SP_SUL!S98)</f>
        <v>-</v>
      </c>
      <c r="D98" s="83" t="str">
        <f>IF(SP_SUL!T98="","*",SP_SUL!T98)</f>
        <v>-</v>
      </c>
      <c r="E98" s="83" t="str">
        <f>IF(SP_SUL!D98="","*",SP_SUL!D98)</f>
        <v>*</v>
      </c>
      <c r="F98" s="83" t="str">
        <f>IF(SP_SUL!H98="","*",SP_SUL!H98)</f>
        <v>*</v>
      </c>
      <c r="G98" s="83" t="str">
        <f>IF(SP_SUL!M98="","*",SP_SUL!M98)</f>
        <v>-</v>
      </c>
      <c r="H98" s="116" t="str">
        <f>IF(SP_SUL!K98="","*",SP_SUL!K98)</f>
        <v>*</v>
      </c>
      <c r="I98" s="113" t="str">
        <f>IF(SP_SUL!O98="","*",SP_SUL!O98)</f>
        <v>*</v>
      </c>
      <c r="J98" s="113" t="str">
        <f>IF(SP_SUL!P98="","*",SP_SUL!P98)</f>
        <v>*</v>
      </c>
      <c r="K98" s="83">
        <f>IF(SP_SUL!AK98="","*",SP_SUL!AK98)</f>
        <v>0</v>
      </c>
      <c r="L98" s="83" t="str">
        <f>IF(SP_SUL!AM98="","*",SP_SUL!AM98)</f>
        <v>-</v>
      </c>
      <c r="M98" s="83">
        <f>IF(SP_SUL!AP98="","*",SP_SUL!AP98)</f>
        <v>0</v>
      </c>
      <c r="N98" s="83" t="str">
        <f>IF(SP_SUL!AM98="","*",SP_SUL!AM98)</f>
        <v>-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 t="str">
        <f>IF(SP_SUL!B99="","*",SP_SUL!B99)</f>
        <v>*</v>
      </c>
      <c r="B99" s="83" t="str">
        <f>IF(SP_SUL!X99="","*",SP_SUL!X99)</f>
        <v>*</v>
      </c>
      <c r="C99" s="83" t="str">
        <f>IF(SP_SUL!S99="","*",SP_SUL!S99)</f>
        <v>-</v>
      </c>
      <c r="D99" s="83" t="str">
        <f>IF(SP_SUL!T99="","*",SP_SUL!T99)</f>
        <v>-</v>
      </c>
      <c r="E99" s="83" t="str">
        <f>IF(SP_SUL!D99="","*",SP_SUL!D99)</f>
        <v>*</v>
      </c>
      <c r="F99" s="83" t="str">
        <f>IF(SP_SUL!H99="","*",SP_SUL!H99)</f>
        <v>*</v>
      </c>
      <c r="G99" s="83" t="str">
        <f>IF(SP_SUL!M99="","*",SP_SUL!M99)</f>
        <v>-</v>
      </c>
      <c r="H99" s="116" t="str">
        <f>IF(SP_SUL!K99="","*",SP_SUL!K99)</f>
        <v>*</v>
      </c>
      <c r="I99" s="113" t="str">
        <f>IF(SP_SUL!O99="","*",SP_SUL!O99)</f>
        <v>*</v>
      </c>
      <c r="J99" s="113" t="str">
        <f>IF(SP_SUL!P99="","*",SP_SUL!P99)</f>
        <v>*</v>
      </c>
      <c r="K99" s="83">
        <f>IF(SP_SUL!AK99="","*",SP_SUL!AK99)</f>
        <v>0</v>
      </c>
      <c r="L99" s="83" t="str">
        <f>IF(SP_SUL!AM99="","*",SP_SUL!AM99)</f>
        <v>-</v>
      </c>
      <c r="M99" s="83">
        <f>IF(SP_SUL!AP99="","*",SP_SUL!AP99)</f>
        <v>0</v>
      </c>
      <c r="N99" s="83" t="str">
        <f>IF(SP_SUL!AM99="","*",SP_SUL!AM99)</f>
        <v>-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 t="str">
        <f>IF(SP_SUL!B100="","*",SP_SUL!B100)</f>
        <v>*</v>
      </c>
      <c r="B100" s="83" t="str">
        <f>IF(SP_SUL!X100="","*",SP_SUL!X100)</f>
        <v>*</v>
      </c>
      <c r="C100" s="83" t="str">
        <f>IF(SP_SUL!S100="","*",SP_SUL!S100)</f>
        <v>-</v>
      </c>
      <c r="D100" s="83" t="str">
        <f>IF(SP_SUL!T100="","*",SP_SUL!T100)</f>
        <v>-</v>
      </c>
      <c r="E100" s="83" t="str">
        <f>IF(SP_SUL!D100="","*",SP_SUL!D100)</f>
        <v>*</v>
      </c>
      <c r="F100" s="83" t="str">
        <f>IF(SP_SUL!H100="","*",SP_SUL!H100)</f>
        <v>*</v>
      </c>
      <c r="G100" s="83" t="str">
        <f>IF(SP_SUL!M100="","*",SP_SUL!M100)</f>
        <v>-</v>
      </c>
      <c r="H100" s="116" t="str">
        <f>IF(SP_SUL!K100="","*",SP_SUL!K100)</f>
        <v>*</v>
      </c>
      <c r="I100" s="113" t="str">
        <f>IF(SP_SUL!O100="","*",SP_SUL!O100)</f>
        <v>*</v>
      </c>
      <c r="J100" s="113" t="str">
        <f>IF(SP_SUL!P100="","*",SP_SUL!P100)</f>
        <v>*</v>
      </c>
      <c r="K100" s="83">
        <f>IF(SP_SUL!AK100="","*",SP_SUL!AK100)</f>
        <v>0</v>
      </c>
      <c r="L100" s="83" t="str">
        <f>IF(SP_SUL!AM100="","*",SP_SUL!AM100)</f>
        <v>-</v>
      </c>
      <c r="M100" s="83">
        <f>IF(SP_SUL!AP100="","*",SP_SUL!AP100)</f>
        <v>0</v>
      </c>
      <c r="N100" s="83" t="str">
        <f>IF(SP_SUL!AM100="","*",SP_SUL!AM100)</f>
        <v>-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 t="str">
        <f>IF(SP_SUL!B101="","*",SP_SUL!B101)</f>
        <v>*</v>
      </c>
      <c r="B101" s="83" t="str">
        <f>IF(SP_SUL!X101="","*",SP_SUL!X101)</f>
        <v>*</v>
      </c>
      <c r="C101" s="83" t="str">
        <f>IF(SP_SUL!S101="","*",SP_SUL!S101)</f>
        <v>-</v>
      </c>
      <c r="D101" s="83" t="str">
        <f>IF(SP_SUL!T101="","*",SP_SUL!T101)</f>
        <v>-</v>
      </c>
      <c r="E101" s="83" t="str">
        <f>IF(SP_SUL!D101="","*",SP_SUL!D101)</f>
        <v>*</v>
      </c>
      <c r="F101" s="83" t="str">
        <f>IF(SP_SUL!H101="","*",SP_SUL!H101)</f>
        <v>*</v>
      </c>
      <c r="G101" s="83" t="str">
        <f>IF(SP_SUL!M101="","*",SP_SUL!M101)</f>
        <v>-</v>
      </c>
      <c r="H101" s="116" t="str">
        <f>IF(SP_SUL!K101="","*",SP_SUL!K101)</f>
        <v>*</v>
      </c>
      <c r="I101" s="113" t="str">
        <f>IF(SP_SUL!O101="","*",SP_SUL!O101)</f>
        <v>*</v>
      </c>
      <c r="J101" s="113" t="str">
        <f>IF(SP_SUL!P101="","*",SP_SUL!P101)</f>
        <v>*</v>
      </c>
      <c r="K101" s="83">
        <f>IF(SP_SUL!AK101="","*",SP_SUL!AK101)</f>
        <v>0</v>
      </c>
      <c r="L101" s="83" t="str">
        <f>IF(SP_SUL!AM101="","*",SP_SUL!AM101)</f>
        <v>-</v>
      </c>
      <c r="M101" s="83">
        <f>IF(SP_SUL!AP101="","*",SP_SUL!AP101)</f>
        <v>0</v>
      </c>
      <c r="N101" s="83" t="str">
        <f>IF(SP_SUL!AM101="","*",SP_SUL!AM101)</f>
        <v>-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42" sqref="A42:T6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9"/>
      <c r="B1" s="220"/>
      <c r="C1" s="22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2" t="s">
        <v>1015</v>
      </c>
      <c r="Q1" s="223"/>
      <c r="R1" s="111"/>
      <c r="S1" s="84"/>
      <c r="T1" s="86"/>
      <c r="U1" s="224" t="s">
        <v>1185</v>
      </c>
      <c r="V1" s="224"/>
      <c r="W1" s="224"/>
    </row>
    <row r="2" spans="1:23" ht="15" customHeight="1">
      <c r="A2" s="87" t="s">
        <v>1186</v>
      </c>
      <c r="B2" s="87" t="s">
        <v>1181</v>
      </c>
      <c r="C2" s="87" t="s">
        <v>386</v>
      </c>
      <c r="D2" s="88" t="s">
        <v>967</v>
      </c>
      <c r="E2" s="88" t="s">
        <v>4</v>
      </c>
      <c r="F2" s="88" t="s">
        <v>1180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1187</v>
      </c>
      <c r="T2" s="91" t="s">
        <v>970</v>
      </c>
      <c r="U2" s="138">
        <f ca="1">TODAY()-1</f>
        <v>46055</v>
      </c>
      <c r="V2" s="138">
        <f ca="1">U2-1</f>
        <v>46054</v>
      </c>
      <c r="W2" s="138">
        <f ca="1">V2-1</f>
        <v>46053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1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1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500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122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>
        <f ca="1">_xlfn.XLOOKUP(G27&amp;$U$2,BS_CONTROLE[CHAVE],BS_CONTROLE[Quantidade_11],"-")</f>
        <v>0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ZLI-ZCD</v>
      </c>
      <c r="L43" s="139" t="str">
        <f>IF(SP_SUL!N46="","*",SP_SUL!N46)</f>
        <v>111ZCD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500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ZER-170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154-ZPS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K83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122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ZWW-ZKW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ZWI-ZYQ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ZWI-ZYQ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ZEJ-ZEV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ZEJ-ZEV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ZEJ-ZEV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ZXW-ZEZ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ZXW-ZEZ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ZXW-ZEZ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-</v>
      </c>
      <c r="E72" s="139" t="str">
        <f>IF(SP_SUL!T75="","*",SP_SUL!T75)</f>
        <v>-</v>
      </c>
      <c r="F72" s="145" t="str">
        <f>IF(SP_SUL!B75="","*",SP_SUL!B75)</f>
        <v>*</v>
      </c>
      <c r="G72" s="145" t="str">
        <f>IF(SP_SUL!D75="","*",SP_SUL!D75)</f>
        <v>*</v>
      </c>
      <c r="H72" s="145" t="str">
        <f>IF(SP_SUL!F75="","*",SP_SUL!F75)</f>
        <v>*</v>
      </c>
      <c r="I72" s="145" t="str">
        <f>IF(SP_SUL!H75="","*",SP_SUL!H75)</f>
        <v>*</v>
      </c>
      <c r="J72" s="145" t="str">
        <f>IF(SP_SUL!I75="","*",SP_SUL!I75)</f>
        <v>*</v>
      </c>
      <c r="K72" s="139" t="str">
        <f>IF(SP_SUL!M75="","*",SP_SUL!M75)</f>
        <v>-</v>
      </c>
      <c r="L72" s="139" t="str">
        <f>IF(SP_SUL!N75="","*",SP_SUL!N75)</f>
        <v>-</v>
      </c>
      <c r="M72" s="140" t="str">
        <f>IF(SP_SUL!J75="","*",SP_SUL!J75)</f>
        <v>*</v>
      </c>
      <c r="N72" s="144" t="str">
        <f>IF(SP_SUL!K75="","*",SP_SUL!K75)</f>
        <v>*</v>
      </c>
      <c r="O72" s="144" t="str">
        <f>IF(SP_SUL!L75="","*",SP_SUL!L75)</f>
        <v>*</v>
      </c>
      <c r="P72" s="143" t="str">
        <f>IF(SP_SUL!O75="","*",SP_SUL!O75)</f>
        <v>*</v>
      </c>
      <c r="Q72" s="143" t="str">
        <f>IF(SP_SUL!P75="","*",SP_SUL!P75)</f>
        <v>*</v>
      </c>
      <c r="R72" s="145" t="str">
        <f>IF(SP_SUL!Q75="","*",CONCATENATE(SP_SUL!Q75," ",SP_SUL!R75))</f>
        <v>*</v>
      </c>
      <c r="S72" s="145" t="str">
        <f>IF(SP_SUL!V75="","*",SP_SUL!V75)</f>
        <v>*</v>
      </c>
      <c r="T72" s="145" t="str">
        <f>IF(SP_SUL!W75="","*",SP_SUL!W75)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*</v>
      </c>
      <c r="C75" s="146" t="str">
        <f>IF(SP_SUL!Z78="","*",SP_SUL!Z78)</f>
        <v>*</v>
      </c>
      <c r="D75" s="139" t="str">
        <f>IF(SP_SUL!S78="","*",SP_SUL!S78)</f>
        <v>-</v>
      </c>
      <c r="E75" s="139" t="str">
        <f>IF(SP_SUL!T78="","*",SP_SUL!T78)</f>
        <v>-</v>
      </c>
      <c r="F75" s="145" t="str">
        <f>IF(SP_SUL!B78="","*",SP_SUL!B78)</f>
        <v>*</v>
      </c>
      <c r="G75" s="145" t="str">
        <f>IF(SP_SUL!D78="","*",SP_SUL!D78)</f>
        <v>*</v>
      </c>
      <c r="H75" s="145" t="str">
        <f>IF(SP_SUL!F78="","*",SP_SUL!F78)</f>
        <v>*</v>
      </c>
      <c r="I75" s="145" t="str">
        <f>IF(SP_SUL!H78="","*",SP_SUL!H78)</f>
        <v>*</v>
      </c>
      <c r="J75" s="145" t="str">
        <f>IF(SP_SUL!I78="","*",SP_SUL!I78)</f>
        <v>*</v>
      </c>
      <c r="K75" s="139" t="str">
        <f>IF(SP_SUL!M78="","*",SP_SUL!M78)</f>
        <v>-</v>
      </c>
      <c r="L75" s="139" t="str">
        <f>IF(SP_SUL!N78="","*",SP_SUL!N78)</f>
        <v>-</v>
      </c>
      <c r="M75" s="140" t="str">
        <f>IF(SP_SUL!J78="","*",SP_SUL!J78)</f>
        <v>*</v>
      </c>
      <c r="N75" s="144" t="str">
        <f>IF(SP_SUL!K78="","*",SP_SUL!K78)</f>
        <v>*</v>
      </c>
      <c r="O75" s="144" t="str">
        <f>IF(SP_SUL!L78="","*",SP_SUL!L78)</f>
        <v>*</v>
      </c>
      <c r="P75" s="143" t="str">
        <f>IF(SP_SUL!O78="","*",SP_SUL!O78)</f>
        <v>*</v>
      </c>
      <c r="Q75" s="143" t="str">
        <f>IF(SP_SUL!P78="","*",SP_SUL!P78)</f>
        <v>*</v>
      </c>
      <c r="R75" s="145" t="str">
        <f>IF(SP_SUL!Q78="","*",CONCATENATE(SP_SUL!Q78," ",SP_SUL!R78))</f>
        <v>*</v>
      </c>
      <c r="S75" s="145" t="str">
        <f>IF(SP_SUL!V78="","*",SP_SUL!V78)</f>
        <v>*</v>
      </c>
      <c r="T75" s="145" t="str">
        <f>IF(SP_SUL!W78="","*",SP_SUL!W78)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*</v>
      </c>
      <c r="B76" s="146" t="str">
        <f>IF(SP_SUL!X79="","*",SP_SUL!X79)</f>
        <v>*</v>
      </c>
      <c r="C76" s="146" t="str">
        <f>IF(SP_SUL!Z79="","*",SP_SUL!Z79)</f>
        <v>*</v>
      </c>
      <c r="D76" s="139" t="str">
        <f>IF(SP_SUL!S79="","*",SP_SUL!S79)</f>
        <v>-</v>
      </c>
      <c r="E76" s="139" t="str">
        <f>IF(SP_SUL!T79="","*",SP_SUL!T79)</f>
        <v>-</v>
      </c>
      <c r="F76" s="145" t="str">
        <f>IF(SP_SUL!B79="","*",SP_SUL!B79)</f>
        <v>*</v>
      </c>
      <c r="G76" s="145" t="str">
        <f>IF(SP_SUL!D79="","*",SP_SUL!D79)</f>
        <v>*</v>
      </c>
      <c r="H76" s="145" t="str">
        <f>IF(SP_SUL!F79="","*",SP_SUL!F79)</f>
        <v>*</v>
      </c>
      <c r="I76" s="145" t="str">
        <f>IF(SP_SUL!H79="","*",SP_SUL!H79)</f>
        <v>*</v>
      </c>
      <c r="J76" s="145" t="str">
        <f>IF(SP_SUL!I79="","*",SP_SUL!I79)</f>
        <v>*</v>
      </c>
      <c r="K76" s="139" t="str">
        <f>IF(SP_SUL!M79="","*",SP_SUL!M79)</f>
        <v>-</v>
      </c>
      <c r="L76" s="139" t="str">
        <f>IF(SP_SUL!N79="","*",SP_SUL!N79)</f>
        <v>-</v>
      </c>
      <c r="M76" s="140" t="str">
        <f>IF(SP_SUL!J79="","*",SP_SUL!J79)</f>
        <v>*</v>
      </c>
      <c r="N76" s="144" t="str">
        <f>IF(SP_SUL!K79="","*",SP_SUL!K79)</f>
        <v>*</v>
      </c>
      <c r="O76" s="144" t="str">
        <f>IF(SP_SUL!L79="","*",SP_SUL!L79)</f>
        <v>*</v>
      </c>
      <c r="P76" s="143" t="str">
        <f>IF(SP_SUL!O79="","*",SP_SUL!O79)</f>
        <v>*</v>
      </c>
      <c r="Q76" s="143" t="str">
        <f>IF(SP_SUL!P79="","*",SP_SUL!P79)</f>
        <v>*</v>
      </c>
      <c r="R76" s="145" t="str">
        <f>IF(SP_SUL!Q79="","*",CONCATENATE(SP_SUL!Q79," ",SP_SUL!R79))</f>
        <v>*</v>
      </c>
      <c r="S76" s="145" t="str">
        <f>IF(SP_SUL!V79="","*",SP_SUL!V79)</f>
        <v>*</v>
      </c>
      <c r="T76" s="145" t="str">
        <f>IF(SP_SUL!W79="","*",SP_SUL!W79)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  <filterColumn colId="6">
      <filters>
        <filter val="V42"/>
        <filter val="V48"/>
        <filter val="V83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46" sqref="B46:K5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1188</v>
      </c>
      <c r="C2" s="121" t="s">
        <v>952</v>
      </c>
      <c r="D2" s="76" t="s">
        <v>954</v>
      </c>
      <c r="E2" s="76" t="s">
        <v>1189</v>
      </c>
      <c r="F2" s="99" t="s">
        <v>1190</v>
      </c>
      <c r="G2" s="76" t="s">
        <v>1191</v>
      </c>
      <c r="H2" s="76" t="s">
        <v>1192</v>
      </c>
      <c r="I2" s="76" t="s">
        <v>1193</v>
      </c>
      <c r="J2" s="76" t="s">
        <v>1194</v>
      </c>
      <c r="K2" s="78" t="s">
        <v>1195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ZLI-ZCD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ZER-170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154-ZPS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K83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ZWW-ZKW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ZWI-ZYQ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ZWI-ZYQ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ZEJ-ZEV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ZEJ-ZEV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ZEJ-ZEV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ZXW-ZEZ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ZXW-ZEZ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ZXW-ZEZ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 t="str">
        <f>IF(SP_SUL!B75="","*",SP_SUL!B75)</f>
        <v>*</v>
      </c>
      <c r="D71" s="94" t="str">
        <f>IF(SP_SUL!D75="","*",SP_SUL!D75)</f>
        <v>*</v>
      </c>
      <c r="E71" s="94" t="str">
        <f>IF(SP_SUL!H75="","*",SP_SUL!H75)</f>
        <v>*</v>
      </c>
      <c r="F71" s="100" t="str">
        <f>IF(SP_SUL!M75="","*",SP_SUL!M75)</f>
        <v>-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*</v>
      </c>
      <c r="E74" s="94" t="str">
        <f>IF(SP_SUL!H78="","*",SP_SUL!H78)</f>
        <v>*</v>
      </c>
      <c r="F74" s="100" t="str">
        <f>IF(SP_SUL!M78="","*",SP_SUL!M78)</f>
        <v>-</v>
      </c>
      <c r="G74" s="95" t="str">
        <f>IF(SP_SUL!I78="","*",SP_SUL!I78)</f>
        <v>*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*</v>
      </c>
      <c r="K74" s="97" t="str">
        <f>IF(SP_SUL!AD78="","*",SP_SUL!AD78)</f>
        <v>*</v>
      </c>
    </row>
    <row r="75" spans="2:11" hidden="1">
      <c r="B75" s="94" t="str">
        <f>IF(SP_SUL!Y79="","*",SP_SUL!Y79)</f>
        <v>*</v>
      </c>
      <c r="C75" s="95" t="str">
        <f>IF(SP_SUL!B79="","*",SP_SUL!B79)</f>
        <v>*</v>
      </c>
      <c r="D75" s="94" t="str">
        <f>IF(SP_SUL!D79="","*",SP_SUL!D79)</f>
        <v>*</v>
      </c>
      <c r="E75" s="94" t="str">
        <f>IF(SP_SUL!H79="","*",SP_SUL!H79)</f>
        <v>*</v>
      </c>
      <c r="F75" s="100" t="str">
        <f>IF(SP_SUL!M79="","*",SP_SUL!M79)</f>
        <v>-</v>
      </c>
      <c r="G75" s="95" t="str">
        <f>IF(SP_SUL!I79="","*",SP_SUL!I79)</f>
        <v>*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*</v>
      </c>
      <c r="K75" s="97" t="str">
        <f>IF(SP_SUL!AD79="","*",SP_SUL!AD79)</f>
        <v>*</v>
      </c>
    </row>
    <row r="76" spans="2:11" hidden="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*</v>
      </c>
      <c r="E76" s="94" t="str">
        <f>IF(SP_SUL!H80="","*",SP_SUL!H80)</f>
        <v>*</v>
      </c>
      <c r="F76" s="100" t="str">
        <f>IF(SP_SUL!M80="","*",SP_SUL!M80)</f>
        <v>-</v>
      </c>
      <c r="G76" s="95" t="str">
        <f>IF(SP_SUL!I80="","*",SP_SUL!I80)</f>
        <v>*</v>
      </c>
      <c r="H76" s="95" t="str">
        <f>IF(SP_SUL!AB80="","*",SP_SUL!AB80)</f>
        <v>*</v>
      </c>
      <c r="I76" s="95" t="str">
        <f>IF(SP_SUL!AC80="","*",SP_SUL!AC80)</f>
        <v>*</v>
      </c>
      <c r="J76" s="96" t="str">
        <f>IF(SP_SUL!AA80="","*",SP_SUL!AA80)</f>
        <v>*</v>
      </c>
      <c r="K76" s="97" t="str">
        <f>IF(SP_SUL!AD80="","*",SP_SUL!AD80)</f>
        <v>*</v>
      </c>
    </row>
    <row r="77" spans="2:11" hidden="1">
      <c r="B77" s="94" t="str">
        <f>IF(SP_SUL!Y81="","*",SP_SUL!Y81)</f>
        <v>*</v>
      </c>
      <c r="C77" s="95" t="str">
        <f>IF(SP_SUL!B81="","*",SP_SUL!B81)</f>
        <v>*</v>
      </c>
      <c r="D77" s="94" t="str">
        <f>IF(SP_SUL!D81="","*",SP_SUL!D81)</f>
        <v>*</v>
      </c>
      <c r="E77" s="94" t="str">
        <f>IF(SP_SUL!H81="","*",SP_SUL!H81)</f>
        <v>*</v>
      </c>
      <c r="F77" s="100" t="str">
        <f>IF(SP_SUL!M81="","*",SP_SUL!M81)</f>
        <v>-</v>
      </c>
      <c r="G77" s="95" t="str">
        <f>IF(SP_SUL!I81="","*",SP_SUL!I81)</f>
        <v>*</v>
      </c>
      <c r="H77" s="95" t="str">
        <f>IF(SP_SUL!AB81="","*",SP_SUL!AB81)</f>
        <v>*</v>
      </c>
      <c r="I77" s="95" t="str">
        <f>IF(SP_SUL!AC81="","*",SP_SUL!AC81)</f>
        <v>*</v>
      </c>
      <c r="J77" s="96" t="str">
        <f>IF(SP_SUL!AA81="","*",SP_SUL!AA81)</f>
        <v>*</v>
      </c>
      <c r="K77" s="97" t="str">
        <f>IF(SP_SUL!AD81="","*",SP_SUL!AD81)</f>
        <v>*</v>
      </c>
    </row>
    <row r="78" spans="2:11" hidden="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*</v>
      </c>
      <c r="E78" s="94" t="str">
        <f>IF(SP_SUL!H82="","*",SP_SUL!H82)</f>
        <v>*</v>
      </c>
      <c r="F78" s="100" t="str">
        <f>IF(SP_SUL!M82="","*",SP_SUL!M82)</f>
        <v>-</v>
      </c>
      <c r="G78" s="95" t="str">
        <f>IF(SP_SUL!I82="","*",SP_SUL!I82)</f>
        <v>*</v>
      </c>
      <c r="H78" s="95" t="str">
        <f>IF(SP_SUL!AB82="","*",SP_SUL!AB82)</f>
        <v>*</v>
      </c>
      <c r="I78" s="95" t="str">
        <f>IF(SP_SUL!AC82="","*",SP_SUL!AC82)</f>
        <v>*</v>
      </c>
      <c r="J78" s="96" t="str">
        <f>IF(SP_SUL!AA82="","*",SP_SUL!AA82)</f>
        <v>*</v>
      </c>
      <c r="K78" s="97" t="str">
        <f>IF(SP_SUL!AD82="","*",SP_SUL!AD82)</f>
        <v>*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*</v>
      </c>
      <c r="C81" s="95" t="str">
        <f>IF(SP_SUL!B85="","*",SP_SUL!B85)</f>
        <v>*</v>
      </c>
      <c r="D81" s="94" t="str">
        <f>IF(SP_SUL!D85="","*",SP_SUL!D85)</f>
        <v>*</v>
      </c>
      <c r="E81" s="94" t="str">
        <f>IF(SP_SUL!H85="","*",SP_SUL!H85)</f>
        <v>*</v>
      </c>
      <c r="F81" s="100" t="str">
        <f>IF(SP_SUL!M85="","*",SP_SUL!M85)</f>
        <v>-</v>
      </c>
      <c r="G81" s="95" t="str">
        <f>IF(SP_SUL!I85="","*",SP_SUL!I85)</f>
        <v>*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*</v>
      </c>
      <c r="C82" s="95" t="str">
        <f>IF(SP_SUL!B86="","*",SP_SUL!B86)</f>
        <v>*</v>
      </c>
      <c r="D82" s="94" t="str">
        <f>IF(SP_SUL!D86="","*",SP_SUL!D86)</f>
        <v>*</v>
      </c>
      <c r="E82" s="94" t="str">
        <f>IF(SP_SUL!H86="","*",SP_SUL!H86)</f>
        <v>*</v>
      </c>
      <c r="F82" s="100" t="str">
        <f>IF(SP_SUL!M86="","*",SP_SUL!M86)</f>
        <v>-</v>
      </c>
      <c r="G82" s="95" t="str">
        <f>IF(SP_SUL!I86="","*",SP_SUL!I86)</f>
        <v>*</v>
      </c>
      <c r="H82" s="95" t="str">
        <f>IF(SP_SUL!AB86="","*",SP_SUL!AB86)</f>
        <v>*</v>
      </c>
      <c r="I82" s="95" t="str">
        <f>IF(SP_SUL!AC86="","*",SP_SUL!AC86)</f>
        <v>*</v>
      </c>
      <c r="J82" s="96" t="str">
        <f>IF(SP_SUL!AA86="","*",SP_SUL!AA86)</f>
        <v>*</v>
      </c>
      <c r="K82" s="97" t="str">
        <f>IF(SP_SUL!AD86="","*",SP_SUL!AD86)</f>
        <v>*</v>
      </c>
    </row>
    <row r="83" spans="2:11" hidden="1">
      <c r="B83" s="94" t="str">
        <f>IF(SP_SUL!Y87="","*",SP_SUL!Y87)</f>
        <v>*</v>
      </c>
      <c r="C83" s="95" t="str">
        <f>IF(SP_SUL!B87="","*",SP_SUL!B87)</f>
        <v>*</v>
      </c>
      <c r="D83" s="94" t="str">
        <f>IF(SP_SUL!D87="","*",SP_SUL!D87)</f>
        <v>*</v>
      </c>
      <c r="E83" s="94" t="str">
        <f>IF(SP_SUL!H87="","*",SP_SUL!H87)</f>
        <v>*</v>
      </c>
      <c r="F83" s="100" t="str">
        <f>IF(SP_SUL!M87="","*",SP_SUL!M87)</f>
        <v>-</v>
      </c>
      <c r="G83" s="95" t="str">
        <f>IF(SP_SUL!I87="","*",SP_SUL!I87)</f>
        <v>*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*</v>
      </c>
      <c r="E84" s="94" t="str">
        <f>IF(SP_SUL!H88="","*",SP_SUL!H88)</f>
        <v>*</v>
      </c>
      <c r="F84" s="100" t="str">
        <f>IF(SP_SUL!M88="","*",SP_SUL!M88)</f>
        <v>-</v>
      </c>
      <c r="G84" s="95" t="str">
        <f>IF(SP_SUL!I88="","*",SP_SUL!I88)</f>
        <v>*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*</v>
      </c>
      <c r="C86" s="95" t="str">
        <f>IF(SP_SUL!B90="","*",SP_SUL!B90)</f>
        <v>*</v>
      </c>
      <c r="D86" s="94" t="str">
        <f>IF(SP_SUL!D90="","*",SP_SUL!D90)</f>
        <v>*</v>
      </c>
      <c r="E86" s="94" t="str">
        <f>IF(SP_SUL!H90="","*",SP_SUL!H90)</f>
        <v>*</v>
      </c>
      <c r="F86" s="100" t="str">
        <f>IF(SP_SUL!M90="","*",SP_SUL!M90)</f>
        <v>-</v>
      </c>
      <c r="G86" s="95" t="str">
        <f>IF(SP_SUL!I90="","*",SP_SUL!I90)</f>
        <v>*</v>
      </c>
      <c r="H86" s="95" t="str">
        <f>IF(SP_SUL!AB90="","*",SP_SUL!AB90)</f>
        <v>*</v>
      </c>
      <c r="I86" s="95" t="str">
        <f>IF(SP_SUL!AC90="","*",SP_SUL!AC90)</f>
        <v>*</v>
      </c>
      <c r="J86" s="96" t="str">
        <f>IF(SP_SUL!AA90="","*",SP_SUL!AA90)</f>
        <v>*</v>
      </c>
      <c r="K86" s="97" t="str">
        <f>IF(SP_SUL!AD90="","*",SP_SUL!AD90)</f>
        <v>*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*</v>
      </c>
      <c r="E87" s="94" t="str">
        <f>IF(SP_SUL!H91="","*",SP_SUL!H91)</f>
        <v>*</v>
      </c>
      <c r="F87" s="100" t="str">
        <f>IF(SP_SUL!M91="","*",SP_SUL!M91)</f>
        <v>-</v>
      </c>
      <c r="G87" s="95" t="str">
        <f>IF(SP_SUL!I91="","*",SP_SUL!I91)</f>
        <v>*</v>
      </c>
      <c r="H87" s="95" t="str">
        <f>IF(SP_SUL!AB91="","*",SP_SUL!AB91)</f>
        <v>*</v>
      </c>
      <c r="I87" s="95" t="str">
        <f>IF(SP_SUL!AC91="","*",SP_SUL!AC91)</f>
        <v>*</v>
      </c>
      <c r="J87" s="96" t="str">
        <f>IF(SP_SUL!AA91="","*",SP_SUL!AA91)</f>
        <v>*</v>
      </c>
      <c r="K87" s="97" t="str">
        <f>IF(SP_SUL!AD91="","*",SP_SUL!AD91)</f>
        <v>*</v>
      </c>
    </row>
    <row r="88" spans="2:11" hidden="1">
      <c r="B88" s="94" t="str">
        <f>IF(SP_SUL!Y92="","*",SP_SUL!Y92)</f>
        <v>*</v>
      </c>
      <c r="C88" s="95" t="str">
        <f>IF(SP_SUL!B92="","*",SP_SUL!B92)</f>
        <v>*</v>
      </c>
      <c r="D88" s="94" t="str">
        <f>IF(SP_SUL!D92="","*",SP_SUL!D92)</f>
        <v>*</v>
      </c>
      <c r="E88" s="94" t="str">
        <f>IF(SP_SUL!H92="","*",SP_SUL!H92)</f>
        <v>*</v>
      </c>
      <c r="F88" s="100" t="str">
        <f>IF(SP_SUL!M92="","*",SP_SUL!M92)</f>
        <v>-</v>
      </c>
      <c r="G88" s="95" t="str">
        <f>IF(SP_SUL!I92="","*",SP_SUL!I92)</f>
        <v>*</v>
      </c>
      <c r="H88" s="95" t="str">
        <f>IF(SP_SUL!AB92="","*",SP_SUL!AB92)</f>
        <v>*</v>
      </c>
      <c r="I88" s="95" t="str">
        <f>IF(SP_SUL!AC92="","*",SP_SUL!AC92)</f>
        <v>*</v>
      </c>
      <c r="J88" s="96" t="str">
        <f>IF(SP_SUL!AA92="","*",SP_SUL!AA92)</f>
        <v>*</v>
      </c>
      <c r="K88" s="97" t="str">
        <f>IF(SP_SUL!AD92="","*",SP_SUL!AD92)</f>
        <v>*</v>
      </c>
    </row>
    <row r="89" spans="2:11" hidden="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 hidden="1">
      <c r="B90" s="94" t="str">
        <f>IF(SP_SUL!Y94="","*",SP_SUL!Y94)</f>
        <v>*</v>
      </c>
      <c r="C90" s="95" t="str">
        <f>IF(SP_SUL!B94="","*",SP_SUL!B94)</f>
        <v>*</v>
      </c>
      <c r="D90" s="94" t="str">
        <f>IF(SP_SUL!D94="","*",SP_SUL!D94)</f>
        <v>*</v>
      </c>
      <c r="E90" s="94" t="str">
        <f>IF(SP_SUL!H94="","*",SP_SUL!H94)</f>
        <v>*</v>
      </c>
      <c r="F90" s="100" t="str">
        <f>IF(SP_SUL!M94="","*",SP_SUL!M94)</f>
        <v>-</v>
      </c>
      <c r="G90" s="95" t="str">
        <f>IF(SP_SUL!I94="","*",SP_SUL!I94)</f>
        <v>*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*</v>
      </c>
      <c r="K90" s="97" t="str">
        <f>IF(SP_SUL!AD94="","*",SP_SUL!AD94)</f>
        <v>*</v>
      </c>
    </row>
    <row r="91" spans="2:11" hidden="1">
      <c r="B91" s="94" t="str">
        <f>IF(SP_SUL!Y95="","*",SP_SUL!Y95)</f>
        <v>*</v>
      </c>
      <c r="C91" s="95" t="str">
        <f>IF(SP_SUL!B95="","*",SP_SUL!B95)</f>
        <v>*</v>
      </c>
      <c r="D91" s="94" t="str">
        <f>IF(SP_SUL!D95="","*",SP_SUL!D95)</f>
        <v>*</v>
      </c>
      <c r="E91" s="94" t="str">
        <f>IF(SP_SUL!H95="","*",SP_SUL!H95)</f>
        <v>*</v>
      </c>
      <c r="F91" s="100" t="str">
        <f>IF(SP_SUL!M95="","*",SP_SUL!M95)</f>
        <v>-</v>
      </c>
      <c r="G91" s="95" t="str">
        <f>IF(SP_SUL!I95="","*",SP_SUL!I95)</f>
        <v>*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*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*</v>
      </c>
      <c r="C94" s="95" t="str">
        <f>IF(SP_SUL!B98="","*",SP_SUL!B98)</f>
        <v>*</v>
      </c>
      <c r="D94" s="94" t="str">
        <f>IF(SP_SUL!D98="","*",SP_SUL!D98)</f>
        <v>*</v>
      </c>
      <c r="E94" s="94" t="str">
        <f>IF(SP_SUL!H98="","*",SP_SUL!H98)</f>
        <v>*</v>
      </c>
      <c r="F94" s="100" t="str">
        <f>IF(SP_SUL!M98="","*",SP_SUL!M98)</f>
        <v>-</v>
      </c>
      <c r="G94" s="95" t="str">
        <f>IF(SP_SUL!I98="","*",SP_SUL!I98)</f>
        <v>*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*</v>
      </c>
      <c r="K94" s="97" t="str">
        <f>IF(SP_SUL!AD98="","*",SP_SUL!AD98)</f>
        <v>*</v>
      </c>
    </row>
    <row r="95" spans="2:11" hidden="1">
      <c r="B95" s="94" t="str">
        <f>IF(SP_SUL!Y99="","*",SP_SUL!Y99)</f>
        <v>*</v>
      </c>
      <c r="C95" s="95" t="str">
        <f>IF(SP_SUL!B99="","*",SP_SUL!B99)</f>
        <v>*</v>
      </c>
      <c r="D95" s="94" t="str">
        <f>IF(SP_SUL!D99="","*",SP_SUL!D99)</f>
        <v>*</v>
      </c>
      <c r="E95" s="94" t="str">
        <f>IF(SP_SUL!H99="","*",SP_SUL!H99)</f>
        <v>*</v>
      </c>
      <c r="F95" s="100" t="str">
        <f>IF(SP_SUL!M99="","*",SP_SUL!M99)</f>
        <v>-</v>
      </c>
      <c r="G95" s="95" t="str">
        <f>IF(SP_SUL!I99="","*",SP_SUL!I99)</f>
        <v>*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*</v>
      </c>
      <c r="K95" s="97" t="str">
        <f>IF(SP_SUL!AD99="","*",SP_SUL!AD99)</f>
        <v>*</v>
      </c>
    </row>
    <row r="96" spans="2:11" hidden="1">
      <c r="B96" s="94" t="str">
        <f>IF(SP_SUL!Y100="","*",SP_SUL!Y100)</f>
        <v>*</v>
      </c>
      <c r="C96" s="95" t="str">
        <f>IF(SP_SUL!B100="","*",SP_SUL!B100)</f>
        <v>*</v>
      </c>
      <c r="D96" s="94" t="str">
        <f>IF(SP_SUL!D100="","*",SP_SUL!D100)</f>
        <v>*</v>
      </c>
      <c r="E96" s="94" t="str">
        <f>IF(SP_SUL!H100="","*",SP_SUL!H100)</f>
        <v>*</v>
      </c>
      <c r="F96" s="100" t="str">
        <f>IF(SP_SUL!M100="","*",SP_SUL!M100)</f>
        <v>-</v>
      </c>
      <c r="G96" s="95" t="str">
        <f>IF(SP_SUL!I100="","*",SP_SUL!I100)</f>
        <v>*</v>
      </c>
      <c r="H96" s="95" t="str">
        <f>IF(SP_SUL!AB100="","*",SP_SUL!AB100)</f>
        <v>*</v>
      </c>
      <c r="I96" s="95" t="str">
        <f>IF(SP_SUL!AC100="","*",SP_SUL!AC100)</f>
        <v>*</v>
      </c>
      <c r="J96" s="96" t="str">
        <f>IF(SP_SUL!AA100="","*",SP_SUL!AA100)</f>
        <v>*</v>
      </c>
      <c r="K96" s="97" t="str">
        <f>IF(SP_SUL!AD100="","*",SP_SUL!AD100)</f>
        <v>*</v>
      </c>
    </row>
    <row r="97" spans="2:11" hidden="1">
      <c r="B97" s="94" t="str">
        <f>IF(SP_SUL!Y101="","*",SP_SUL!Y101)</f>
        <v>*</v>
      </c>
      <c r="C97" s="95" t="str">
        <f>IF(SP_SUL!B101="","*",SP_SUL!B101)</f>
        <v>*</v>
      </c>
      <c r="D97" s="94" t="str">
        <f>IF(SP_SUL!D101="","*",SP_SUL!D101)</f>
        <v>*</v>
      </c>
      <c r="E97" s="94" t="str">
        <f>IF(SP_SUL!H101="","*",SP_SUL!H101)</f>
        <v>*</v>
      </c>
      <c r="F97" s="100" t="str">
        <f>IF(SP_SUL!M101="","*",SP_SUL!M101)</f>
        <v>-</v>
      </c>
      <c r="G97" s="95" t="str">
        <f>IF(SP_SUL!I101="","*",SP_SUL!I101)</f>
        <v>*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*</v>
      </c>
      <c r="K97" s="97" t="str">
        <f>IF(SP_SUL!AD101="","*",SP_SUL!AD101)</f>
        <v>*</v>
      </c>
    </row>
    <row r="98" spans="2:11" hidden="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 hidden="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 hidden="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 hidden="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 hidden="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 hidden="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 hidden="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 hidden="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2026-02-03T13:03:46Z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