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666" documentId="120_S{118792C3-22EF-5104-A093-F22BFE3913F3}" xr6:coauthVersionLast="47" xr6:coauthVersionMax="47" xr10:uidLastSave="{2FB01058-89E3-493F-A5A8-8927A9D506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542" i="10" l="1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<sst xmlns="http://schemas.openxmlformats.org/spreadsheetml/2006/main" count="9348" uniqueCount="1589">
  <si>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</si>
  <si>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</si>
  <si>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</si>
  <si>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</si>
  <si>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</si>
  <si>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</si>
  <si>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</si>
  <si>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</si>
  <si>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</si>
  <si>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</si>
  <si>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</si>
  <si>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</si>
  <si>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</si>
  <si>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</si>
  <si>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</si>
  <si>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</si>
  <si>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</si>
  <si>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</si>
  <si>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</si>
  <si>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</si>
  <si>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</si>
  <si>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</si>
  <si>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</si>
  <si>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</si>
  <si>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</si>
  <si>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</si>
  <si>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</si>
  <si>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</si>
  <si>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</si>
  <si>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</si>
  <si>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</si>
  <si>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</si>
  <si>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</si>
  <si>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</si>
  <si>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</si>
  <si>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</si>
  <si>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</si>
  <si>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</si>
  <si>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</si>
  <si>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</si>
  <si>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</si>
  <si>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</si>
  <si>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</si>
  <si>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</si>
  <si>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</si>
  <si>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</si>
  <si>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</si>
  <si>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</si>
  <si>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</si>
  <si>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</si>
  <si>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</si>
  <si>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</si>
  <si>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</si>
  <si>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</si>
  <si>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</si>
  <si>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</si>
  <si>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</si>
  <si>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</si>
  <si>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</si>
  <si>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</si>
  <si>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</si>
  <si>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</si>
  <si>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</si>
  <si>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</si>
  <si>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</si>
  <si>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</si>
  <si>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</si>
  <si>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</si>
  <si>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</si>
  <si>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</si>
  <si>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</si>
  <si>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</si>
  <si>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</si>
  <si>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</si>
  <si>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</si>
  <si>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</si>
  <si>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</si>
  <si>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</si>
  <si>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</si>
  <si>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</si>
  <si>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</si>
  <si>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</si>
  <si>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</si>
  <si>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</si>
  <si>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</si>
  <si>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</si>
  <si>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</si>
  <si>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</si>
  <si>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</si>
  <si>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</si>
  <si>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</si>
  <si>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</si>
  <si>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</si>
  <si>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</si>
  <si>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</si>
  <si>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</si>
  <si>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</si>
  <si>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</si>
  <si>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</si>
  <si>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</si>
  <si>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</si>
  <si>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</si>
  <si>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</si>
  <si>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</si>
  <si>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</si>
  <si>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</si>
  <si>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</si>
  <si>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</si>
  <si>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</si>
  <si>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</si>
  <si>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</si>
  <si>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</si>
  <si>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</si>
  <si>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</si>
  <si>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</si>
  <si>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</si>
  <si>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</si>
  <si>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</si>
  <si>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</si>
  <si>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</si>
  <si>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</si>
  <si>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</si>
  <si>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</si>
  <si>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</si>
  <si>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</si>
  <si>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</si>
  <si>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</si>
  <si>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</si>
  <si>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</si>
  <si>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</si>
  <si>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</si>
  <si>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</si>
  <si>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</si>
  <si>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</si>
  <si>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</si>
  <si>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</si>
  <si>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</si>
  <si>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</si>
  <si>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</si>
  <si>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</si>
  <si>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</si>
  <si>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</si>
  <si>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</si>
  <si>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</si>
  <si>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</si>
  <si>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</si>
  <si>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</si>
  <si>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</si>
  <si>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</si>
  <si>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</si>
  <si>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</si>
  <si>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</si>
  <si>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</si>
  <si>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</si>
  <si>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</si>
  <si>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</si>
  <si>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</si>
  <si>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</si>
  <si>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</si>
  <si>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</si>
  <si>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</si>
  <si>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</si>
  <si>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</si>
  <si>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</si>
  <si>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</si>
  <si>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</si>
  <si>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</si>
  <si>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</si>
  <si>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</si>
  <si>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</si>
  <si>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</si>
  <si>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</si>
  <si>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</si>
  <si>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</si>
  <si>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</si>
  <si>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</si>
  <si>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</si>
  <si>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</si>
  <si>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</si>
  <si>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</si>
  <si>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</si>
  <si>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</si>
  <si>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</si>
  <si>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</si>
  <si>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</si>
  <si>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</si>
  <si>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</si>
  <si>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</si>
  <si>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</si>
  <si>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</si>
  <si>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</si>
  <si>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</si>
  <si>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</si>
  <si>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</si>
  <si>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</si>
  <si>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</si>
  <si>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</si>
  <si>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</si>
  <si>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</si>
  <si>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</si>
  <si>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</si>
  <si>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</si>
  <si>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</si>
  <si>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</si>
  <si>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</si>
  <si>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</si>
  <si>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</si>
  <si>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</si>
  <si>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</si>
  <si>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</si>
  <si>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</si>
  <si>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</si>
  <si>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</si>
  <si>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</si>
  <si>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</si>
  <si>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</si>
  <si>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</si>
  <si>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</si>
  <si>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</si>
  <si>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</si>
  <si>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</si>
  <si>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</si>
  <si>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</si>
  <si>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</si>
  <si>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</si>
  <si>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</si>
  <si>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</si>
  <si>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</si>
  <si>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</si>
  <si>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</si>
  <si>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</si>
  <si>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</si>
  <si>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</si>
  <si>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</si>
  <si>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</si>
  <si>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</si>
  <si>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</si>
  <si>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</si>
  <si>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</si>
  <si>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</si>
  <si>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</si>
  <si>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</si>
  <si>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</si>
  <si>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</si>
  <si>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</si>
  <si>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</si>
  <si>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</si>
  <si>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</si>
  <si>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</si>
  <si>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</si>
  <si>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</si>
  <si>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</si>
  <si>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</si>
  <si>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</si>
  <si>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</si>
  <si>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</si>
  <si>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</si>
  <si>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</si>
  <si>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</si>
  <si>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</si>
  <si>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</si>
  <si>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</si>
  <si>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</si>
  <si>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</si>
  <si>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</si>
  <si>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</si>
  <si>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</si>
  <si>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</si>
  <si>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</si>
  <si>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</si>
  <si>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</si>
  <si>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</si>
  <si>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</si>
  <si>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</si>
  <si>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</si>
  <si>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</si>
  <si>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</si>
  <si>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</si>
  <si>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</si>
  <si>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</si>
  <si>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</si>
  <si>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</si>
  <si>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</si>
  <si>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</si>
  <si>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</si>
  <si>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</si>
  <si>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</si>
  <si>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</si>
  <si>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</si>
  <si>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</si>
  <si>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</si>
  <si>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</si>
  <si>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</si>
  <si>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</si>
  <si>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</si>
  <si>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</si>
  <si>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</si>
  <si>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</si>
  <si>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</si>
  <si>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</si>
  <si>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</si>
  <si>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</si>
  <si>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</si>
  <si>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</si>
  <si>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</si>
  <si>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</si>
  <si>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</si>
  <si>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</si>
  <si>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</si>
  <si>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</si>
  <si>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</si>
  <si>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</si>
  <si>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</si>
  <si>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</si>
  <si>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</si>
  <si>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</si>
  <si>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</si>
  <si>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</si>
  <si>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</si>
  <si>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</si>
  <si>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</si>
  <si>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</si>
  <si>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</si>
  <si>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</si>
  <si>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</si>
  <si>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</si>
  <si>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</si>
  <si>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</si>
  <si>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</si>
  <si>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</si>
  <si>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</si>
  <si>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</si>
  <si>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</si>
  <si>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</si>
  <si>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</si>
  <si>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</si>
  <si>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</si>
  <si>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</si>
  <si>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</si>
  <si>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</si>
  <si>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</si>
  <si>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</si>
  <si>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</si>
  <si>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</si>
  <si>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</si>
  <si>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</si>
  <si>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</si>
  <si>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</si>
  <si>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</si>
  <si>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</si>
  <si>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</si>
  <si>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</si>
  <si>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</si>
  <si>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</si>
  <si>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</si>
  <si>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</si>
  <si>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</si>
  <si>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</si>
  <si>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</si>
  <si>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</si>
  <si>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</si>
  <si>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</si>
  <si>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</si>
  <si>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</si>
  <si>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</si>
  <si>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</si>
  <si>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</si>
  <si>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</si>
  <si>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</si>
  <si>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</si>
  <si>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</si>
  <si>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</si>
  <si>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</si>
  <si>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</si>
  <si>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</si>
  <si>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</si>
  <si>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</si>
  <si>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</si>
  <si>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</si>
  <si>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</si>
  <si>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</si>
  <si>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</si>
  <si>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</si>
  <si>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</si>
  <si>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</si>
  <si>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</si>
  <si>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</si>
  <si>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</si>
  <si>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</si>
  <si>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</si>
  <si>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</si>
  <si>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</si>
  <si>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</si>
  <si>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</si>
  <si>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</si>
  <si>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</si>
  <si>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</si>
  <si>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</si>
  <si>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</si>
  <si>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</si>
  <si>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</si>
  <si>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</si>
  <si>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</si>
  <si>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</si>
  <si>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</si>
  <si>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</si>
  <si>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</si>
  <si>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</si>
  <si>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</si>
  <si>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</si>
  <si>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</si>
  <si>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</si>
  <si>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</si>
  <si>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</si>
  <si>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</si>
  <si>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</si>
  <si>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</si>
  <si>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</si>
  <si>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</si>
  <si>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</si>
  <si>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</si>
  <si>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</si>
  <si>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</si>
  <si>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</si>
  <si>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</si>
  <si>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</si>
  <si>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</si>
  <si>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</si>
  <si>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</si>
  <si>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</si>
  <si>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</si>
  <si>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</si>
  <si>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</si>
  <si>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</si>
  <si>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</si>
  <si>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</si>
  <si>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</si>
  <si>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</si>
  <si>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</si>
  <si>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</si>
  <si>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</si>
  <si>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</si>
  <si>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</si>
  <si>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</si>
  <si>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</si>
  <si>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</si>
  <si>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</si>
  <si>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</si>
  <si>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</si>
  <si>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</si>
  <si>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</si>
  <si>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</si>
  <si>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</si>
  <si>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</si>
  <si>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</si>
  <si>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</si>
  <si>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</si>
  <si>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</si>
  <si>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</si>
  <si>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</si>
  <si>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</si>
  <si>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</si>
  <si>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</si>
  <si>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</si>
  <si>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</si>
  <si>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</si>
  <si>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</si>
  <si>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</si>
  <si>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</si>
  <si>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</si>
  <si>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</si>
  <si>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</si>
  <si>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</si>
  <si>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</si>
  <si>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</si>
  <si>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</si>
  <si>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</si>
  <si>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</si>
  <si>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</si>
  <si>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</si>
  <si>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</si>
  <si>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</si>
  <si>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</si>
  <si>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</si>
  <si>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</si>
  <si>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</si>
  <si>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</si>
  <si>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</si>
  <si>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</si>
  <si>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</si>
  <si>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</si>
  <si>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</si>
  <si>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</si>
  <si>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</si>
  <si>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</si>
  <si>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</si>
  <si>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</si>
  <si>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</si>
  <si>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</si>
  <si>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</si>
  <si>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</si>
  <si>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</si>
  <si>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</si>
  <si>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</si>
  <si>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</si>
  <si>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</si>
  <si>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</si>
  <si>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</si>
  <si>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</si>
  <si>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</si>
  <si>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</si>
  <si>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</si>
  <si>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</si>
  <si>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</si>
  <si>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</si>
  <si>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</si>
  <si>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</si>
  <si>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</si>
  <si>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</si>
  <si>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</si>
  <si>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</si>
  <si>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</si>
  <si>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</si>
  <si>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</si>
  <si>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</si>
  <si>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</si>
  <si>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</si>
  <si>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</si>
  <si>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</si>
  <si>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</si>
  <si>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</si>
  <si>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</si>
  <si>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</si>
  <si>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</si>
  <si>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</si>
  <si>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</si>
  <si>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</si>
  <si>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</si>
  <si>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</si>
  <si>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</si>
  <si>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</si>
  <si>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</si>
  <si>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</si>
  <si>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</si>
  <si>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</si>
  <si>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</si>
  <si>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</si>
  <si>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</si>
  <si>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</si>
  <si>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</si>
  <si>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</si>
  <si>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</si>
  <si>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</si>
  <si>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</si>
  <si>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</si>
  <si>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</si>
  <si>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</si>
  <si>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</si>
  <si>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</si>
  <si>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</si>
  <si>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</si>
  <si>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</si>
  <si>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</si>
  <si>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</si>
  <si>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</si>
  <si>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</si>
  <si>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</si>
  <si>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</si>
  <si>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</si>
  <si>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</si>
  <si>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</si>
  <si>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</si>
  <si>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</si>
  <si>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</si>
  <si>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</si>
  <si>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</si>
  <si>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</si>
  <si>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</si>
  <si>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</si>
  <si>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</si>
  <si>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</si>
  <si>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</si>
  <si>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</si>
  <si>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</si>
  <si>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</si>
  <si>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</si>
  <si>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</si>
  <si>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</si>
  <si>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</si>
  <si>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</si>
  <si>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</si>
  <si>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</si>
  <si>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</si>
  <si>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</si>
  <si>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</si>
  <si>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</si>
  <si>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</si>
  <si>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</si>
  <si>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</si>
  <si>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</si>
  <si>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</si>
  <si>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</si>
  <si>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</si>
  <si>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</si>
  <si>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</si>
  <si>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</si>
  <si>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</si>
  <si>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</si>
  <si>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</si>
  <si>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</si>
  <si>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</si>
  <si>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</si>
  <si>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</si>
  <si>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</si>
  <si>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</si>
  <si>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</si>
  <si>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</si>
  <si>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</si>
  <si>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</si>
  <si>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</si>
  <si>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</si>
  <si>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</si>
  <si>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</si>
  <si>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</si>
  <si>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</si>
  <si>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</si>
  <si>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</si>
  <si>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</si>
  <si>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</si>
  <si>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</si>
  <si>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</si>
  <si>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</si>
  <si>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</si>
  <si>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</si>
  <si>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</si>
  <si>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</si>
  <si>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</si>
  <si>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</si>
  <si>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</si>
  <si>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</si>
  <si>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</si>
  <si>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</si>
  <si>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</si>
  <si>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</si>
  <si>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</si>
  <si>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</si>
  <si>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</si>
  <si>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</si>
  <si>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</si>
  <si>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</si>
  <si>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</si>
  <si>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</si>
  <si>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</si>
  <si>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</si>
  <si>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</si>
  <si>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</si>
  <si>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</si>
  <si>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</si>
  <si>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</si>
  <si>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</si>
  <si>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</si>
  <si>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</si>
  <si>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</si>
  <si>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</si>
  <si>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</si>
  <si>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</si>
  <si>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</si>
  <si>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</si>
  <si>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</si>
  <si>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</si>
  <si>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</si>
  <si>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</si>
  <si>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</si>
  <si>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</si>
  <si>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</si>
  <si>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</si>
  <si>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</si>
  <si>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</si>
  <si>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</si>
  <si>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</si>
  <si>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</si>
  <si>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</si>
  <si>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</si>
  <si>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</si>
  <si>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</si>
  <si>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</si>
  <si>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</si>
  <si>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</si>
  <si>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</si>
  <si>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</si>
  <si>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</si>
  <si>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</si>
  <si>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</si>
  <si>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</si>
  <si>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</si>
  <si>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</si>
  <si>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</si>
  <si>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</si>
  <si>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</si>
  <si>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</si>
  <si>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</si>
  <si>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</si>
  <si>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</si>
  <si>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</si>
  <si>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</si>
  <si>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</si>
  <si>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</si>
  <si>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</si>
  <si>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</si>
  <si>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</si>
  <si>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</si>
  <si>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</si>
  <si>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</si>
  <si>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</si>
  <si>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</si>
  <si>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</si>
  <si>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</si>
  <si>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</si>
  <si>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</si>
  <si>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</si>
  <si>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</si>
  <si>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</si>
  <si>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</si>
  <si>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</si>
  <si>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</si>
  <si>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</si>
  <si>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</si>
  <si>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</si>
  <si>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</si>
  <si>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</si>
  <si>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</si>
  <si>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</si>
  <si>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</si>
  <si>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</si>
  <si>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</si>
  <si>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</si>
  <si>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</si>
  <si>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</si>
  <si>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</si>
  <si>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</si>
  <si>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</si>
  <si>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</si>
  <si>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</si>
  <si>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</si>
  <si>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</si>
  <si>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</si>
  <si>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</si>
  <si>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</si>
  <si>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</si>
  <si>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</si>
  <si>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</si>
  <si>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</si>
  <si>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</si>
  <si>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</si>
  <si>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</si>
  <si>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</si>
  <si>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</si>
  <si>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</si>
  <si>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</si>
  <si>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</si>
  <si>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</si>
  <si>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</si>
  <si>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</si>
  <si>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</si>
  <si>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</si>
  <si>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</si>
  <si>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</si>
  <si>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</si>
  <si>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</si>
  <si>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</si>
  <si>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</si>
  <si>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</si>
  <si>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</si>
  <si>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</si>
  <si>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</si>
  <si>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</si>
  <si>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</si>
  <si>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</si>
  <si>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</si>
  <si>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</si>
  <si>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</si>
  <si>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</si>
  <si>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</si>
  <si>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</si>
  <si>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</si>
  <si>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</si>
  <si>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</si>
  <si>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</si>
  <si>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</si>
  <si>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</si>
  <si>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</si>
  <si>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</si>
  <si>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</si>
  <si>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</si>
  <si>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</si>
  <si>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</si>
  <si>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</si>
  <si>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</si>
  <si>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</si>
  <si>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</si>
  <si>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</si>
  <si>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</si>
  <si>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</si>
  <si>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</si>
  <si>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</si>
  <si>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</si>
  <si>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</si>
  <si>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</si>
  <si>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</si>
  <si>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</si>
  <si>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</si>
  <si>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</si>
  <si>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</si>
  <si>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</si>
  <si>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</si>
  <si>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</si>
  <si>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</si>
  <si>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</si>
  <si>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</si>
  <si>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</si>
  <si>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</si>
  <si>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</si>
  <si>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</si>
  <si>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</si>
  <si>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</si>
  <si>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</si>
  <si>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</si>
  <si>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</si>
  <si>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</si>
  <si>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</si>
  <si>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</si>
  <si>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</si>
  <si>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</si>
  <si>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</si>
  <si>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</si>
  <si>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</si>
  <si>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</si>
  <si>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</si>
  <si>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</si>
  <si>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</si>
  <si>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</si>
  <si>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</si>
  <si>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</si>
  <si>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</si>
  <si>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</si>
  <si>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</si>
  <si>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</si>
  <si>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</si>
  <si>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</si>
  <si>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</si>
  <si>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</si>
  <si>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</si>
  <si>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</si>
  <si>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</si>
  <si>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</si>
  <si>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</si>
  <si>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</si>
  <si>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</si>
  <si>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</si>
  <si>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</si>
  <si>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</si>
  <si>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</si>
  <si>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</si>
  <si>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</si>
  <si>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</si>
  <si>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</si>
  <si>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</si>
  <si>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</si>
  <si>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</si>
  <si>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</si>
  <si>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</si>
  <si>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</si>
  <si>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</si>
  <si>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</si>
  <si>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</si>
  <si>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</si>
  <si>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</si>
  <si>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</si>
  <si>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</si>
  <si>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</si>
  <si>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</si>
  <si>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</si>
  <si>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</si>
  <si>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</si>
  <si>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</si>
  <si>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</si>
  <si>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</si>
  <si>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</si>
  <si>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</si>
  <si>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</si>
  <si>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</si>
  <si>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</si>
  <si>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</si>
  <si>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</si>
  <si>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</si>
  <si>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</si>
  <si>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</si>
  <si>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</si>
  <si>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</si>
  <si>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</si>
  <si>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</si>
  <si>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</si>
  <si>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</si>
  <si>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</si>
  <si>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</si>
  <si>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</si>
  <si>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</si>
  <si>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</si>
  <si>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</si>
  <si>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</si>
  <si>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</si>
  <si>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</si>
  <si>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</si>
  <si>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</si>
  <si>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</si>
  <si>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</si>
  <si>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</si>
  <si>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</si>
  <si>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</si>
  <si>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</si>
  <si>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</si>
  <si>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</si>
  <si>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</si>
  <si>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</si>
  <si>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</si>
  <si>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</si>
  <si>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</si>
  <si>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</si>
  <si>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</si>
  <si>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</si>
  <si>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</si>
  <si>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</si>
  <si>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</si>
  <si>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</si>
  <si>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</si>
  <si>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</si>
  <si>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</si>
  <si>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</si>
  <si>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</si>
  <si>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</si>
  <si>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</si>
  <si>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</si>
  <si>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</si>
  <si>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</si>
  <si>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</si>
  <si>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</si>
  <si>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</si>
  <si>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</si>
  <si>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</si>
  <si>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</si>
  <si>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</si>
  <si>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</si>
  <si>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</si>
  <si>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</si>
  <si>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</si>
  <si>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</si>
  <si>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</si>
  <si>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</si>
  <si>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</si>
  <si>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</si>
  <si>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</si>
  <si>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</si>
  <si>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</si>
  <si>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</si>
  <si>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</si>
  <si>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</si>
  <si>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</si>
  <si>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</si>
  <si>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</si>
  <si>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</si>
  <si>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</si>
  <si>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</si>
  <si>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</si>
  <si>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</si>
  <si>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</si>
  <si>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</si>
  <si>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</si>
  <si>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</si>
  <si>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</si>
  <si>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</si>
  <si>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</si>
  <si>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</si>
  <si>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</si>
  <si>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</si>
  <si>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</si>
  <si>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</si>
  <si>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</si>
  <si>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</si>
  <si>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</si>
  <si>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</si>
  <si>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</si>
  <si>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</si>
  <si>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</si>
  <si>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</si>
  <si>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</si>
  <si>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</si>
  <si>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</si>
  <si>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</si>
  <si>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</si>
  <si>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</si>
  <si>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</si>
  <si>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</si>
  <si>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</si>
  <si>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</si>
  <si>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</si>
  <si>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</si>
  <si>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</si>
  <si>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</si>
  <si>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</si>
  <si>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</si>
  <si>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</si>
  <si>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</si>
  <si>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</si>
  <si>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</si>
  <si>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</si>
  <si>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</si>
  <si>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</si>
  <si>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</si>
  <si>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</si>
  <si>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</si>
  <si>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</si>
  <si>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</si>
  <si>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</si>
  <si>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</si>
  <si>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</si>
  <si>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</si>
  <si>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</si>
  <si>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</si>
  <si>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</si>
  <si>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</si>
  <si>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</si>
  <si>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</si>
  <si>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</si>
  <si>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</si>
  <si>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</si>
  <si>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</si>
  <si>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</si>
  <si>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</si>
  <si>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</si>
  <si>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</si>
  <si>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</si>
  <si>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</si>
  <si>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</si>
  <si>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</si>
  <si>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</si>
  <si>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</si>
  <si>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</si>
  <si>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</si>
  <si>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</si>
  <si>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</si>
  <si>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</si>
  <si>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</si>
  <si>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</si>
  <si>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</si>
  <si>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</si>
  <si>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</si>
  <si>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</si>
  <si>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</si>
  <si>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</si>
  <si>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</si>
  <si>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</si>
  <si>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</si>
  <si>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</si>
  <si>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</si>
  <si>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</si>
  <si>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</si>
  <si>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</si>
  <si>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</si>
  <si>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</si>
  <si>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</si>
  <si>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</si>
  <si>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</si>
  <si>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</si>
  <si>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</si>
  <si>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</si>
  <si>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</si>
  <si>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</si>
  <si>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</si>
  <si>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</si>
  <si>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</si>
  <si>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</si>
  <si>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</si>
  <si>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</si>
  <si>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</si>
  <si>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</si>
  <si>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</si>
  <si>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</si>
  <si>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</si>
  <si>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</si>
  <si>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</si>
  <si>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</si>
  <si>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</si>
  <si>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</si>
  <si>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</si>
  <si>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</si>
  <si>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</si>
  <si>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</si>
  <si>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</si>
  <si>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</si>
  <si>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</si>
  <si>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</si>
  <si>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</si>
  <si>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</si>
  <si>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</si>
  <si>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</si>
  <si>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</si>
  <si>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</si>
  <si>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</si>
  <si>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</si>
  <si>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</si>
  <si>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</si>
  <si>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</si>
  <si>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</si>
  <si>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</si>
  <si>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</si>
  <si>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</si>
  <si>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</si>
  <si>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</si>
  <si>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</si>
  <si>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</si>
  <si>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</si>
  <si>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</si>
  <si>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</si>
  <si>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</si>
  <si>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</si>
  <si>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</si>
  <si>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</si>
  <si>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</si>
  <si>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</si>
  <si>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</si>
  <si>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</si>
  <si>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</si>
  <si>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</si>
  <si>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</si>
  <si>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</si>
  <si>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</si>
  <si>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</si>
  <si>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</si>
  <si>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</si>
  <si>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</si>
  <si>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</si>
  <si>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</si>
  <si>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</si>
  <si>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</si>
  <si>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</si>
  <si>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</si>
  <si>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</si>
  <si>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</si>
  <si>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</si>
  <si>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</si>
  <si>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</si>
  <si>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</si>
  <si>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</si>
  <si>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</si>
  <si>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</si>
  <si>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</si>
  <si>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</si>
  <si>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</si>
  <si>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</si>
  <si>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</si>
  <si>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</si>
  <si>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</si>
  <si>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</si>
  <si>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</si>
  <si>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</si>
  <si>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</si>
  <si>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</si>
  <si>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</si>
  <si>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</si>
  <si>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</si>
  <si>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</si>
  <si>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</si>
  <si>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</si>
  <si>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</si>
  <si>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</si>
  <si>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</si>
  <si>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</si>
  <si>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</si>
  <si>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</si>
  <si>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</si>
  <si>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</si>
  <si>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</si>
  <si>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</si>
  <si>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</si>
  <si>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</si>
  <si>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</si>
  <si>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</si>
  <si>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</si>
  <si>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</si>
  <si>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</si>
  <si>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</si>
  <si>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</si>
  <si>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</si>
  <si>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</si>
  <si>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</si>
  <si>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</si>
  <si>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</si>
  <si>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</si>
  <si>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</si>
  <si>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</si>
  <si>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</si>
  <si>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</si>
  <si>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</si>
  <si>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</si>
  <si>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</si>
  <si>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</si>
  <si>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</si>
  <si>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</si>
  <si>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</si>
  <si>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</si>
  <si>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</si>
  <si>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</si>
  <si>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</si>
  <si>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</si>
  <si>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</si>
  <si>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</si>
  <si>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</si>
  <si>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</si>
  <si>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</si>
  <si>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</si>
  <si>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</si>
  <si>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</si>
  <si>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</si>
  <si>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</si>
  <si>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</si>
  <si>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</si>
  <si>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</si>
  <si>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</si>
  <si>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</si>
  <si>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</si>
  <si>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</si>
  <si>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</si>
  <si>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</si>
  <si>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</si>
  <si>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</si>
  <si>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</si>
  <si>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</si>
  <si>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</si>
  <si>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</si>
  <si>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</si>
  <si>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</si>
  <si>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</si>
  <si>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</si>
  <si>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</si>
  <si>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</si>
  <si>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</si>
  <si>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</si>
  <si>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</si>
  <si>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</si>
  <si>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</si>
  <si>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</si>
  <si>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</si>
  <si>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</si>
  <si>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</si>
  <si>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</si>
  <si>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</si>
  <si>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</si>
  <si>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</si>
  <si>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</si>
  <si>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</si>
  <si>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</si>
  <si>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</si>
  <si>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</si>
  <si>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</si>
  <si>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</si>
  <si>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</si>
  <si>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</si>
  <si>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</si>
  <si>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</si>
  <si>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</si>
  <si>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</si>
  <si>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</si>
  <si>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</si>
  <si>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</si>
  <si>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</si>
  <si>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</si>
  <si>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</si>
  <si>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</si>
  <si>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</si>
  <si>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</si>
  <si>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</si>
  <si>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</si>
  <si>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</si>
  <si>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</si>
  <si>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</si>
  <si>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</si>
  <si>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</si>
  <si>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</si>
  <si>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</si>
  <si>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</si>
  <si>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</si>
  <si>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</si>
  <si>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</si>
  <si>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</si>
  <si>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</si>
  <si>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</si>
  <si>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</si>
  <si>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</si>
  <si>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</si>
  <si>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</si>
  <si>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</si>
  <si>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</si>
  <si>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</si>
  <si>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</si>
  <si>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</si>
  <si>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</si>
  <si>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</si>
  <si>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</si>
  <si>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</si>
  <si>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</si>
  <si>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</si>
  <si>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</si>
  <si>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</si>
  <si>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</si>
  <si>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</si>
  <si>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</si>
  <si>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</si>
  <si>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</si>
  <si>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</si>
  <si>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</si>
  <si>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</si>
  <si>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</si>
  <si>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</si>
  <si>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</si>
  <si>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</si>
  <si>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</si>
  <si>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</si>
  <si>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</si>
  <si>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</si>
  <si>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</si>
  <si>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</si>
  <si>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</si>
  <si>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</si>
  <si>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</si>
  <si>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</si>
  <si>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</si>
  <si>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</si>
  <si>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</si>
  <si>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</si>
  <si>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</si>
  <si>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</si>
  <si>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</si>
  <si>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</si>
  <si>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</si>
  <si>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</si>
  <si>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</si>
  <si>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</si>
  <si>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</si>
  <si>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</si>
  <si>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</si>
  <si>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</si>
  <si>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</si>
  <si>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</si>
  <si>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</si>
  <si>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</si>
  <si>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</si>
  <si>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</si>
  <si>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</si>
  <si>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</si>
  <si>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</si>
  <si>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</si>
  <si>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</si>
  <si>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</si>
  <si>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</si>
  <si>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</si>
  <si>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</si>
  <si>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</si>
  <si>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</si>
  <si>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</si>
  <si>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</si>
  <si>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</si>
  <si>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</si>
  <si>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</si>
  <si>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</si>
  <si>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</si>
  <si>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</si>
  <si>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</si>
  <si>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</si>
  <si>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</si>
  <si>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</si>
  <si>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</si>
  <si>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</si>
  <si>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</si>
  <si>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</si>
  <si>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</si>
  <si>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</si>
  <si>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</si>
  <si>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</si>
  <si>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</si>
  <si>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</si>
  <si>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</si>
  <si>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</si>
  <si>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</si>
  <si>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</si>
  <si>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</si>
  <si>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</si>
  <si>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</si>
  <si>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</si>
  <si>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</si>
  <si>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</si>
  <si>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</si>
  <si>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</si>
  <si>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</si>
  <si>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</si>
  <si>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</si>
  <si>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</si>
  <si>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</si>
  <si>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</si>
  <si>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</si>
  <si>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</si>
  <si>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</si>
  <si>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</si>
  <si>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</si>
  <si>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</si>
  <si>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</si>
  <si>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</si>
  <si>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</si>
  <si>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</si>
  <si>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</si>
  <si>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</si>
  <si>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</si>
  <si>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</si>
  <si>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</si>
  <si>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</si>
  <si>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</si>
  <si>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</si>
  <si>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</si>
  <si>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</si>
  <si>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</si>
  <si>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</si>
  <si>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</si>
  <si>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</si>
  <si>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</si>
  <si>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</si>
  <si>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</si>
  <si>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</si>
  <si>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</si>
  <si>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</si>
  <si>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</si>
  <si>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</si>
  <si>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</si>
  <si>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</si>
  <si>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</si>
  <si>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</si>
  <si>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</si>
  <si>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</si>
  <si>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</si>
  <si>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</si>
  <si>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</si>
  <si>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</si>
  <si>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</si>
  <si>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</si>
  <si>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</si>
  <si>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</si>
  <si>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</si>
  <si>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</si>
  <si>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</si>
  <si>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</si>
  <si>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</si>
  <si>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</si>
  <si>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</si>
  <si>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</si>
  <si>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</si>
  <si>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</si>
  <si>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</si>
  <si>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</si>
  <si>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</si>
  <si>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</si>
  <si>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</si>
  <si>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</si>
  <si>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</si>
  <si>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</si>
  <si>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</si>
  <si>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</si>
  <si>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</si>
  <si>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</si>
  <si>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</si>
  <si>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</si>
  <si>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</si>
  <si>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</si>
  <si>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</si>
  <si>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</si>
  <si>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</si>
  <si>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</si>
  <si>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</si>
  <si>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</si>
  <si>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</si>
  <si>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</si>
  <si>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</si>
  <si>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</si>
  <si>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</si>
  <si>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</si>
  <si>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</si>
  <si>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</si>
  <si>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</si>
  <si>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</si>
  <si>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</si>
  <si>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</si>
  <si>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</si>
  <si>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</si>
  <si>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</si>
  <si>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</si>
  <si>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</si>
  <si>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</si>
  <si>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</si>
  <si>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</si>
  <si>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</si>
  <si>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</si>
  <si>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</si>
  <si>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</si>
  <si>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</si>
  <si>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</si>
  <si>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</si>
  <si>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</si>
  <si>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</si>
  <si>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</si>
  <si>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</si>
  <si>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</si>
  <si>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</si>
  <si>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</si>
  <si>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</si>
  <si>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</si>
  <si>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</si>
  <si>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</si>
  <si>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</si>
  <si>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</si>
  <si>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</si>
  <si>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</si>
  <si>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</si>
  <si>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</si>
  <si>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</si>
  <si>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</si>
  <si>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</si>
  <si>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</si>
  <si>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</si>
  <si>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</si>
  <si>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</si>
  <si>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</si>
  <si>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Em intervalo para desc. de pedra no km 15+000 ao km 16+000 em K14K18 (Local do Acidente)</t>
  </si>
  <si>
    <t>Ag. Solicitar MC1</t>
  </si>
  <si>
    <t>Solicitado MC1 às 09h22 para socaria no local do acidente no km 15+000 / Prev. partir após R73 12h00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</si>
  <si>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</si>
  <si>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</si>
  <si>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</si>
  <si>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</si>
  <si>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</si>
  <si>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</si>
  <si>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</si>
  <si>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</si>
  <si>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</si>
  <si>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</si>
  <si>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</si>
  <si>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</si>
  <si>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</si>
  <si>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Acionado 2 Maq. FIXOS e 2 Auxiliares / Realizar MNB em ZSK e após deslocamento para ZLI (Prev. em ZSK 13h30)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</si>
  <si>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</si>
  <si>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</si>
  <si>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</si>
  <si>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</si>
  <si>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</si>
  <si>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</si>
  <si>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</si>
  <si>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</si>
  <si>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</si>
  <si>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</si>
  <si>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</si>
  <si>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</si>
  <si>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ZCZ-ZSK</t>
  </si>
  <si>
    <t>ZCZZSK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</si>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</sst>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3" dataDxfId="242" headerRowBorderDxfId="240" tableBorderDxfId="241" totalsRowBorderDxfId="239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8"/>
    <tableColumn id="11" xr3:uid="{33520CA5-F846-4E76-93B5-CB06B5FE2FAB}" name="Coordenação Cod" dataDxfId="237"/>
    <tableColumn id="2" xr3:uid="{C84FE88F-829A-43C2-9585-F43A9E153FAA}" name="Coordenação" dataDxfId="236"/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194" activePane="topRight" state="frozen"/>
      <selection pane="topRight" activeCell="O224" sqref="O22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1525</v>
      </c>
      <c r="BK200" s="19" t="s">
        <v>1526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1537</v>
      </c>
      <c r="BK204" s="19" t="s">
        <v>1538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1553</v>
      </c>
      <c r="BK209" s="19" t="s">
        <v>1554</v>
      </c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/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/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/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/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/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479</v>
      </c>
      <c r="I219" s="120" t="s">
        <v>479</v>
      </c>
      <c r="J219" s="119">
        <v>73</v>
      </c>
      <c r="K219" s="119">
        <v>90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130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/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ZCZ-ZSK</v>
      </c>
      <c r="AN219" s="119" t="str">
        <f>IF(BS_CONTROLE[[#This Row],[SB]]=0, "-", BS_CONTROLE[[#This Row],[SB]])</f>
        <v>ZCZZSK</v>
      </c>
      <c r="AO219" s="119">
        <f>IF(BS_CONTROLE[[#This Row],[SUB]]=0, "-", BS_CONTROLE[[#This Row],[SUB]])</f>
        <v>73</v>
      </c>
      <c r="AP219" s="119">
        <f>BS_CONTROLE[[#This Row],[KM - Inicio]]</f>
        <v>90</v>
      </c>
      <c r="AQ219" s="119">
        <f>BS_CONTROLE[[#This Row],[KM - Inicio]]</f>
        <v>90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/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/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/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/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/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Y215:Z215 Z214 Y211:Z213 Y226:Z734 Y219:Z223 Z216:Z220 Z224:Z225">
    <cfRule type="cellIs" dxfId="225" priority="42690" operator="equal">
      <formula>"OPORTUNIDADE"</formula>
    </cfRule>
  </conditionalFormatting>
  <conditionalFormatting sqref="Z736 Y6:Z59 Z60 Y188:Z188 Y61:Z186 Z207:Z210 Y205:Z205 Z199:Z204 Y190:Z198 Y215:Z215 Z214 Y211:Z213 Y226:Z735 Y219:Z223 Z216:Z220 Z224:Z225">
    <cfRule type="cellIs" dxfId="224" priority="276" operator="equal">
      <formula>"NÃO"</formula>
    </cfRule>
    <cfRule type="cellIs" dxfId="223" priority="277" operator="equal">
      <formula>"SIM"</formula>
    </cfRule>
  </conditionalFormatting>
  <conditionalFormatting sqref="AZ6:AZ734">
    <cfRule type="expression" dxfId="222" priority="42732">
      <formula>#REF!=1</formula>
    </cfRule>
  </conditionalFormatting>
  <conditionalFormatting sqref="BF60 U6:U59 V60 AY6:AY738 U61:U736 BE6:BE738">
    <cfRule type="cellIs" dxfId="221" priority="42716" operator="equal">
      <formula>"ERRO"</formula>
    </cfRule>
  </conditionalFormatting>
  <conditionalFormatting sqref="BQ6:BQ155 BQ157:BQ738">
    <cfRule type="cellIs" dxfId="220" priority="42711" operator="equal">
      <formula>"Produção e Intervalo"</formula>
    </cfRule>
    <cfRule type="cellIs" dxfId="219" priority="42712" operator="equal">
      <formula>"Aderente"</formula>
    </cfRule>
    <cfRule type="cellIs" dxfId="218" priority="42713" operator="equal">
      <formula>"Intervalo"</formula>
    </cfRule>
    <cfRule type="cellIs" dxfId="217" priority="42714" operator="equal">
      <formula>"Produção"</formula>
    </cfRule>
    <cfRule type="cellIs" dxfId="216" priority="42715" operator="equal">
      <formula>"ERRO"</formula>
    </cfRule>
  </conditionalFormatting>
  <conditionalFormatting sqref="BR6:BS738">
    <cfRule type="cellIs" dxfId="215" priority="42693" operator="equal">
      <formula>"*"</formula>
    </cfRule>
    <cfRule type="cellIs" dxfId="214" priority="42694" operator="greaterThanOrEqual">
      <formula>1</formula>
    </cfRule>
    <cfRule type="cellIs" dxfId="213" priority="42695" operator="lessThan">
      <formula>1</formula>
    </cfRule>
  </conditionalFormatting>
  <conditionalFormatting sqref="BH737 BH6:BH27 BH28:BI31 BH32:BH734">
    <cfRule type="iconSet" priority="44516">
      <iconSet showValue="0">
        <cfvo type="percent" val="0"/>
        <cfvo type="num" val="1"/>
        <cfvo type="num" val="1" gte="0"/>
      </iconSet>
    </cfRule>
    <cfRule type="iconSet" priority="445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12" priority="44533">
      <formula>#REF!=1</formula>
    </cfRule>
  </conditionalFormatting>
  <conditionalFormatting sqref="BP10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9 BP211:BP533">
    <cfRule type="iconSet" priority="4456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11" priority="114" operator="equal">
      <formula>"OPORTUNIDADE"</formula>
    </cfRule>
  </conditionalFormatting>
  <conditionalFormatting sqref="Z187">
    <cfRule type="cellIs" dxfId="210" priority="112" operator="equal">
      <formula>"NÃO"</formula>
    </cfRule>
    <cfRule type="cellIs" dxfId="209" priority="113" operator="equal">
      <formula>"SIM"</formula>
    </cfRule>
  </conditionalFormatting>
  <conditionalFormatting sqref="Z189">
    <cfRule type="cellIs" dxfId="208" priority="111" operator="equal">
      <formula>"OPORTUNIDADE"</formula>
    </cfRule>
  </conditionalFormatting>
  <conditionalFormatting sqref="Z189">
    <cfRule type="cellIs" dxfId="207" priority="109" operator="equal">
      <formula>"NÃO"</formula>
    </cfRule>
    <cfRule type="cellIs" dxfId="206" priority="110" operator="equal">
      <formula>"SIM"</formula>
    </cfRule>
  </conditionalFormatting>
  <conditionalFormatting sqref="BP1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5" priority="104" operator="equal">
      <formula>"OPORTUNIDADE"</formula>
    </cfRule>
  </conditionalFormatting>
  <conditionalFormatting sqref="Y187">
    <cfRule type="cellIs" dxfId="204" priority="102" operator="equal">
      <formula>"NÃO"</formula>
    </cfRule>
    <cfRule type="cellIs" dxfId="203" priority="103" operator="equal">
      <formula>"SIM"</formula>
    </cfRule>
  </conditionalFormatting>
  <conditionalFormatting sqref="Y189">
    <cfRule type="cellIs" dxfId="202" priority="101" operator="equal">
      <formula>"OPORTUNIDADE"</formula>
    </cfRule>
  </conditionalFormatting>
  <conditionalFormatting sqref="Y189">
    <cfRule type="cellIs" dxfId="201" priority="99" operator="equal">
      <formula>"NÃO"</formula>
    </cfRule>
    <cfRule type="cellIs" dxfId="200" priority="100" operator="equal">
      <formula>"SIM"</formula>
    </cfRule>
  </conditionalFormatting>
  <conditionalFormatting sqref="BP1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9" priority="50" operator="equal">
      <formula>"OPORTUNIDADE"</formula>
    </cfRule>
  </conditionalFormatting>
  <conditionalFormatting sqref="Z206">
    <cfRule type="cellIs" dxfId="198" priority="48" operator="equal">
      <formula>"NÃO"</formula>
    </cfRule>
    <cfRule type="cellIs" dxfId="197" priority="49" operator="equal">
      <formula>"SIM"</formula>
    </cfRule>
  </conditionalFormatting>
  <conditionalFormatting sqref="Y206:Y210">
    <cfRule type="cellIs" dxfId="196" priority="47" operator="equal">
      <formula>"OPORTUNIDADE"</formula>
    </cfRule>
  </conditionalFormatting>
  <conditionalFormatting sqref="Y206:Y210">
    <cfRule type="cellIs" dxfId="195" priority="45" operator="equal">
      <formula>"NÃO"</formula>
    </cfRule>
    <cfRule type="cellIs" dxfId="194" priority="46" operator="equal">
      <formula>"SIM"</formula>
    </cfRule>
  </conditionalFormatting>
  <conditionalFormatting sqref="Y204">
    <cfRule type="cellIs" dxfId="193" priority="44" operator="equal">
      <formula>"OPORTUNIDADE"</formula>
    </cfRule>
  </conditionalFormatting>
  <conditionalFormatting sqref="Y204">
    <cfRule type="cellIs" dxfId="192" priority="42" operator="equal">
      <formula>"NÃO"</formula>
    </cfRule>
    <cfRule type="cellIs" dxfId="191" priority="43" operator="equal">
      <formula>"SIM"</formula>
    </cfRule>
  </conditionalFormatting>
  <conditionalFormatting sqref="Y203">
    <cfRule type="cellIs" dxfId="190" priority="41" operator="equal">
      <formula>"OPORTUNIDADE"</formula>
    </cfRule>
  </conditionalFormatting>
  <conditionalFormatting sqref="Y203">
    <cfRule type="cellIs" dxfId="189" priority="39" operator="equal">
      <formula>"NÃO"</formula>
    </cfRule>
    <cfRule type="cellIs" dxfId="188" priority="40" operator="equal">
      <formula>"SIM"</formula>
    </cfRule>
  </conditionalFormatting>
  <conditionalFormatting sqref="Y202">
    <cfRule type="cellIs" dxfId="187" priority="38" operator="equal">
      <formula>"OPORTUNIDADE"</formula>
    </cfRule>
  </conditionalFormatting>
  <conditionalFormatting sqref="Y202">
    <cfRule type="cellIs" dxfId="186" priority="36" operator="equal">
      <formula>"NÃO"</formula>
    </cfRule>
    <cfRule type="cellIs" dxfId="185" priority="37" operator="equal">
      <formula>"SIM"</formula>
    </cfRule>
  </conditionalFormatting>
  <conditionalFormatting sqref="Y201">
    <cfRule type="cellIs" dxfId="184" priority="35" operator="equal">
      <formula>"OPORTUNIDADE"</formula>
    </cfRule>
  </conditionalFormatting>
  <conditionalFormatting sqref="Y201">
    <cfRule type="cellIs" dxfId="183" priority="33" operator="equal">
      <formula>"NÃO"</formula>
    </cfRule>
    <cfRule type="cellIs" dxfId="182" priority="34" operator="equal">
      <formula>"SIM"</formula>
    </cfRule>
  </conditionalFormatting>
  <conditionalFormatting sqref="Y200">
    <cfRule type="cellIs" dxfId="181" priority="32" operator="equal">
      <formula>"OPORTUNIDADE"</formula>
    </cfRule>
  </conditionalFormatting>
  <conditionalFormatting sqref="Y200">
    <cfRule type="cellIs" dxfId="180" priority="30" operator="equal">
      <formula>"NÃO"</formula>
    </cfRule>
    <cfRule type="cellIs" dxfId="179" priority="31" operator="equal">
      <formula>"SIM"</formula>
    </cfRule>
  </conditionalFormatting>
  <conditionalFormatting sqref="Y199">
    <cfRule type="cellIs" dxfId="178" priority="29" operator="equal">
      <formula>"OPORTUNIDADE"</formula>
    </cfRule>
  </conditionalFormatting>
  <conditionalFormatting sqref="Y199">
    <cfRule type="cellIs" dxfId="177" priority="27" operator="equal">
      <formula>"NÃO"</formula>
    </cfRule>
    <cfRule type="cellIs" dxfId="176" priority="28" operator="equal">
      <formula>"SIM"</formula>
    </cfRule>
  </conditionalFormatting>
  <conditionalFormatting sqref="BQ156">
    <cfRule type="cellIs" dxfId="175" priority="22" operator="equal">
      <formula>"Produção e Intervalo"</formula>
    </cfRule>
    <cfRule type="cellIs" dxfId="174" priority="23" operator="equal">
      <formula>"Aderente"</formula>
    </cfRule>
    <cfRule type="cellIs" dxfId="173" priority="24" operator="equal">
      <formula>"Intervalo"</formula>
    </cfRule>
    <cfRule type="cellIs" dxfId="172" priority="25" operator="equal">
      <formula>"Produção"</formula>
    </cfRule>
    <cfRule type="cellIs" dxfId="171" priority="26" operator="equal">
      <formula>"ERRO"</formula>
    </cfRule>
  </conditionalFormatting>
  <conditionalFormatting sqref="BJ165:BK1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70" priority="18" operator="equal">
      <formula>"OPORTUNIDADE"</formula>
    </cfRule>
  </conditionalFormatting>
  <conditionalFormatting sqref="Y214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216:Y218">
    <cfRule type="cellIs" dxfId="167" priority="15" operator="equal">
      <formula>"OPORTUNIDADE"</formula>
    </cfRule>
  </conditionalFormatting>
  <conditionalFormatting sqref="Y216:Y21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222:Y223 Y225">
    <cfRule type="cellIs" dxfId="164" priority="9" operator="equal">
      <formula>"OPORTUNIDADE"</formula>
    </cfRule>
  </conditionalFormatting>
  <conditionalFormatting sqref="Y222:Y223 Y225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219:Y220">
    <cfRule type="cellIs" dxfId="161" priority="6" operator="equal">
      <formula>"OPORTUNIDADE"</formula>
    </cfRule>
  </conditionalFormatting>
  <conditionalFormatting sqref="Y219:Y22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224">
    <cfRule type="cellIs" dxfId="158" priority="3" operator="equal">
      <formula>"OPORTUNIDADE"</formula>
    </cfRule>
  </conditionalFormatting>
  <conditionalFormatting sqref="Y22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8" sqref="A198:P2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Solicitado MC1 às 08h38, previsão de FX para socaria no km 360+200 entre ZED361 após às 12h00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Em intervalo para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Solicitado MC1 às 09h22 para socaria no local do acidente no km 15+000 / Prev. partir após R73 12h00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Acionado 2 Maq. FIXOS e 2 Auxiliares / Realizar MNB em ZSK e após deslocamento para ZLI (Prev. em ZSK 13h30)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ZCZ-ZTI</v>
      </c>
      <c r="E219" s="92" t="str">
        <f>IF(SP_NORTE!D219="","*",SP_NORTE!D219)</f>
        <v>V97</v>
      </c>
      <c r="F219" s="92" t="str">
        <f>IF(SP_NORTE!H219="","*",SP_NORTE!H219)</f>
        <v>-</v>
      </c>
      <c r="G219" s="92" t="str">
        <f>IF(SP_NORTE!M219="","*",SP_NORTE!M219)</f>
        <v>ZCZ-ZSK</v>
      </c>
      <c r="H219" s="131">
        <f>IF(SP_NORTE!K219="","*",SP_NORTE!K219)</f>
        <v>90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ZCZ-ZSK</v>
      </c>
      <c r="M219" s="92">
        <f>IF(SP_NORTE!AP219="","*",SP_NORTE!AP219)</f>
        <v>90</v>
      </c>
      <c r="N219" s="92" t="str">
        <f>IF(SP_NORTE!AM219="","*",SP_NORTE!AM219)</f>
        <v>ZCZ-ZSK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ZCZ-ZSK</v>
      </c>
      <c r="L216" s="175" t="str">
        <f>IF(SP_NORTE!N219="","*",SP_NORTE!N219)</f>
        <v>ZCZZSK</v>
      </c>
      <c r="M216" s="176">
        <f>IF(SP_NORTE!J219="","*",SP_NORTE!J219)</f>
        <v>73</v>
      </c>
      <c r="N216" s="184">
        <f>IF(SP_NORTE!K219="","*",SP_NORTE!K219)</f>
        <v>90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130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114</v>
      </c>
      <c r="V216" s="173">
        <f ca="1">_xlfn.XLOOKUP(G216&amp;$V$2,BS_CONTROLE[CHAVE],BS_CONTROLE[Quantidade_11],"-")</f>
        <v>0</v>
      </c>
      <c r="W216" s="173">
        <f ca="1">_xlfn.XLOOKUP(G216&amp;$W$2,BS_CONTROLE[CHAVE],BS_CONTROLE[Quantidade_11],"-")</f>
        <v>0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1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1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0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*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*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*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*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*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-</v>
      </c>
      <c r="F212" s="114" t="str">
        <f>IF(SP_NORTE!M219="","*",SP_NORTE!M219)</f>
        <v>ZCZ-ZSK</v>
      </c>
      <c r="G212" s="109" t="str">
        <f>IF(SP_NORTE!I219="","*",SP_NORTE!I219)</f>
        <v>-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*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*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*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*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*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2025-10-15T17:55:16Z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