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08" documentId="8_{B6337239-1A00-434D-AAD0-422EA1FEB5AE}" xr6:coauthVersionLast="47" xr6:coauthVersionMax="47" xr10:uidLastSave="{6A77B31A-6006-4702-88A1-B42B87007101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SELEÇÕES" sheetId="9" r:id="rId3"/>
    <sheet name="Intervalos não Programados " sheetId="17" r:id="rId4"/>
    <sheet name="Diesel" sheetId="14" r:id="rId5"/>
    <sheet name="FN_MC" sheetId="1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5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R79" i="16" s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<sst xmlns="http://schemas.openxmlformats.org/spreadsheetml/2006/main" count="4820" uniqueCount="1431">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</sst>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1131</v>
      </c>
      <c r="C3" s="220" t="s">
        <v>1132</v>
      </c>
      <c r="D3" s="220" t="s">
        <v>1133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1135</v>
      </c>
      <c r="E3" s="186" t="s">
        <v>1136</v>
      </c>
      <c r="F3" s="186" t="s">
        <v>1137</v>
      </c>
      <c r="G3" s="186" t="s">
        <v>1138</v>
      </c>
      <c r="H3" s="186" t="s">
        <v>1139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1140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1141</v>
      </c>
      <c r="D10" s="187">
        <v>9049</v>
      </c>
      <c r="E10" s="188">
        <v>46044</v>
      </c>
      <c r="F10" s="187" t="s">
        <v>1142</v>
      </c>
      <c r="G10" s="187" t="s">
        <v>1143</v>
      </c>
      <c r="H10" s="187"/>
    </row>
    <row r="11" spans="3:8">
      <c r="C11" s="187" t="s">
        <v>1141</v>
      </c>
      <c r="D11" s="187">
        <v>9044</v>
      </c>
      <c r="E11" s="188">
        <v>46044</v>
      </c>
      <c r="F11" s="187" t="s">
        <v>1144</v>
      </c>
      <c r="G11" s="187" t="s">
        <v>1145</v>
      </c>
      <c r="H11" s="187"/>
    </row>
    <row r="12" spans="3:8">
      <c r="C12" s="187" t="s">
        <v>1141</v>
      </c>
      <c r="D12" s="187">
        <v>762</v>
      </c>
      <c r="E12" s="188">
        <v>46044</v>
      </c>
      <c r="F12" s="187" t="s">
        <v>1146</v>
      </c>
      <c r="G12" s="187" t="s">
        <v>1145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BK1" activePane="topRight" state="frozen"/>
      <selection pane="topRight" activeCell="B55" sqref="B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1147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1148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1149</v>
      </c>
      <c r="BI1" s="233"/>
      <c r="BJ1" s="234"/>
      <c r="BK1" s="235"/>
      <c r="BL1" s="43"/>
      <c r="BM1" s="225" t="s">
        <v>1150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1151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1152</v>
      </c>
      <c r="T2" s="17"/>
      <c r="U2" s="66"/>
      <c r="V2" s="144"/>
      <c r="W2" s="19"/>
      <c r="X2" s="17"/>
      <c r="Y2" s="18"/>
      <c r="Z2" s="2"/>
      <c r="AA2" s="121" t="s">
        <v>1153</v>
      </c>
      <c r="AB2" s="17"/>
      <c r="AC2" s="17"/>
      <c r="AD2" s="17"/>
      <c r="AE2" s="61"/>
      <c r="AF2" s="61"/>
      <c r="AG2" s="73"/>
      <c r="AH2" s="3"/>
      <c r="AI2" s="228" t="s">
        <v>1151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1154</v>
      </c>
      <c r="AT2" s="230"/>
      <c r="AU2" s="230"/>
      <c r="AV2" s="230"/>
      <c r="AW2" s="230"/>
      <c r="AX2" s="229"/>
      <c r="AY2" s="231"/>
      <c r="AZ2" s="4"/>
      <c r="BA2" s="222" t="s">
        <v>1155</v>
      </c>
      <c r="BB2" s="224"/>
      <c r="BC2" s="228" t="s">
        <v>1152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1156</v>
      </c>
      <c r="G3" s="48"/>
      <c r="H3" s="47" t="s">
        <v>1157</v>
      </c>
      <c r="I3" s="49"/>
      <c r="J3" s="49"/>
      <c r="K3" s="49"/>
      <c r="L3" s="62"/>
      <c r="M3" s="49"/>
      <c r="N3" s="67"/>
      <c r="O3" s="47" t="s">
        <v>1154</v>
      </c>
      <c r="P3" s="48"/>
      <c r="Q3" s="65" t="s">
        <v>1158</v>
      </c>
      <c r="R3" s="48"/>
      <c r="S3" s="47" t="s">
        <v>1159</v>
      </c>
      <c r="T3" s="49"/>
      <c r="U3" s="67"/>
      <c r="V3" s="145"/>
      <c r="W3" s="50" t="s">
        <v>1160</v>
      </c>
      <c r="X3" s="51"/>
      <c r="Y3" s="52"/>
      <c r="Z3" s="53"/>
      <c r="AA3" s="122" t="s">
        <v>1161</v>
      </c>
      <c r="AB3" s="54"/>
      <c r="AC3" s="54"/>
      <c r="AD3" s="55"/>
      <c r="AE3" s="70" t="s">
        <v>1162</v>
      </c>
      <c r="AF3" s="72"/>
      <c r="AG3" s="74"/>
      <c r="AH3" s="56"/>
      <c r="AI3" s="222" t="s">
        <v>1156</v>
      </c>
      <c r="AJ3" s="224"/>
      <c r="AK3" s="222" t="s">
        <v>1157</v>
      </c>
      <c r="AL3" s="223"/>
      <c r="AM3" s="223"/>
      <c r="AN3" s="223"/>
      <c r="AO3" s="223"/>
      <c r="AP3" s="223"/>
      <c r="AQ3" s="224"/>
      <c r="AR3" s="160"/>
      <c r="AS3" s="246" t="s">
        <v>1163</v>
      </c>
      <c r="AT3" s="247"/>
      <c r="AU3" s="246" t="s">
        <v>1164</v>
      </c>
      <c r="AV3" s="247"/>
      <c r="AW3" s="246" t="s">
        <v>1165</v>
      </c>
      <c r="AX3" s="248"/>
      <c r="AY3" s="57" t="s">
        <v>1166</v>
      </c>
      <c r="AZ3" s="57"/>
      <c r="BA3" s="244"/>
      <c r="BB3" s="245"/>
      <c r="BC3" s="222" t="s">
        <v>1159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1167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1168</v>
      </c>
      <c r="B4" s="37" t="s">
        <v>1169</v>
      </c>
      <c r="C4" s="38" t="s">
        <v>1168</v>
      </c>
      <c r="D4" s="39" t="s">
        <v>1170</v>
      </c>
      <c r="E4" s="40"/>
      <c r="F4" s="39" t="s">
        <v>1170</v>
      </c>
      <c r="G4" s="36" t="s">
        <v>1168</v>
      </c>
      <c r="H4" s="37" t="s">
        <v>1169</v>
      </c>
      <c r="I4" s="37" t="s">
        <v>1169</v>
      </c>
      <c r="J4" s="37" t="s">
        <v>1169</v>
      </c>
      <c r="K4" s="37" t="s">
        <v>1169</v>
      </c>
      <c r="L4" s="63" t="s">
        <v>1169</v>
      </c>
      <c r="M4" s="37" t="s">
        <v>1169</v>
      </c>
      <c r="N4" s="113" t="s">
        <v>1169</v>
      </c>
      <c r="O4" s="37" t="s">
        <v>1169</v>
      </c>
      <c r="P4" s="37" t="s">
        <v>1169</v>
      </c>
      <c r="Q4" s="63" t="s">
        <v>1169</v>
      </c>
      <c r="R4" s="36" t="s">
        <v>1168</v>
      </c>
      <c r="S4" s="39" t="s">
        <v>1170</v>
      </c>
      <c r="T4" s="39" t="s">
        <v>1170</v>
      </c>
      <c r="U4" s="68" t="s">
        <v>1168</v>
      </c>
      <c r="V4" s="146" t="s">
        <v>1169</v>
      </c>
      <c r="W4" s="41" t="s">
        <v>1169</v>
      </c>
      <c r="X4" s="39" t="s">
        <v>1170</v>
      </c>
      <c r="Y4" s="39" t="s">
        <v>1170</v>
      </c>
      <c r="Z4" s="39" t="s">
        <v>1170</v>
      </c>
      <c r="AA4" s="63" t="s">
        <v>1169</v>
      </c>
      <c r="AB4" s="39" t="s">
        <v>1170</v>
      </c>
      <c r="AC4" s="39" t="s">
        <v>1170</v>
      </c>
      <c r="AD4" s="37" t="s">
        <v>1169</v>
      </c>
      <c r="AE4" s="63" t="s">
        <v>1169</v>
      </c>
      <c r="AF4" s="63" t="s">
        <v>1169</v>
      </c>
      <c r="AG4" s="63" t="s">
        <v>1169</v>
      </c>
      <c r="AH4" s="42"/>
      <c r="AI4" s="131" t="s">
        <v>1170</v>
      </c>
      <c r="AJ4" s="36" t="s">
        <v>1168</v>
      </c>
      <c r="AK4" s="113" t="s">
        <v>1169</v>
      </c>
      <c r="AL4" s="113" t="s">
        <v>1169</v>
      </c>
      <c r="AM4" s="113" t="s">
        <v>1169</v>
      </c>
      <c r="AN4" s="113" t="s">
        <v>1169</v>
      </c>
      <c r="AO4" s="37" t="s">
        <v>1169</v>
      </c>
      <c r="AP4" s="37" t="s">
        <v>1169</v>
      </c>
      <c r="AQ4" s="37" t="s">
        <v>1169</v>
      </c>
      <c r="AR4" s="161" t="s">
        <v>1169</v>
      </c>
      <c r="AS4" s="161" t="s">
        <v>1169</v>
      </c>
      <c r="AT4" s="161" t="s">
        <v>1169</v>
      </c>
      <c r="AU4" s="161" t="s">
        <v>1169</v>
      </c>
      <c r="AV4" s="161" t="s">
        <v>1169</v>
      </c>
      <c r="AW4" s="161" t="s">
        <v>1169</v>
      </c>
      <c r="AX4" s="37" t="s">
        <v>1169</v>
      </c>
      <c r="AY4" s="36" t="s">
        <v>1168</v>
      </c>
      <c r="AZ4" s="39" t="s">
        <v>1170</v>
      </c>
      <c r="BA4" s="37" t="s">
        <v>1169</v>
      </c>
      <c r="BB4" s="36" t="s">
        <v>1168</v>
      </c>
      <c r="BC4" s="39" t="s">
        <v>1170</v>
      </c>
      <c r="BD4" s="39" t="s">
        <v>1170</v>
      </c>
      <c r="BE4" s="36" t="s">
        <v>1168</v>
      </c>
      <c r="BF4" s="37" t="s">
        <v>1169</v>
      </c>
      <c r="BG4" s="43" t="s">
        <v>1171</v>
      </c>
      <c r="BH4" s="37" t="s">
        <v>1169</v>
      </c>
      <c r="BI4" s="37" t="s">
        <v>1169</v>
      </c>
      <c r="BJ4" s="197" t="s">
        <v>1169</v>
      </c>
      <c r="BK4" s="37" t="s">
        <v>1169</v>
      </c>
      <c r="BL4" s="43" t="s">
        <v>1171</v>
      </c>
      <c r="BM4" s="39" t="s">
        <v>1170</v>
      </c>
      <c r="BN4" s="39" t="s">
        <v>1170</v>
      </c>
      <c r="BO4" s="39" t="s">
        <v>1170</v>
      </c>
      <c r="BP4" s="37" t="s">
        <v>1169</v>
      </c>
      <c r="BQ4" s="36" t="s">
        <v>1168</v>
      </c>
      <c r="BR4" s="36" t="s">
        <v>1168</v>
      </c>
      <c r="BS4" s="36" t="s">
        <v>1168</v>
      </c>
      <c r="BT4" s="132"/>
    </row>
    <row r="5" spans="1:72" s="155" customFormat="1" ht="14.25" customHeight="1">
      <c r="A5" s="153" t="s">
        <v>1172</v>
      </c>
      <c r="B5" s="153" t="s">
        <v>1173</v>
      </c>
      <c r="C5" s="172" t="s">
        <v>1174</v>
      </c>
      <c r="D5" s="154" t="s">
        <v>1175</v>
      </c>
      <c r="E5" s="154" t="s">
        <v>1176</v>
      </c>
      <c r="F5" s="154" t="s">
        <v>1177</v>
      </c>
      <c r="G5" s="154" t="s">
        <v>1178</v>
      </c>
      <c r="H5" s="154" t="s">
        <v>1179</v>
      </c>
      <c r="I5" s="154" t="s">
        <v>1180</v>
      </c>
      <c r="J5" s="154" t="s">
        <v>1</v>
      </c>
      <c r="K5" s="154" t="s">
        <v>1181</v>
      </c>
      <c r="L5" s="154" t="s">
        <v>1182</v>
      </c>
      <c r="M5" s="154" t="s">
        <v>1183</v>
      </c>
      <c r="N5" s="179" t="s">
        <v>5</v>
      </c>
      <c r="O5" s="154" t="s">
        <v>1184</v>
      </c>
      <c r="P5" s="154" t="s">
        <v>1185</v>
      </c>
      <c r="Q5" s="172" t="s">
        <v>1186</v>
      </c>
      <c r="R5" s="154" t="s">
        <v>1187</v>
      </c>
      <c r="S5" s="154" t="s">
        <v>1188</v>
      </c>
      <c r="T5" s="154" t="s">
        <v>1189</v>
      </c>
      <c r="U5" s="173" t="s">
        <v>4</v>
      </c>
      <c r="V5" s="154" t="s">
        <v>1190</v>
      </c>
      <c r="W5" s="198" t="s">
        <v>1191</v>
      </c>
      <c r="X5" s="154" t="s">
        <v>1192</v>
      </c>
      <c r="Y5" s="154" t="s">
        <v>1193</v>
      </c>
      <c r="Z5" s="154" t="s">
        <v>598</v>
      </c>
      <c r="AA5" s="172" t="s">
        <v>1194</v>
      </c>
      <c r="AB5" s="154" t="s">
        <v>1195</v>
      </c>
      <c r="AC5" s="154" t="s">
        <v>1196</v>
      </c>
      <c r="AD5" s="154" t="s">
        <v>1197</v>
      </c>
      <c r="AE5" s="172" t="s">
        <v>1198</v>
      </c>
      <c r="AF5" s="172" t="s">
        <v>1199</v>
      </c>
      <c r="AG5" s="172" t="s">
        <v>1200</v>
      </c>
      <c r="AH5" s="154" t="s">
        <v>1201</v>
      </c>
      <c r="AI5" s="154" t="s">
        <v>1202</v>
      </c>
      <c r="AJ5" s="154" t="s">
        <v>1203</v>
      </c>
      <c r="AK5" s="173" t="s">
        <v>1204</v>
      </c>
      <c r="AL5" s="173" t="s">
        <v>1205</v>
      </c>
      <c r="AM5" s="173" t="s">
        <v>1206</v>
      </c>
      <c r="AN5" s="173" t="s">
        <v>1207</v>
      </c>
      <c r="AO5" s="154" t="s">
        <v>1208</v>
      </c>
      <c r="AP5" s="154" t="s">
        <v>1209</v>
      </c>
      <c r="AQ5" s="154" t="s">
        <v>1210</v>
      </c>
      <c r="AR5" s="174" t="s">
        <v>1211</v>
      </c>
      <c r="AS5" s="174" t="s">
        <v>1212</v>
      </c>
      <c r="AT5" s="174" t="s">
        <v>1213</v>
      </c>
      <c r="AU5" s="174" t="s">
        <v>1214</v>
      </c>
      <c r="AV5" s="174" t="s">
        <v>1215</v>
      </c>
      <c r="AW5" s="174" t="s">
        <v>1216</v>
      </c>
      <c r="AX5" s="154" t="s">
        <v>1217</v>
      </c>
      <c r="AY5" s="154" t="s">
        <v>1166</v>
      </c>
      <c r="AZ5" s="154" t="s">
        <v>1218</v>
      </c>
      <c r="BA5" s="154" t="s">
        <v>1219</v>
      </c>
      <c r="BB5" s="154" t="s">
        <v>1220</v>
      </c>
      <c r="BC5" s="154" t="s">
        <v>1221</v>
      </c>
      <c r="BD5" s="154" t="s">
        <v>1222</v>
      </c>
      <c r="BE5" s="154" t="s">
        <v>1223</v>
      </c>
      <c r="BF5" s="154" t="s">
        <v>1224</v>
      </c>
      <c r="BG5" s="154" t="s">
        <v>1225</v>
      </c>
      <c r="BH5" s="154" t="s">
        <v>1226</v>
      </c>
      <c r="BI5" s="154" t="s">
        <v>1227</v>
      </c>
      <c r="BJ5" s="154" t="s">
        <v>1228</v>
      </c>
      <c r="BK5" s="154" t="s">
        <v>1229</v>
      </c>
      <c r="BL5" s="154" t="s">
        <v>1230</v>
      </c>
      <c r="BM5" s="154" t="s">
        <v>1231</v>
      </c>
      <c r="BN5" s="154" t="s">
        <v>1232</v>
      </c>
      <c r="BO5" s="154" t="s">
        <v>1233</v>
      </c>
      <c r="BP5" s="154" t="s">
        <v>1234</v>
      </c>
      <c r="BQ5" s="154" t="s">
        <v>1235</v>
      </c>
      <c r="BR5" s="154" t="s">
        <v>1236</v>
      </c>
      <c r="BS5" s="154" t="s">
        <v>1237</v>
      </c>
      <c r="BT5" s="132" t="s">
        <v>1238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1239</v>
      </c>
      <c r="W7" s="135" t="s">
        <v>1240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1241</v>
      </c>
      <c r="BK7" s="14" t="s">
        <v>1241</v>
      </c>
      <c r="BL7" s="13"/>
      <c r="BM7" s="12" t="s">
        <v>982</v>
      </c>
      <c r="BN7" s="12" t="s">
        <v>1013</v>
      </c>
      <c r="BO7" s="130" t="s">
        <v>1071</v>
      </c>
      <c r="BP7" s="14" t="s">
        <v>1241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1243</v>
      </c>
      <c r="W8" s="135" t="s">
        <v>1244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1245</v>
      </c>
      <c r="BK8" s="14" t="s">
        <v>1245</v>
      </c>
      <c r="BL8" s="13"/>
      <c r="BM8" s="12" t="s">
        <v>985</v>
      </c>
      <c r="BN8" s="12" t="s">
        <v>1015</v>
      </c>
      <c r="BO8" s="130" t="s">
        <v>1116</v>
      </c>
      <c r="BP8" s="14" t="s">
        <v>1245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1246</v>
      </c>
      <c r="W9" s="206" t="s">
        <v>1247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1248</v>
      </c>
      <c r="BK9" s="14" t="s">
        <v>1248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1249</v>
      </c>
      <c r="N10" s="151" t="s">
        <v>1250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1251</v>
      </c>
      <c r="W10" s="135" t="s">
        <v>1252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1253</v>
      </c>
      <c r="BK10" s="14" t="s">
        <v>1253</v>
      </c>
      <c r="BL10" s="13"/>
      <c r="BM10" s="12" t="s">
        <v>994</v>
      </c>
      <c r="BN10" s="12" t="s">
        <v>1018</v>
      </c>
      <c r="BO10" s="130" t="s">
        <v>1069</v>
      </c>
      <c r="BP10" s="14" t="s">
        <v>1254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1255</v>
      </c>
      <c r="W14" s="135" t="s">
        <v>1256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1257</v>
      </c>
      <c r="BK14" s="14" t="s">
        <v>1258</v>
      </c>
      <c r="BL14" s="13"/>
      <c r="BM14" s="12" t="s">
        <v>982</v>
      </c>
      <c r="BN14" s="12" t="s">
        <v>1003</v>
      </c>
      <c r="BO14" s="130" t="s">
        <v>1121</v>
      </c>
      <c r="BP14" s="14" t="s">
        <v>1259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1260</v>
      </c>
      <c r="I15" s="135" t="s">
        <v>1260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1261</v>
      </c>
      <c r="W15" s="135" t="s">
        <v>1262</v>
      </c>
      <c r="X15" s="152" t="s">
        <v>966</v>
      </c>
      <c r="Y15" s="129" t="s">
        <v>960</v>
      </c>
      <c r="Z15" s="129"/>
      <c r="AA15" s="71" t="s">
        <v>1263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1264</v>
      </c>
      <c r="BK15" s="14" t="s">
        <v>1265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1266</v>
      </c>
      <c r="W16" s="135" t="s">
        <v>1267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1268</v>
      </c>
      <c r="BK16" s="14" t="s">
        <v>1269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1270</v>
      </c>
      <c r="N17" s="151" t="s">
        <v>1271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1272</v>
      </c>
      <c r="W17" s="135" t="s">
        <v>1273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1274</v>
      </c>
      <c r="BK17" s="14" t="s">
        <v>1274</v>
      </c>
      <c r="BL17" s="13"/>
      <c r="BM17" s="12" t="s">
        <v>975</v>
      </c>
      <c r="BN17" s="12" t="s">
        <v>998</v>
      </c>
      <c r="BO17" s="130" t="s">
        <v>1062</v>
      </c>
      <c r="BP17" s="14" t="s">
        <v>1275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1276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1270</v>
      </c>
      <c r="N18" s="151" t="s">
        <v>1271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1277</v>
      </c>
      <c r="W18" s="135" t="s">
        <v>1278</v>
      </c>
      <c r="X18" s="152" t="s">
        <v>966</v>
      </c>
      <c r="Y18" s="129" t="s">
        <v>960</v>
      </c>
      <c r="Z18" s="129"/>
      <c r="AA18" s="71" t="s">
        <v>1279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1280</v>
      </c>
      <c r="BK18" s="14" t="s">
        <v>1281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1282</v>
      </c>
      <c r="W19" s="135" t="s">
        <v>1240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1283</v>
      </c>
      <c r="BK19" s="14" t="s">
        <v>1284</v>
      </c>
      <c r="BL19" s="13"/>
      <c r="BM19" s="12" t="s">
        <v>986</v>
      </c>
      <c r="BN19" s="12" t="s">
        <v>1016</v>
      </c>
      <c r="BO19" s="130" t="s">
        <v>1068</v>
      </c>
      <c r="BP19" s="14" t="s">
        <v>1285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1286</v>
      </c>
      <c r="W20" s="135" t="s">
        <v>1287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1288</v>
      </c>
      <c r="BK20" s="14" t="s">
        <v>1289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1239</v>
      </c>
      <c r="W21" s="135" t="s">
        <v>1240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1290</v>
      </c>
      <c r="BK21" s="14" t="s">
        <v>1291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1292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1293</v>
      </c>
      <c r="W22" s="135" t="s">
        <v>1294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1295</v>
      </c>
      <c r="BK22" s="14" t="s">
        <v>1296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1297</v>
      </c>
      <c r="N23" s="151" t="s">
        <v>1298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1251</v>
      </c>
      <c r="W23" s="135" t="s">
        <v>1299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1300</v>
      </c>
      <c r="BK23" s="14" t="s">
        <v>1300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1301</v>
      </c>
      <c r="W24" s="135" t="s">
        <v>1302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1303</v>
      </c>
      <c r="BK24" s="216" t="s">
        <v>1303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1304</v>
      </c>
      <c r="W25" s="135" t="s">
        <v>1302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1305</v>
      </c>
      <c r="BK25" s="14" t="s">
        <v>1306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1307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1308</v>
      </c>
      <c r="N27" s="149" t="s">
        <v>1309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1310</v>
      </c>
      <c r="W27" s="135" t="s">
        <v>1311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1312</v>
      </c>
      <c r="BK27" s="219" t="s">
        <v>1312</v>
      </c>
      <c r="BL27" s="13"/>
      <c r="BM27" s="12" t="s">
        <v>981</v>
      </c>
      <c r="BN27" s="12" t="s">
        <v>1002</v>
      </c>
      <c r="BO27" s="130" t="s">
        <v>1069</v>
      </c>
      <c r="BP27" s="14" t="s">
        <v>1313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1255</v>
      </c>
      <c r="W28" s="135" t="s">
        <v>1314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1315</v>
      </c>
      <c r="BK28" s="219" t="s">
        <v>1316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1317</v>
      </c>
      <c r="W32" s="135" t="s">
        <v>1318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1319</v>
      </c>
      <c r="BK32" s="219" t="s">
        <v>1320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1261</v>
      </c>
      <c r="W34" s="135" t="s">
        <v>1321</v>
      </c>
      <c r="X34" s="152" t="s">
        <v>966</v>
      </c>
      <c r="Y34" s="129"/>
      <c r="Z34" s="129"/>
      <c r="AA34" s="71" t="s">
        <v>1263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1266</v>
      </c>
      <c r="W35" s="135" t="s">
        <v>1240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1322</v>
      </c>
      <c r="BK35" s="219" t="s">
        <v>1323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1324</v>
      </c>
      <c r="W38" s="135" t="s">
        <v>1325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1326</v>
      </c>
      <c r="BK38" s="219" t="s">
        <v>1326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1286</v>
      </c>
      <c r="W39" s="135" t="s">
        <v>1327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1328</v>
      </c>
      <c r="BK39" s="219" t="s">
        <v>1329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1286</v>
      </c>
      <c r="W40" s="213" t="s">
        <v>1330</v>
      </c>
      <c r="X40" s="152" t="s">
        <v>966</v>
      </c>
      <c r="Y40" s="129" t="s">
        <v>969</v>
      </c>
      <c r="Z40" s="129"/>
      <c r="AA40" s="71" t="s">
        <v>1331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1332</v>
      </c>
      <c r="BK40" s="209" t="s">
        <v>1332</v>
      </c>
      <c r="BL40" s="13"/>
      <c r="BM40" s="12" t="s">
        <v>988</v>
      </c>
      <c r="BN40" s="12" t="s">
        <v>1016</v>
      </c>
      <c r="BO40" s="130" t="s">
        <v>1079</v>
      </c>
      <c r="BP40" s="14" t="s">
        <v>1333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1334</v>
      </c>
      <c r="W41" s="206" t="s">
        <v>1335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1336</v>
      </c>
      <c r="BK41" s="218" t="s">
        <v>1336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1239</v>
      </c>
      <c r="W42" s="135" t="s">
        <v>1240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1337</v>
      </c>
      <c r="BK42" s="219" t="s">
        <v>1338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1339</v>
      </c>
      <c r="J44" s="151">
        <v>74</v>
      </c>
      <c r="K44" s="151">
        <v>190.3</v>
      </c>
      <c r="L44" s="71">
        <v>1</v>
      </c>
      <c r="M44" s="149" t="s">
        <v>1340</v>
      </c>
      <c r="N44" s="149" t="s">
        <v>1341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1342</v>
      </c>
      <c r="W44" s="135" t="s">
        <v>1343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1344</v>
      </c>
      <c r="BK44" s="219" t="s">
        <v>1345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1292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1293</v>
      </c>
      <c r="W46" s="135" t="s">
        <v>1294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1346</v>
      </c>
      <c r="BK46" s="219" t="s">
        <v>1347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1349</v>
      </c>
      <c r="W48" s="135" t="s">
        <v>1350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1351</v>
      </c>
      <c r="BK48" s="219" t="s">
        <v>1351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1352</v>
      </c>
      <c r="W49" s="135" t="s">
        <v>1262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1353</v>
      </c>
      <c r="BK49" s="14" t="s">
        <v>1354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1249</v>
      </c>
      <c r="N50" s="149" t="s">
        <v>1250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1251</v>
      </c>
      <c r="W50" s="135" t="s">
        <v>1252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1317</v>
      </c>
      <c r="W51" s="135" t="s">
        <v>1355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1356</v>
      </c>
      <c r="BK51" s="14" t="s">
        <v>1357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1358</v>
      </c>
      <c r="N52" s="149" t="s">
        <v>1358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1317</v>
      </c>
      <c r="W52" s="135" t="s">
        <v>1359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1360</v>
      </c>
      <c r="BK52" s="14" t="s">
        <v>1360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1361</v>
      </c>
      <c r="I54" s="135" t="s">
        <v>1361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1362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1261</v>
      </c>
      <c r="W54" s="135" t="s">
        <v>1262</v>
      </c>
      <c r="X54" s="152" t="s">
        <v>966</v>
      </c>
      <c r="Y54" s="129" t="s">
        <v>969</v>
      </c>
      <c r="Z54" s="129"/>
      <c r="AA54" s="71" t="s">
        <v>1263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1363</v>
      </c>
      <c r="BK54" s="14" t="s">
        <v>1364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1261</v>
      </c>
      <c r="W55" s="135" t="s">
        <v>1365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1366</v>
      </c>
      <c r="BK55" s="14" t="s">
        <v>1367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1368</v>
      </c>
      <c r="W57" s="135" t="s">
        <v>1369</v>
      </c>
      <c r="X57" s="152" t="s">
        <v>966</v>
      </c>
      <c r="Y57" s="129" t="s">
        <v>969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986</v>
      </c>
      <c r="BN57" s="12" t="s">
        <v>1016</v>
      </c>
      <c r="BO57" s="130" t="s">
        <v>1079</v>
      </c>
      <c r="BP57" s="14" t="s">
        <v>1371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1286</v>
      </c>
      <c r="W58" s="135" t="s">
        <v>1372</v>
      </c>
      <c r="X58" s="152" t="s">
        <v>966</v>
      </c>
      <c r="Y58" s="129" t="s">
        <v>969</v>
      </c>
      <c r="Z58" s="129"/>
      <c r="AA58" s="71">
        <v>1</v>
      </c>
      <c r="AB58" s="59" t="s">
        <v>958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1373</v>
      </c>
      <c r="BK58" s="14" t="s">
        <v>1373</v>
      </c>
      <c r="BL58" s="13"/>
      <c r="BM58" s="12" t="s">
        <v>985</v>
      </c>
      <c r="BN58" s="12" t="s">
        <v>1015</v>
      </c>
      <c r="BO58" s="130" t="s">
        <v>1116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1286</v>
      </c>
      <c r="W59" s="135" t="s">
        <v>1330</v>
      </c>
      <c r="X59" s="152" t="s">
        <v>966</v>
      </c>
      <c r="Y59" s="129" t="s">
        <v>969</v>
      </c>
      <c r="Z59" s="129"/>
      <c r="AA59" s="71" t="s">
        <v>1331</v>
      </c>
      <c r="AB59" s="59" t="s">
        <v>958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1374</v>
      </c>
      <c r="BK59" s="14" t="s">
        <v>1375</v>
      </c>
      <c r="BL59" s="13"/>
      <c r="BM59" s="12" t="s">
        <v>990</v>
      </c>
      <c r="BN59" s="12" t="s">
        <v>990</v>
      </c>
      <c r="BO59" s="12" t="s">
        <v>990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1334</v>
      </c>
      <c r="W60" s="135" t="s">
        <v>1335</v>
      </c>
      <c r="X60" s="152" t="s">
        <v>966</v>
      </c>
      <c r="Y60" s="129" t="s">
        <v>969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1376</v>
      </c>
      <c r="BK60" s="14" t="s">
        <v>1376</v>
      </c>
      <c r="BL60" s="13"/>
      <c r="BM60" s="12" t="s">
        <v>982</v>
      </c>
      <c r="BN60" s="12" t="s">
        <v>1013</v>
      </c>
      <c r="BO60" s="130" t="s">
        <v>1071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 hidden="1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1377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1378</v>
      </c>
      <c r="N62" s="149" t="s">
        <v>1378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1272</v>
      </c>
      <c r="W62" s="135" t="s">
        <v>1350</v>
      </c>
      <c r="X62" s="152" t="s">
        <v>966</v>
      </c>
      <c r="Y62" s="129" t="s">
        <v>969</v>
      </c>
      <c r="Z62" s="129"/>
      <c r="AA62" s="71">
        <v>1</v>
      </c>
      <c r="AB62" s="59" t="s">
        <v>958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1379</v>
      </c>
      <c r="BK62" s="14" t="s">
        <v>1379</v>
      </c>
      <c r="BL62" s="13"/>
      <c r="BM62" s="12" t="s">
        <v>990</v>
      </c>
      <c r="BN62" s="12" t="s">
        <v>990</v>
      </c>
      <c r="BO62" s="130" t="s">
        <v>990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idden="1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1292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1380</v>
      </c>
      <c r="W65" s="135" t="s">
        <v>1294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1381</v>
      </c>
      <c r="BK65" s="14" t="s">
        <v>1382</v>
      </c>
      <c r="BL65" s="13"/>
      <c r="BM65" s="12" t="s">
        <v>990</v>
      </c>
      <c r="BN65" s="12" t="s">
        <v>990</v>
      </c>
      <c r="BO65" s="130" t="s">
        <v>990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1297</v>
      </c>
      <c r="N66" s="149" t="s">
        <v>1298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1251</v>
      </c>
      <c r="W66" s="135" t="s">
        <v>1252</v>
      </c>
      <c r="X66" s="152" t="s">
        <v>970</v>
      </c>
      <c r="Y66" s="129"/>
      <c r="Z66" s="129"/>
      <c r="AA66" s="71">
        <v>1</v>
      </c>
      <c r="AB66" s="59" t="s">
        <v>958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1383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>
        <v>0</v>
      </c>
      <c r="BI66" s="14"/>
      <c r="BJ66" s="14" t="s">
        <v>1384</v>
      </c>
      <c r="BK66" s="14" t="s">
        <v>1384</v>
      </c>
      <c r="BL66" s="13"/>
      <c r="BM66" s="12" t="s">
        <v>994</v>
      </c>
      <c r="BN66" s="12" t="s">
        <v>1001</v>
      </c>
      <c r="BO66" s="130" t="s">
        <v>1098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EngenhariaOperação</v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1385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1272</v>
      </c>
      <c r="W68" s="135" t="s">
        <v>1343</v>
      </c>
      <c r="X68" s="152" t="s">
        <v>966</v>
      </c>
      <c r="Y68" s="129"/>
      <c r="Z68" s="129"/>
      <c r="AA68" s="71">
        <v>1</v>
      </c>
      <c r="AB68" s="59" t="s">
        <v>958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>D69&amp;B69</f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1317</v>
      </c>
      <c r="W69" s="135" t="s">
        <v>1355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>
      <c r="A70" s="44" t="str">
        <f>D70&amp;B70</f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1261</v>
      </c>
      <c r="W70" s="135" t="s">
        <v>1262</v>
      </c>
      <c r="X70" s="152" t="s">
        <v>966</v>
      </c>
      <c r="Y70" s="129" t="s">
        <v>969</v>
      </c>
      <c r="Z70" s="129"/>
      <c r="AA70" s="71" t="s">
        <v>1386</v>
      </c>
      <c r="AB70" s="59" t="s">
        <v>958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Produção e Intervalo</v>
      </c>
      <c r="BR70" s="15">
        <f>IF(OR(B70="",F70=""),"*",AY70/P70)</f>
        <v>0</v>
      </c>
      <c r="BS70" s="15">
        <f>IF(OR(B70="",F70=""),"*",BA70/Q70)</f>
        <v>0</v>
      </c>
      <c r="BT70" s="157" t="str">
        <f t="shared" si="2"/>
        <v/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>
      <c r="A72" s="44" t="str">
        <f>D72&amp;B72</f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1266</v>
      </c>
      <c r="W72" s="135" t="s">
        <v>1240</v>
      </c>
      <c r="X72" s="152" t="s">
        <v>966</v>
      </c>
      <c r="Y72" s="129" t="s">
        <v>969</v>
      </c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si="2"/>
        <v/>
      </c>
    </row>
    <row r="73" spans="1:72">
      <c r="A73" s="44" t="str">
        <f>D73&amp;B73</f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1387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1272</v>
      </c>
      <c r="W73" s="135" t="s">
        <v>1388</v>
      </c>
      <c r="X73" s="152" t="s">
        <v>966</v>
      </c>
      <c r="Y73" s="129" t="s">
        <v>969</v>
      </c>
      <c r="Z73" s="129"/>
      <c r="AA73" s="71">
        <v>1</v>
      </c>
      <c r="AB73" s="59" t="s">
        <v>958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Produção e Intervalo</v>
      </c>
      <c r="BR73" s="15">
        <f>IF(OR(B73="",F73=""),"*",AY73/P73)</f>
        <v>0</v>
      </c>
      <c r="BS73" s="15">
        <f>IF(OR(B73="",F73=""),"*",BA73/Q73)</f>
        <v>0</v>
      </c>
      <c r="BT73" s="157" t="str">
        <f t="shared" si="2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2"/>
        <v/>
      </c>
    </row>
    <row r="75" spans="1:72" ht="23.25">
      <c r="A75" s="44" t="str">
        <f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1286</v>
      </c>
      <c r="W75" s="135" t="s">
        <v>1372</v>
      </c>
      <c r="X75" s="152" t="s">
        <v>966</v>
      </c>
      <c r="Y75" s="129" t="s">
        <v>969</v>
      </c>
      <c r="Z75" s="129"/>
      <c r="AA75" s="71">
        <v>1</v>
      </c>
      <c r="AB75" s="59" t="s">
        <v>958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 t="str">
        <f t="shared" ref="BT75:BT138" si="7">IF(BN75="","",SUBSTITUTE(BM75," ","")&amp;SUBSTITUTE(BN75," ",""))</f>
        <v/>
      </c>
    </row>
    <row r="76" spans="1:72" ht="14.45" hidden="1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 ht="14.45" hidden="1">
      <c r="A77" s="44" t="str">
        <f>D77&amp;B77</f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Aderente</v>
      </c>
      <c r="BR77" s="15" t="str">
        <f>IF(OR(B77="",F77=""),"*",AY77/P77)</f>
        <v>*</v>
      </c>
      <c r="BS77" s="15" t="str">
        <f>IF(OR(B77="",F77=""),"*",BA77/Q77)</f>
        <v>*</v>
      </c>
      <c r="BT77" s="157" t="str">
        <f t="shared" si="7"/>
        <v/>
      </c>
    </row>
    <row r="78" spans="1:72">
      <c r="A78" s="44" t="str">
        <f>D78&amp;B78</f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1282</v>
      </c>
      <c r="W78" s="135" t="s">
        <v>1389</v>
      </c>
      <c r="X78" s="152" t="s">
        <v>966</v>
      </c>
      <c r="Y78" s="129" t="s">
        <v>969</v>
      </c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 hidden="1">
      <c r="A79" s="44" t="str">
        <f>D79&amp;B79</f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1334</v>
      </c>
      <c r="W79" s="135" t="s">
        <v>1335</v>
      </c>
      <c r="X79" s="152" t="s">
        <v>966</v>
      </c>
      <c r="Y79" s="129"/>
      <c r="Z79" s="129"/>
      <c r="AA79" s="71">
        <v>1</v>
      </c>
      <c r="AB79" s="59" t="s">
        <v>958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1390</v>
      </c>
      <c r="BK79" s="14" t="s">
        <v>1390</v>
      </c>
      <c r="BL79" s="13"/>
      <c r="BM79" s="12" t="s">
        <v>982</v>
      </c>
      <c r="BN79" s="12" t="s">
        <v>1013</v>
      </c>
      <c r="BO79" s="130" t="s">
        <v>1071</v>
      </c>
      <c r="BP79" s="14" t="s">
        <v>602</v>
      </c>
      <c r="BQ79" s="10" t="str">
        <f>IF(AND(BR79&lt;1,BS79&lt;1),"Produção e Intervalo",IF(BR79&lt;1,"Intervalo",IF(BS79&lt;1,"Produção","Aderente")))</f>
        <v>Aderente</v>
      </c>
      <c r="BR79" s="15" t="str">
        <f>IF(OR(B79="",F79=""),"*",AY79/P79)</f>
        <v>*</v>
      </c>
      <c r="BS79" s="15" t="str">
        <f>IF(OR(B79="",F79=""),"*",BA79/Q79)</f>
        <v>*</v>
      </c>
      <c r="BT79" s="157" t="str">
        <f t="shared" si="7"/>
        <v>MecanizaçãoAtivos</v>
      </c>
    </row>
    <row r="80" spans="1:72" ht="14.45" hidden="1">
      <c r="A80" s="44" t="str">
        <f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Aderente</v>
      </c>
      <c r="BR80" s="15" t="str">
        <f>IF(OR(B80="",F80=""),"*",AY80/P80)</f>
        <v>*</v>
      </c>
      <c r="BS80" s="15" t="str">
        <f>IF(OR(B80="",F80=""),"*",BA80/Q80)</f>
        <v>*</v>
      </c>
      <c r="BT80" s="157" t="str">
        <f t="shared" si="7"/>
        <v/>
      </c>
    </row>
    <row r="81" spans="1:72">
      <c r="A81" s="44" t="str">
        <f>D81&amp;B81</f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1292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1380</v>
      </c>
      <c r="W81" s="135" t="s">
        <v>1294</v>
      </c>
      <c r="X81" s="152" t="s">
        <v>966</v>
      </c>
      <c r="Y81" s="129" t="s">
        <v>969</v>
      </c>
      <c r="Z81" s="129"/>
      <c r="AA81" s="71">
        <v>1</v>
      </c>
      <c r="AB81" s="59" t="s">
        <v>958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Produção e Intervalo</v>
      </c>
      <c r="BR81" s="15">
        <f>IF(OR(B81="",F81=""),"*",AY81/P81)</f>
        <v>0</v>
      </c>
      <c r="BS81" s="15">
        <f>IF(OR(B81="",F81=""),"*",BA81/Q81)</f>
        <v>0</v>
      </c>
      <c r="BT81" s="157" t="str">
        <f t="shared" si="7"/>
        <v/>
      </c>
    </row>
    <row r="82" spans="1:72">
      <c r="A82" s="44" t="str">
        <f>D82&amp;B82</f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1391</v>
      </c>
      <c r="N82" s="149" t="s">
        <v>1392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1251</v>
      </c>
      <c r="W82" s="135" t="s">
        <v>1252</v>
      </c>
      <c r="X82" s="152" t="s">
        <v>966</v>
      </c>
      <c r="Y82" s="129" t="s">
        <v>969</v>
      </c>
      <c r="Z82" s="129"/>
      <c r="AA82" s="71">
        <v>1</v>
      </c>
      <c r="AB82" s="59" t="s">
        <v>958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Produção e Intervalo</v>
      </c>
      <c r="BR82" s="15">
        <f>IF(OR(B82="",F82=""),"*",AY82/P82)</f>
        <v>0</v>
      </c>
      <c r="BS82" s="15">
        <f>IF(OR(B82="",F82=""),"*",BA82/Q82)</f>
        <v>0</v>
      </c>
      <c r="BT82" s="157" t="str">
        <f t="shared" si="7"/>
        <v/>
      </c>
    </row>
    <row r="83" spans="1:72" ht="14.45" hidden="1">
      <c r="A83" s="44" t="str">
        <f t="shared" ref="A75:A138" si="8"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ref="BQ75:BQ138" si="9">IF(AND(BR83&lt;1,BS83&lt;1),"Produção e Intervalo",IF(BR83&lt;1,"Intervalo",IF(BS83&lt;1,"Produção","Aderente")))</f>
        <v>Aderente</v>
      </c>
      <c r="BR83" s="15" t="str">
        <f t="shared" ref="BR75:BR138" si="10">IF(OR(B83="",F83=""),"*",AY83/P83)</f>
        <v>*</v>
      </c>
      <c r="BS83" s="15" t="str">
        <f t="shared" ref="BS75:BS138" si="11">IF(OR(B83="",F83=""),"*",BA83/Q83)</f>
        <v>*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 hidden="1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 hidden="1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 hidden="1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 hidden="1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si="8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9"/>
        <v>Aderente</v>
      </c>
      <c r="BR137" s="15" t="str">
        <f t="shared" si="10"/>
        <v>*</v>
      </c>
      <c r="BS137" s="15" t="str">
        <f t="shared" si="11"/>
        <v>*</v>
      </c>
      <c r="BT137" s="157" t="str">
        <f t="shared" si="7"/>
        <v/>
      </c>
    </row>
    <row r="138" spans="1:72" ht="14.45" hidden="1">
      <c r="A138" s="44" t="str">
        <f t="shared" si="8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9"/>
        <v>Aderente</v>
      </c>
      <c r="BR138" s="15" t="str">
        <f t="shared" si="10"/>
        <v>*</v>
      </c>
      <c r="BS138" s="15" t="str">
        <f t="shared" si="11"/>
        <v>*</v>
      </c>
      <c r="BT138" s="157" t="str">
        <f t="shared" si="7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1393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 BK66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 BN55:BO5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54 BN56:BN804" xr:uid="{88B2AA1F-3AB2-4B37-8132-5DEC08D79A48}">
      <formula1>INDIRECT(SUBSTITUTE(BM6," ",""))</formula1>
    </dataValidation>
    <dataValidation type="list" allowBlank="1" showInputMessage="1" showErrorMessage="1" sqref="BO16:BO19 BO6:BO14 BO22 BO24:BO54 BO56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1272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1173</v>
      </c>
      <c r="D2" s="83" t="s">
        <v>1175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OPORTUNIDADE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OPORTUNIDADE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OPORTUNIDADE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OPORTUNIDADE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OPORTUNIDADE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OPORTUNIDADE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OPORTUNIDADE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1236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1188</v>
      </c>
      <c r="E2" s="92" t="s">
        <v>4</v>
      </c>
      <c r="F2" s="92" t="s">
        <v>1423</v>
      </c>
      <c r="G2" s="92" t="s">
        <v>1018</v>
      </c>
      <c r="H2" s="92" t="s">
        <v>1177</v>
      </c>
      <c r="I2" s="92" t="s">
        <v>1179</v>
      </c>
      <c r="J2" s="92" t="s">
        <v>1180</v>
      </c>
      <c r="K2" s="92" t="s">
        <v>1183</v>
      </c>
      <c r="L2" s="195" t="s">
        <v>5</v>
      </c>
      <c r="M2" s="105" t="s">
        <v>1</v>
      </c>
      <c r="N2" s="182" t="s">
        <v>1181</v>
      </c>
      <c r="O2" s="182" t="s">
        <v>1182</v>
      </c>
      <c r="P2" s="106" t="s">
        <v>1184</v>
      </c>
      <c r="Q2" s="106" t="s">
        <v>1185</v>
      </c>
      <c r="R2" s="93" t="s">
        <v>1186</v>
      </c>
      <c r="S2" s="93" t="s">
        <v>1424</v>
      </c>
      <c r="T2" s="94" t="s">
        <v>1191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OPORTUNIDADE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OPORTUNIDADE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OPORTUNIDADE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OPORTUNIDADE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1188</v>
      </c>
      <c r="D6" s="84" t="s">
        <v>1189</v>
      </c>
      <c r="E6" s="83" t="s">
        <v>1428</v>
      </c>
      <c r="F6" s="83" t="s">
        <v>1179</v>
      </c>
      <c r="G6" s="83" t="s">
        <v>1183</v>
      </c>
      <c r="H6" s="124" t="s">
        <v>620</v>
      </c>
      <c r="I6" s="109" t="s">
        <v>1184</v>
      </c>
      <c r="J6" s="109" t="s">
        <v>1185</v>
      </c>
      <c r="K6" s="116" t="s">
        <v>1179</v>
      </c>
      <c r="L6" s="116" t="s">
        <v>1429</v>
      </c>
      <c r="M6" s="116" t="s">
        <v>620</v>
      </c>
      <c r="N6" s="117" t="s">
        <v>1183</v>
      </c>
      <c r="O6" s="165" t="s">
        <v>1226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as 00:10h - Devido risco de jornada irregular não partiu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2026-03-05T09:59:51Z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