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26" documentId="120_S{118792C3-22EF-5104-A093-F22BFE3913F3}" xr6:coauthVersionLast="47" xr6:coauthVersionMax="47" xr10:uidLastSave="{B8CC591E-1B94-4DB8-98E6-7E4B09A842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<sst xmlns="http://schemas.openxmlformats.org/spreadsheetml/2006/main" count="3580" uniqueCount="1204">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</sst>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3" activePane="topRight" state="frozen"/>
      <selection pane="topRight" activeCell="BN52" sqref="BN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</v>
      </c>
      <c r="B46" s="102"/>
      <c r="C46" s="134" t="str">
        <f>IF(BS_CONTROLE[[#This Row],[DATA]]="","",WEEKNUM(BS_CONTROLE[[#This Row],[DATA]]))</f>
        <v/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Aderente</v>
      </c>
      <c r="BQ46" s="18" t="str">
        <f>IF(OR(B46="",E46=""),"*",AX46/O46)</f>
        <v>*</v>
      </c>
      <c r="BR46" s="18" t="str">
        <f>IF(OR(B46="",E46=""),"*",AZ46/P46)</f>
        <v>*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1146</v>
      </c>
      <c r="BJ52" s="16" t="s">
        <v>1146</v>
      </c>
      <c r="BK52" s="15"/>
      <c r="BL52" s="130" t="s">
        <v>468</v>
      </c>
      <c r="BM52" s="130" t="s">
        <v>498</v>
      </c>
      <c r="BN52" s="130" t="s">
        <v>585</v>
      </c>
      <c r="BO52" s="16" t="s">
        <v>1146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1147</v>
      </c>
      <c r="M53" s="127" t="s">
        <v>1148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1149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1150</v>
      </c>
      <c r="M54" s="127" t="s">
        <v>1151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1152</v>
      </c>
      <c r="W54" s="104" t="s">
        <v>452</v>
      </c>
      <c r="X54" s="129" t="s">
        <v>455</v>
      </c>
      <c r="Y54" s="104"/>
      <c r="Z54" s="189" t="s">
        <v>1153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</v>
      </c>
      <c r="B59" s="102"/>
      <c r="C59" s="134" t="str">
        <f>IF(BS_CONTROLE[[#This Row],[DATA]]="","",WEEKNUM(BS_CONTROLE[[#This Row],[DATA]]))</f>
        <v/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62:Y1013 X51:Y51 Y30:Y38 X30:X40 Y52:Y56 Y58:Y61">
    <cfRule type="cellIs" dxfId="180" priority="54199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5" operator="equal">
      <formula>"NÃO"</formula>
    </cfRule>
    <cfRule type="cellIs" dxfId="178" priority="11786" operator="equal">
      <formula>"SIM"</formula>
    </cfRule>
  </conditionalFormatting>
  <conditionalFormatting sqref="AY6:AY1013">
    <cfRule type="expression" dxfId="177" priority="54241">
      <formula>#REF!=1</formula>
    </cfRule>
  </conditionalFormatting>
  <conditionalFormatting sqref="T6:T1013 AX6:AX1013 BD6:BD1013">
    <cfRule type="cellIs" dxfId="176" priority="54225" operator="equal">
      <formula>"ERRO"</formula>
    </cfRule>
  </conditionalFormatting>
  <conditionalFormatting sqref="BP6:BP1013">
    <cfRule type="cellIs" dxfId="175" priority="54220" operator="equal">
      <formula>"Produção e Intervalo"</formula>
    </cfRule>
    <cfRule type="cellIs" dxfId="174" priority="54221" operator="equal">
      <formula>"Aderente"</formula>
    </cfRule>
    <cfRule type="cellIs" dxfId="173" priority="54222" operator="equal">
      <formula>"Intervalo"</formula>
    </cfRule>
    <cfRule type="cellIs" dxfId="172" priority="54223" operator="equal">
      <formula>"Produção"</formula>
    </cfRule>
    <cfRule type="cellIs" dxfId="171" priority="54224" operator="equal">
      <formula>"ERRO"</formula>
    </cfRule>
  </conditionalFormatting>
  <conditionalFormatting sqref="BQ6:BR1013">
    <cfRule type="cellIs" dxfId="170" priority="54202" operator="equal">
      <formula>"*"</formula>
    </cfRule>
    <cfRule type="cellIs" dxfId="169" priority="54203" operator="greaterThanOrEqual">
      <formula>1</formula>
    </cfRule>
    <cfRule type="cellIs" dxfId="168" priority="54204" operator="lessThan">
      <formula>1</formula>
    </cfRule>
  </conditionalFormatting>
  <conditionalFormatting sqref="BJ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2" operator="equal">
      <formula>"OPORTUNIDADE"</formula>
    </cfRule>
  </conditionalFormatting>
  <conditionalFormatting sqref="X28:Y29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J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8" operator="equal">
      <formula>"OPORTUNIDADE"</formula>
    </cfRule>
  </conditionalFormatting>
  <conditionalFormatting sqref="Y39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X42:X43">
    <cfRule type="cellIs" dxfId="161" priority="75" operator="equal">
      <formula>"OPORTUNIDADE"</formula>
    </cfRule>
  </conditionalFormatting>
  <conditionalFormatting sqref="X42:X43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BJ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6" operator="equal">
      <formula>"OPORTUNIDADE"</formula>
    </cfRule>
  </conditionalFormatting>
  <conditionalFormatting sqref="X46:Y46 Y47:Y48 X47:X50">
    <cfRule type="cellIs" dxfId="157" priority="44" operator="equal">
      <formula>"NÃO"</formula>
    </cfRule>
    <cfRule type="cellIs" dxfId="156" priority="45" operator="equal">
      <formula>"SIM"</formula>
    </cfRule>
  </conditionalFormatting>
  <conditionalFormatting sqref="BJ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44:BO51 BO25:BO29 BO6:BO7 BO11:BO12 BO41 BO35 BO53:BO1013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J44:BJ51 BJ25:BJ28 BJ6:BJ7 BJ11:BJ12 BJ41 BJ53:BJ1013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8" operator="equal">
      <formula>"OPORTUNIDADE"</formula>
    </cfRule>
  </conditionalFormatting>
  <conditionalFormatting sqref="Y57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J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8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8">
      <iconSet showValue="0">
        <cfvo type="percent" val="0"/>
        <cfvo type="num" val="1"/>
        <cfvo type="num" val="1" gte="0"/>
      </iconSet>
    </cfRule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5" operator="equal">
      <formula>"OPORTUNIDADE"</formula>
    </cfRule>
  </conditionalFormatting>
  <conditionalFormatting sqref="X52:X61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1156</v>
      </c>
      <c r="C4" s="161" t="s">
        <v>1157</v>
      </c>
      <c r="D4" s="161" t="s">
        <v>1158</v>
      </c>
      <c r="E4" s="161" t="s">
        <v>1159</v>
      </c>
      <c r="F4" s="161" t="s">
        <v>4</v>
      </c>
      <c r="G4" s="161" t="s">
        <v>1160</v>
      </c>
    </row>
    <row r="5" spans="2:7">
      <c r="B5" s="162" t="s">
        <v>1161</v>
      </c>
      <c r="C5" s="162">
        <v>257068</v>
      </c>
      <c r="D5" s="162" t="s">
        <v>1162</v>
      </c>
      <c r="E5" s="162" t="s">
        <v>1163</v>
      </c>
      <c r="F5" s="162" t="s">
        <v>1163</v>
      </c>
      <c r="G5" s="163">
        <v>46296</v>
      </c>
    </row>
    <row r="6" spans="2:7">
      <c r="B6" s="162" t="s">
        <v>1164</v>
      </c>
      <c r="C6" s="162" t="s">
        <v>624</v>
      </c>
      <c r="D6" s="162" t="s">
        <v>624</v>
      </c>
      <c r="E6" s="162" t="s">
        <v>624</v>
      </c>
      <c r="F6" s="162" t="s">
        <v>1165</v>
      </c>
      <c r="G6" s="163" t="s">
        <v>624</v>
      </c>
    </row>
    <row r="7" spans="2:7">
      <c r="B7" s="162" t="s">
        <v>1166</v>
      </c>
      <c r="C7" s="162">
        <v>257472</v>
      </c>
      <c r="D7" s="162" t="s">
        <v>1167</v>
      </c>
      <c r="E7" s="162" t="s">
        <v>1168</v>
      </c>
      <c r="F7" s="162" t="s">
        <v>1168</v>
      </c>
      <c r="G7" s="163">
        <v>45992</v>
      </c>
    </row>
    <row r="8" spans="2:7">
      <c r="B8" s="162" t="s">
        <v>1169</v>
      </c>
      <c r="C8" s="162">
        <v>260307</v>
      </c>
      <c r="D8" s="162" t="s">
        <v>1170</v>
      </c>
      <c r="E8" s="162" t="s">
        <v>1171</v>
      </c>
      <c r="F8" s="162" t="s">
        <v>1168</v>
      </c>
      <c r="G8" s="163">
        <v>46082</v>
      </c>
    </row>
    <row r="9" spans="2:7">
      <c r="B9" s="162" t="s">
        <v>1172</v>
      </c>
      <c r="C9" s="162">
        <v>333033</v>
      </c>
      <c r="D9" s="162" t="s">
        <v>1173</v>
      </c>
      <c r="E9" s="162" t="s">
        <v>1165</v>
      </c>
      <c r="F9" s="162" t="s">
        <v>1174</v>
      </c>
      <c r="G9" s="162" t="s">
        <v>624</v>
      </c>
    </row>
    <row r="10" spans="2:7">
      <c r="B10" s="162" t="s">
        <v>1175</v>
      </c>
      <c r="C10" s="162"/>
      <c r="D10" s="162"/>
      <c r="E10" s="162" t="s">
        <v>1165</v>
      </c>
      <c r="F10" s="162" t="s">
        <v>1174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1177</v>
      </c>
      <c r="E3" s="201" t="s">
        <v>1178</v>
      </c>
      <c r="F3" s="201" t="s">
        <v>1179</v>
      </c>
      <c r="G3" s="201" t="s">
        <v>1180</v>
      </c>
      <c r="H3" s="201" t="s">
        <v>1181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1185</v>
      </c>
      <c r="V1" s="240"/>
      <c r="W1" s="240"/>
    </row>
    <row r="2" spans="1:23" ht="15" customHeight="1">
      <c r="A2" s="87" t="s">
        <v>1186</v>
      </c>
      <c r="B2" s="87" t="s">
        <v>1187</v>
      </c>
      <c r="C2" s="87" t="s">
        <v>442</v>
      </c>
      <c r="D2" s="88" t="s">
        <v>1009</v>
      </c>
      <c r="E2" s="88" t="s">
        <v>4</v>
      </c>
      <c r="F2" s="88" t="s">
        <v>1188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 t="str">
        <f>IF(SP_NORTE!B46="","*",SP_NORTE!B46)</f>
        <v>*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 t="str">
        <f>IF(SP_NORTE!B59="","*",SP_NORTE!B59)</f>
        <v>*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1190</v>
      </c>
      <c r="D5" s="242"/>
      <c r="E5" s="242"/>
      <c r="F5" s="242"/>
      <c r="G5" s="242"/>
      <c r="H5" s="242"/>
      <c r="I5" s="242"/>
      <c r="J5" s="243"/>
      <c r="K5" s="244" t="s">
        <v>1191</v>
      </c>
      <c r="L5" s="245"/>
      <c r="M5" s="245"/>
      <c r="N5" s="245"/>
      <c r="O5" s="246" t="s">
        <v>1192</v>
      </c>
      <c r="P5" s="247"/>
    </row>
    <row r="6" spans="1:16" s="74" customFormat="1" ht="15" customHeight="1">
      <c r="A6" s="66" t="s">
        <v>1188</v>
      </c>
      <c r="B6" s="75" t="s">
        <v>1187</v>
      </c>
      <c r="C6" s="76" t="s">
        <v>1009</v>
      </c>
      <c r="D6" s="77" t="s">
        <v>1010</v>
      </c>
      <c r="E6" s="76" t="s">
        <v>1193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1194</v>
      </c>
      <c r="M6" s="80" t="s">
        <v>642</v>
      </c>
      <c r="N6" s="81" t="s">
        <v>1004</v>
      </c>
      <c r="O6" s="158" t="s">
        <v>1047</v>
      </c>
      <c r="P6" s="132" t="s">
        <v>1195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 t="str">
        <f>IF(SP_NORTE!B46="","*",SP_NORTE!B46)</f>
        <v>*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 t="str">
        <f>IF(SP_NORTE!B59="","*",SP_NORTE!B59)</f>
        <v>*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1196</v>
      </c>
      <c r="C2" s="121" t="s">
        <v>995</v>
      </c>
      <c r="D2" s="76" t="s">
        <v>997</v>
      </c>
      <c r="E2" s="76" t="s">
        <v>1197</v>
      </c>
      <c r="F2" s="99" t="s">
        <v>1198</v>
      </c>
      <c r="G2" s="76" t="s">
        <v>1199</v>
      </c>
      <c r="H2" s="76" t="s">
        <v>1200</v>
      </c>
      <c r="I2" s="76" t="s">
        <v>1201</v>
      </c>
      <c r="J2" s="76" t="s">
        <v>1202</v>
      </c>
      <c r="K2" s="78" t="s">
        <v>1203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 t="str">
        <f>IF(SP_NORTE!B46="","*",SP_NORTE!B46)</f>
        <v>*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 t="str">
        <f>IF(SP_NORTE!B59="","*",SP_NORTE!B59)</f>
        <v>*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2026-02-04T11:02:27Z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