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831" documentId="8_{B6337239-1A00-434D-AAD0-422EA1FEB5AE}" xr6:coauthVersionLast="47" xr6:coauthVersionMax="47" xr10:uidLastSave="{DCAE78E2-249C-428A-ACA4-74648C70E64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22" i="1"/>
  <c r="T222" i="1" a="1"/>
  <c r="T222" i="1" s="1"/>
  <c r="E220" i="16" s="1"/>
  <c r="S222" i="1" a="1"/>
  <c r="S222" i="1" s="1"/>
  <c r="D220" i="16" s="1"/>
  <c r="R222" i="1"/>
  <c r="R220" i="16" s="1"/>
  <c r="N222" i="1" a="1"/>
  <c r="N222" i="1" s="1"/>
  <c r="L220" i="16" s="1"/>
  <c r="M222" i="1" a="1"/>
  <c r="M222" i="1" s="1"/>
  <c r="K220" i="16" s="1"/>
  <c r="R209" i="1"/>
  <c r="R207" i="16" s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200" i="16" s="1"/>
  <c r="N202" i="1" a="1"/>
  <c r="N202" i="1"/>
  <c r="L200" i="16" s="1"/>
  <c r="R202" i="1"/>
  <c r="R200" i="16" s="1"/>
  <c r="S202" i="1" a="1"/>
  <c r="S202" i="1"/>
  <c r="D200" i="16" s="1"/>
  <c r="T202" i="1" a="1"/>
  <c r="T202" i="1"/>
  <c r="E200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E181" i="16" s="1"/>
  <c r="S183" i="1" a="1"/>
  <c r="S183" i="1"/>
  <c r="D181" i="16" s="1"/>
  <c r="R183" i="1"/>
  <c r="N183" i="1" a="1"/>
  <c r="N183" i="1"/>
  <c r="M183" i="1" a="1"/>
  <c r="M183" i="1"/>
  <c r="G183" i="1"/>
  <c r="C183" i="1"/>
  <c r="A183" i="1"/>
  <c r="N192" i="1" a="1"/>
  <c r="N192" i="1" s="1"/>
  <c r="L190" i="16" s="1"/>
  <c r="M192" i="1" a="1"/>
  <c r="M192" i="1" s="1"/>
  <c r="K190" i="16" s="1"/>
  <c r="N193" i="1" a="1"/>
  <c r="N193" i="1" s="1"/>
  <c r="L191" i="16" s="1"/>
  <c r="M193" i="1" a="1"/>
  <c r="M193" i="1" s="1"/>
  <c r="K191" i="16" s="1"/>
  <c r="I193" i="1" a="1"/>
  <c r="I193" i="1" s="1"/>
  <c r="J191" i="16" s="1"/>
  <c r="H193" i="1" a="1"/>
  <c r="H193" i="1" s="1"/>
  <c r="I191" i="16" s="1"/>
  <c r="I179" i="1" a="1"/>
  <c r="I179" i="1" s="1"/>
  <c r="J177" i="16" s="1"/>
  <c r="BT180" i="1"/>
  <c r="BT179" i="1"/>
  <c r="BT178" i="1"/>
  <c r="BT176" i="1"/>
  <c r="BT175" i="1"/>
  <c r="BT168" i="1"/>
  <c r="BT167" i="1"/>
  <c r="BT166" i="1"/>
  <c r="BT170" i="1"/>
  <c r="BT173" i="1"/>
  <c r="BT172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216" i="11"/>
  <c r="M216" i="1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9" i="16" s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R193" i="1"/>
  <c r="R191" i="16" s="1"/>
  <c r="S193" i="1" a="1"/>
  <c r="S193" i="1" s="1"/>
  <c r="D191" i="16" s="1"/>
  <c r="T193" i="1" a="1"/>
  <c r="T193" i="1" s="1"/>
  <c r="E191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R196" i="1"/>
  <c r="R194" i="16" s="1"/>
  <c r="S196" i="1" a="1"/>
  <c r="S196" i="1" s="1"/>
  <c r="D194" i="16" s="1"/>
  <c r="T196" i="1" a="1"/>
  <c r="T196" i="1" s="1"/>
  <c r="E194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R203" i="16" s="1"/>
  <c r="S205" i="1" a="1"/>
  <c r="S205" i="1" s="1"/>
  <c r="D203" i="16" s="1"/>
  <c r="T205" i="1" a="1"/>
  <c r="T205" i="1" s="1"/>
  <c r="E203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33" i="11"/>
  <c r="M233" i="11"/>
  <c r="K234" i="11"/>
  <c r="M234" i="11"/>
  <c r="A206" i="1"/>
  <c r="C206" i="1"/>
  <c r="G206" i="1"/>
  <c r="M206" i="1" a="1"/>
  <c r="M206" i="1" s="1"/>
  <c r="K204" i="16" s="1"/>
  <c r="N206" i="1" a="1"/>
  <c r="N206" i="1" s="1"/>
  <c r="L204" i="16" s="1"/>
  <c r="R206" i="1"/>
  <c r="R204" i="16" s="1"/>
  <c r="S206" i="1" a="1"/>
  <c r="S206" i="1" s="1"/>
  <c r="D204" i="16" s="1"/>
  <c r="T206" i="1" a="1"/>
  <c r="T206" i="1" s="1"/>
  <c r="E204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36" i="11"/>
  <c r="M236" i="11"/>
  <c r="A207" i="1"/>
  <c r="C207" i="1"/>
  <c r="G207" i="1"/>
  <c r="M207" i="1" a="1"/>
  <c r="M207" i="1" s="1"/>
  <c r="K205" i="16" s="1"/>
  <c r="N207" i="1" a="1"/>
  <c r="N207" i="1" s="1"/>
  <c r="L205" i="16" s="1"/>
  <c r="R207" i="1"/>
  <c r="R205" i="16" s="1"/>
  <c r="S207" i="1" a="1"/>
  <c r="S207" i="1" s="1"/>
  <c r="D205" i="16" s="1"/>
  <c r="T207" i="1" a="1"/>
  <c r="T207" i="1" s="1"/>
  <c r="E205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38" i="11"/>
  <c r="M238" i="11"/>
  <c r="K239" i="11"/>
  <c r="M239" i="11"/>
  <c r="K240" i="11"/>
  <c r="M240" i="1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S209" i="1" a="1"/>
  <c r="S209" i="1" s="1"/>
  <c r="D207" i="16" s="1"/>
  <c r="T209" i="1" a="1"/>
  <c r="T209" i="1" s="1"/>
  <c r="E207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R209" i="16" s="1"/>
  <c r="S211" i="1" a="1"/>
  <c r="S211" i="1" s="1"/>
  <c r="D209" i="16" s="1"/>
  <c r="T211" i="1" a="1"/>
  <c r="T211" i="1" s="1"/>
  <c r="E209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R213" i="16" s="1"/>
  <c r="S215" i="1" a="1"/>
  <c r="S215" i="1" s="1"/>
  <c r="D213" i="16" s="1"/>
  <c r="T215" i="1" a="1"/>
  <c r="T215" i="1" s="1"/>
  <c r="E213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R216" i="16" s="1"/>
  <c r="S218" i="1" a="1"/>
  <c r="S218" i="1" s="1"/>
  <c r="D216" i="16" s="1"/>
  <c r="T218" i="1" a="1"/>
  <c r="T218" i="1" s="1"/>
  <c r="E216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54" i="11"/>
  <c r="M254" i="11"/>
  <c r="K255" i="11"/>
  <c r="M255" i="11"/>
  <c r="K256" i="11"/>
  <c r="M256" i="11"/>
  <c r="K257" i="11"/>
  <c r="M257" i="11"/>
  <c r="A221" i="1"/>
  <c r="C221" i="1"/>
  <c r="G221" i="1"/>
  <c r="M221" i="1" a="1"/>
  <c r="M221" i="1" s="1"/>
  <c r="K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R227" i="16" s="1"/>
  <c r="S229" i="1" a="1"/>
  <c r="S229" i="1" s="1"/>
  <c r="D227" i="16" s="1"/>
  <c r="T229" i="1" a="1"/>
  <c r="T229" i="1" s="1"/>
  <c r="E227" i="16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R229" i="16" s="1"/>
  <c r="S231" i="1" a="1"/>
  <c r="S231" i="1" s="1"/>
  <c r="D229" i="16" s="1"/>
  <c r="T231" i="1" a="1"/>
  <c r="T231" i="1" s="1"/>
  <c r="E229" i="16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83" i="1" l="1"/>
  <c r="K181" i="16"/>
  <c r="AN183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<sst xmlns="http://schemas.openxmlformats.org/spreadsheetml/2006/main" count="6785" uniqueCount="1760">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</sst>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4"/>
  <sheetViews>
    <sheetView tabSelected="1" zoomScaleNormal="100" workbookViewId="0">
      <pane xSplit="6" topLeftCell="N1" activePane="topRight" state="frozen"/>
      <selection pane="topRight" activeCell="D232" sqref="C216:D23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2</v>
      </c>
      <c r="BI200" s="14"/>
      <c r="BJ200" s="14" t="s">
        <v>1672</v>
      </c>
      <c r="BK200" s="14" t="s">
        <v>1673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1674</v>
      </c>
      <c r="BK201" s="14" t="s">
        <v>1674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1675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1676</v>
      </c>
      <c r="BK202" s="198" t="s">
        <v>1676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1677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>
        <v>116</v>
      </c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2</v>
      </c>
      <c r="BI203" s="14"/>
      <c r="BJ203" s="14" t="s">
        <v>1678</v>
      </c>
      <c r="BK203" s="14" t="s">
        <v>1679</v>
      </c>
      <c r="BL203" s="13"/>
      <c r="BM203" s="12" t="s">
        <v>1033</v>
      </c>
      <c r="BN203" s="12" t="s">
        <v>1041</v>
      </c>
      <c r="BO203" s="130" t="s">
        <v>1138</v>
      </c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0.52727272727272723</v>
      </c>
      <c r="BT203" s="231" t="str">
        <f t="shared" si="18"/>
        <v>ConfiabilidadeOperação</v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1680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1681</v>
      </c>
      <c r="BK204" s="14" t="s">
        <v>1682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1683</v>
      </c>
      <c r="BK205" s="14" t="s">
        <v>1683</v>
      </c>
      <c r="BL205" s="13"/>
      <c r="BM205" s="12" t="s">
        <v>1025</v>
      </c>
      <c r="BN205" s="12" t="s">
        <v>1055</v>
      </c>
      <c r="BO205" s="130" t="s">
        <v>1117</v>
      </c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>CCOCirculaçãoIntervaloOportunidade</v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1684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>
        <v>0.59444444444444444</v>
      </c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>
        <v>1</v>
      </c>
      <c r="BI206" s="14"/>
      <c r="BJ206" s="14" t="s">
        <v>1685</v>
      </c>
      <c r="BK206" s="14" t="s">
        <v>1686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>
        <v>415</v>
      </c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0</v>
      </c>
      <c r="BI207" s="14"/>
      <c r="BJ207" s="14" t="s">
        <v>1687</v>
      </c>
      <c r="BK207" s="14" t="s">
        <v>1688</v>
      </c>
      <c r="BL207" s="13"/>
      <c r="BM207" s="12" t="s">
        <v>1028</v>
      </c>
      <c r="BN207" s="12" t="s">
        <v>1056</v>
      </c>
      <c r="BO207" s="130" t="s">
        <v>1150</v>
      </c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0.41499999999999998</v>
      </c>
      <c r="BT207" s="231" t="str">
        <f t="shared" si="18"/>
        <v>ModernizaçãoExecução</v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>
        <v>0.57291666666666663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>
        <v>0</v>
      </c>
      <c r="BI208" s="14"/>
      <c r="BJ208" s="14" t="s">
        <v>1689</v>
      </c>
      <c r="BK208" s="14" t="s">
        <v>1690</v>
      </c>
      <c r="BL208" s="13"/>
      <c r="BM208" s="12" t="s">
        <v>1032</v>
      </c>
      <c r="BN208" s="12" t="s">
        <v>1049</v>
      </c>
      <c r="BO208" s="130" t="s">
        <v>1123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CondiçõesClimáticaTemperatura</v>
      </c>
    </row>
    <row r="209" spans="1:72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1691</v>
      </c>
      <c r="W209" s="220" t="s">
        <v>1692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1693</v>
      </c>
      <c r="BK209" s="14" t="s">
        <v>1693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1694</v>
      </c>
      <c r="N210" s="148" t="s">
        <v>1695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1696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>
        <v>1</v>
      </c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2</v>
      </c>
      <c r="BI210" s="14"/>
      <c r="BJ210" s="14" t="s">
        <v>1697</v>
      </c>
      <c r="BK210" s="14" t="s">
        <v>1698</v>
      </c>
      <c r="BL210" s="13"/>
      <c r="BM210" s="12" t="s">
        <v>1030</v>
      </c>
      <c r="BN210" s="12" t="s">
        <v>1030</v>
      </c>
      <c r="BO210" s="130" t="s">
        <v>1030</v>
      </c>
      <c r="BP210" s="14"/>
      <c r="BQ210" s="10" t="str">
        <f t="shared" si="20"/>
        <v>Intervalo</v>
      </c>
      <c r="BR210" s="15">
        <f t="shared" si="21"/>
        <v>0.99999999999999911</v>
      </c>
      <c r="BS210" s="15">
        <f t="shared" si="22"/>
        <v>1</v>
      </c>
      <c r="BT210" s="231" t="str">
        <f t="shared" si="18"/>
        <v>OKOK</v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1699</v>
      </c>
      <c r="BK211" s="14" t="s">
        <v>1700</v>
      </c>
      <c r="BL211" s="13"/>
      <c r="BM211" s="12" t="s">
        <v>1033</v>
      </c>
      <c r="BN211" s="12" t="s">
        <v>1041</v>
      </c>
      <c r="BO211" s="130" t="s">
        <v>1141</v>
      </c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>ConfiabilidadeOperação</v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>
        <v>0.35069444444444442</v>
      </c>
      <c r="AS212" s="32">
        <v>0.50208333333333333</v>
      </c>
      <c r="AT212" s="32">
        <v>0.57847222222222228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7.6388888888888951E-2</v>
      </c>
      <c r="AZ212" s="11"/>
      <c r="BA212" s="60">
        <v>2</v>
      </c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>
        <v>2</v>
      </c>
      <c r="BI212" s="14"/>
      <c r="BJ212" s="14" t="s">
        <v>1701</v>
      </c>
      <c r="BK212" s="14" t="s">
        <v>1702</v>
      </c>
      <c r="BL212" s="13"/>
      <c r="BM212" s="12" t="s">
        <v>1025</v>
      </c>
      <c r="BN212" s="12" t="s">
        <v>1055</v>
      </c>
      <c r="BO212" s="130" t="s">
        <v>1134</v>
      </c>
      <c r="BP212" s="14"/>
      <c r="BQ212" s="10" t="str">
        <f t="shared" si="20"/>
        <v>Produção e Intervalo</v>
      </c>
      <c r="BR212" s="15">
        <f t="shared" si="21"/>
        <v>0.6111111111111116</v>
      </c>
      <c r="BS212" s="15">
        <f t="shared" si="22"/>
        <v>0.66666666666666663</v>
      </c>
      <c r="BT212" s="231" t="str">
        <f t="shared" si="18"/>
        <v>CCOCirculaçãoIntervaloOportunidade</v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1677</v>
      </c>
      <c r="W215" s="134" t="s">
        <v>1367</v>
      </c>
      <c r="X215" s="151" t="s">
        <v>1005</v>
      </c>
      <c r="Y215" s="129"/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/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1675</v>
      </c>
      <c r="X220" s="151" t="s">
        <v>1005</v>
      </c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1680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1703</v>
      </c>
      <c r="X221" s="151" t="s">
        <v>1005</v>
      </c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 hidden="1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/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/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/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1704</v>
      </c>
      <c r="X231" s="151" t="s">
        <v>1000</v>
      </c>
      <c r="Y231" s="129"/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/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50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/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4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1705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1706</v>
      </c>
      <c r="E3" s="176" t="s">
        <v>1707</v>
      </c>
      <c r="F3" s="176" t="s">
        <v>1708</v>
      </c>
      <c r="G3" s="176" t="s">
        <v>1709</v>
      </c>
      <c r="H3" s="176" t="s">
        <v>1710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1711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1712</v>
      </c>
      <c r="D12" s="177">
        <v>9049</v>
      </c>
      <c r="E12" s="178">
        <v>46044</v>
      </c>
      <c r="F12" s="180" t="s">
        <v>1713</v>
      </c>
      <c r="G12" s="177" t="s">
        <v>1714</v>
      </c>
      <c r="H12" s="177"/>
    </row>
    <row r="13" spans="3:8">
      <c r="C13" s="177" t="s">
        <v>1712</v>
      </c>
      <c r="D13" s="177">
        <v>9044</v>
      </c>
      <c r="E13" s="178">
        <v>46044</v>
      </c>
      <c r="F13" s="180" t="s">
        <v>1715</v>
      </c>
      <c r="G13" s="177" t="s">
        <v>1716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1717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1718</v>
      </c>
      <c r="C2" s="83" t="s">
        <v>1197</v>
      </c>
      <c r="D2" s="83" t="s">
        <v>1199</v>
      </c>
      <c r="E2" s="83" t="s">
        <v>1719</v>
      </c>
      <c r="F2" s="83" t="s">
        <v>1720</v>
      </c>
      <c r="G2" s="83" t="s">
        <v>1721</v>
      </c>
      <c r="H2" s="83" t="s">
        <v>1722</v>
      </c>
      <c r="I2" s="83" t="s">
        <v>1723</v>
      </c>
      <c r="J2" s="83" t="s">
        <v>1724</v>
      </c>
      <c r="K2" s="109" t="s">
        <v>1725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*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*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*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*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*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*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*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*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H1" workbookViewId="0">
      <selection activeCell="A2" sqref="A2:T21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1726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1727</v>
      </c>
      <c r="B3" s="91" t="s">
        <v>1728</v>
      </c>
      <c r="C3" s="91" t="s">
        <v>636</v>
      </c>
      <c r="D3" s="92" t="s">
        <v>1212</v>
      </c>
      <c r="E3" s="92" t="s">
        <v>4</v>
      </c>
      <c r="F3" s="92" t="s">
        <v>1729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1730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*</v>
      </c>
      <c r="E180" s="96" t="str">
        <f>IF(FN_MC!T182="","*",FN_MC!T182)</f>
        <v>*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*</v>
      </c>
      <c r="L180" s="186" t="str">
        <f>IF(FN_MC!N182="","*",FN_MC!N182)</f>
        <v>*</v>
      </c>
      <c r="M180" s="97" t="str">
        <f>IF(FN_MC!J182="","*",FN_MC!J182)</f>
        <v>*</v>
      </c>
      <c r="N180" s="173" t="str">
        <f>IF(FN_MC!K182="","*",FN_MC!K182)</f>
        <v>*</v>
      </c>
      <c r="O180" s="173" t="str">
        <f>IF(FN_MC!L182="","*",FN_MC!L182)</f>
        <v>*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86" t="str">
        <f>IF(FN_MC!N183="","*",FN_MC!N183)</f>
        <v>-</v>
      </c>
      <c r="M181" s="97" t="str">
        <f>IF(FN_MC!J183="","*",FN_MC!J183)</f>
        <v>*</v>
      </c>
      <c r="N181" s="173" t="str">
        <f>IF(FN_MC!K183="","*",FN_MC!K183)</f>
        <v>*</v>
      </c>
      <c r="O181" s="173" t="str">
        <f>IF(FN_MC!L183="","*",FN_MC!L183)</f>
        <v>*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TGR-TRO</v>
      </c>
      <c r="F182" s="96">
        <f>IF(FN_MC!B184="","*",FN_MC!B184)</f>
        <v>46071</v>
      </c>
      <c r="G182" s="96" t="str">
        <f>IF(FN_MC!D184="","*",FN_MC!D184)</f>
        <v>V86</v>
      </c>
      <c r="H182" s="96" t="str">
        <f>IF(FN_MC!F184="","*",FN_MC!F184)</f>
        <v>MECANIZAÇÃO - SOCADORA</v>
      </c>
      <c r="I182" s="96" t="str">
        <f>IF(FN_MC!H184="","*",FN_MC!H184)</f>
        <v>TIQ</v>
      </c>
      <c r="J182" s="96" t="str">
        <f>IF(FN_MC!I184="","*",FN_MC!I184)</f>
        <v xml:space="preserve">TIQ </v>
      </c>
      <c r="K182" s="96" t="str">
        <f>IF(FN_MC!M184="","*",FN_MC!M184)</f>
        <v>TBS</v>
      </c>
      <c r="L182" s="186" t="str">
        <f>IF(FN_MC!N184="","*",FN_MC!N184)</f>
        <v>TBS1/TBS671</v>
      </c>
      <c r="M182" s="97">
        <f>IF(FN_MC!J184="","*",FN_MC!J184)</f>
        <v>98</v>
      </c>
      <c r="N182" s="173">
        <f>IF(FN_MC!K184="","*",FN_MC!K184)</f>
        <v>659.976</v>
      </c>
      <c r="O182" s="173">
        <f>IF(FN_MC!L184="","*",FN_MC!L184)</f>
        <v>662.91099999999994</v>
      </c>
      <c r="P182" s="107">
        <f>IF(FN_MC!O184="","*",FN_MC!O184)</f>
        <v>0.4375</v>
      </c>
      <c r="Q182" s="107">
        <f>IF(FN_MC!P184="","*",FN_MC!P184)</f>
        <v>0.125</v>
      </c>
      <c r="R182" s="96" t="str">
        <f>IF(FN_MC!Q184="","*",CONCATENATE(FN_MC!Q184," ",FN_MC!R184))</f>
        <v>1680 M</v>
      </c>
      <c r="S182" s="96" t="str">
        <f>IF(FN_MC!V184="","*",FN_MC!V184)</f>
        <v>Antonioni</v>
      </c>
      <c r="T182" s="96" t="str">
        <f>IF(FN_MC!W184="","*",FN_MC!W184)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TGR-TRO</v>
      </c>
      <c r="F183" s="96">
        <f>IF(FN_MC!B185="","*",FN_MC!B185)</f>
        <v>46071</v>
      </c>
      <c r="G183" s="96" t="str">
        <f>IF(FN_MC!D185="","*",FN_MC!D185)</f>
        <v>BRUNO (TF-525)</v>
      </c>
      <c r="H183" s="96" t="str">
        <f>IF(FN_MC!F185="","*",FN_MC!F185)</f>
        <v>PDM - SOLDA</v>
      </c>
      <c r="I183" s="96" t="str">
        <f>IF(FN_MC!H185="","*",FN_MC!H185)</f>
        <v>TEP1</v>
      </c>
      <c r="J183" s="96" t="str">
        <f>IF(FN_MC!I185="","*",FN_MC!I185)</f>
        <v>-</v>
      </c>
      <c r="K183" s="96" t="str">
        <f>IF(FN_MC!M185="","*",FN_MC!M185)</f>
        <v>TBS-TAL</v>
      </c>
      <c r="L183" s="186" t="str">
        <f>IF(FN_MC!N185="","*",FN_MC!N185)</f>
        <v>TBSPAT1</v>
      </c>
      <c r="M183" s="97">
        <f>IF(FN_MC!J185="","*",FN_MC!J185)</f>
        <v>98</v>
      </c>
      <c r="N183" s="173">
        <f>IF(FN_MC!K185="","*",FN_MC!K185)</f>
        <v>661.84</v>
      </c>
      <c r="O183" s="173" t="str">
        <f>IF(FN_MC!L185="","*",FN_MC!L185)</f>
        <v>-</v>
      </c>
      <c r="P183" s="107">
        <f>IF(FN_MC!O185="","*",FN_MC!O185)</f>
        <v>0.375</v>
      </c>
      <c r="Q183" s="107">
        <f>IF(FN_MC!P185="","*",FN_MC!P185)</f>
        <v>6.25E-2</v>
      </c>
      <c r="R183" s="96" t="str">
        <f>IF(FN_MC!Q185="","*",CONCATENATE(FN_MC!Q185," ",FN_MC!R185))</f>
        <v>2 Nº DE SOLDA</v>
      </c>
      <c r="S183" s="96" t="str">
        <f>IF(FN_MC!V185="","*",FN_MC!V185)</f>
        <v>Bruno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1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SIM</v>
      </c>
      <c r="B184" s="95" t="str">
        <f>IF(FN_MC!X186="","*",FN_MC!X186)</f>
        <v>Contrato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W70</v>
      </c>
      <c r="H184" s="96" t="str">
        <f>IF(FN_MC!F186="","*",FN_MC!F186)</f>
        <v>PDM - PEDRA - DESCARGA</v>
      </c>
      <c r="I184" s="96" t="str">
        <f>IF(FN_MC!H186="","*",FN_MC!H186)</f>
        <v>464TBR</v>
      </c>
      <c r="J184" s="96" t="str">
        <f>IF(FN_MC!I186="","*",FN_MC!I186)</f>
        <v>-</v>
      </c>
      <c r="K184" s="96" t="str">
        <f>IF(FN_MC!M186="","*",FN_MC!M186)</f>
        <v>TVL-TBR</v>
      </c>
      <c r="L184" s="186" t="str">
        <f>IF(FN_MC!N186="","*",FN_MC!N186)</f>
        <v>464TBR</v>
      </c>
      <c r="M184" s="97">
        <f>IF(FN_MC!J186="","*",FN_MC!J186)</f>
        <v>74</v>
      </c>
      <c r="N184" s="173">
        <f>IF(FN_MC!K186="","*",FN_MC!K186)</f>
        <v>444.66</v>
      </c>
      <c r="O184" s="173">
        <f>IF(FN_MC!L186="","*",FN_MC!L186)</f>
        <v>444</v>
      </c>
      <c r="P184" s="107">
        <f>IF(FN_MC!O186="","*",FN_MC!O186)</f>
        <v>0.41666666666666669</v>
      </c>
      <c r="Q184" s="107">
        <f>IF(FN_MC!P186="","*",FN_MC!P186)</f>
        <v>0.125</v>
      </c>
      <c r="R184" s="96" t="str">
        <f>IF(FN_MC!Q186="","*",CONCATENATE(FN_MC!Q186," ",FN_MC!R186))</f>
        <v>10 VAGÕES</v>
      </c>
      <c r="S184" s="96" t="str">
        <f>IF(FN_MC!V186="","*",FN_MC!V186)</f>
        <v>Elton</v>
      </c>
      <c r="T184" s="96" t="str">
        <f>IF(FN_MC!W186="","*",FN_MC!W186)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7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TCS-TGR</v>
      </c>
      <c r="F185" s="96">
        <f>IF(FN_MC!B187="","*",FN_MC!B187)</f>
        <v>46071</v>
      </c>
      <c r="G185" s="96" t="str">
        <f>IF(FN_MC!D187="","*",FN_MC!D187)</f>
        <v>ELSON (TF-526)</v>
      </c>
      <c r="H185" s="96" t="str">
        <f>IF(FN_MC!F187="","*",FN_MC!F187)</f>
        <v>PDM - SOLDA</v>
      </c>
      <c r="I185" s="96" t="str">
        <f>IF(FN_MC!H187="","*",FN_MC!H187)</f>
        <v>TPC440</v>
      </c>
      <c r="J185" s="96" t="str">
        <f>IF(FN_MC!I187="","*",FN_MC!I187)</f>
        <v>-</v>
      </c>
      <c r="K185" s="96" t="str">
        <f>IF(FN_MC!M187="","*",FN_MC!M187)</f>
        <v>TPC-TVL</v>
      </c>
      <c r="L185" s="186" t="str">
        <f>IF(FN_MC!N187="","*",FN_MC!N187)</f>
        <v>TPC440</v>
      </c>
      <c r="M185" s="97">
        <f>IF(FN_MC!J187="","*",FN_MC!J187)</f>
        <v>74</v>
      </c>
      <c r="N185" s="173">
        <f>IF(FN_MC!K187="","*",FN_MC!K187)</f>
        <v>430.26799999999997</v>
      </c>
      <c r="O185" s="173" t="str">
        <f>IF(FN_MC!L187="","*",FN_MC!L187)</f>
        <v>-</v>
      </c>
      <c r="P185" s="107">
        <f>IF(FN_MC!O187="","*",FN_MC!O187)</f>
        <v>0.41666666666666669</v>
      </c>
      <c r="Q185" s="107">
        <f>IF(FN_MC!P187="","*",FN_MC!P187)</f>
        <v>6.25E-2</v>
      </c>
      <c r="R185" s="96" t="str">
        <f>IF(FN_MC!Q187="","*",CONCATENATE(FN_MC!Q187," ",FN_MC!R187))</f>
        <v>1 Nº DE SOLDA</v>
      </c>
      <c r="S185" s="96" t="str">
        <f>IF(FN_MC!V187="","*",FN_MC!V187)</f>
        <v>Elson</v>
      </c>
      <c r="T185" s="96" t="str">
        <f>IF(FN_MC!W187="","*",FN_MC!W187)</f>
        <v xml:space="preserve">Execução de solda - Condicionado a temperatura 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2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TCS-TGR</v>
      </c>
      <c r="F186" s="96">
        <f>IF(FN_MC!B188="","*",FN_MC!B188)</f>
        <v>46071</v>
      </c>
      <c r="G186" s="96" t="str">
        <f>IF(FN_MC!D188="","*",FN_MC!D188)</f>
        <v>A60</v>
      </c>
      <c r="H186" s="96" t="str">
        <f>IF(FN_MC!F188="","*",FN_MC!F188)</f>
        <v>DETECÇÃO - RONDA 7 DIAS</v>
      </c>
      <c r="I186" s="96" t="str">
        <f>IF(FN_MC!H188="","*",FN_MC!H188)</f>
        <v>TCS</v>
      </c>
      <c r="J186" s="96" t="str">
        <f>IF(FN_MC!I188="","*",FN_MC!I188)</f>
        <v>TGR</v>
      </c>
      <c r="K186" s="96" t="str">
        <f>IF(FN_MC!M188="","*",FN_MC!M188)</f>
        <v>TCS-TRC</v>
      </c>
      <c r="L186" s="186" t="str">
        <f>IF(FN_MC!N188="","*",FN_MC!N188)</f>
        <v>291TRC1</v>
      </c>
      <c r="M186" s="97">
        <f>IF(FN_MC!J188="","*",FN_MC!J188)</f>
        <v>74</v>
      </c>
      <c r="N186" s="173">
        <f>IF(FN_MC!K188="","*",FN_MC!K188)</f>
        <v>291</v>
      </c>
      <c r="O186" s="173">
        <f>IF(FN_MC!L188="","*",FN_MC!L188)</f>
        <v>502</v>
      </c>
      <c r="P186" s="107">
        <f>IF(FN_MC!O188="","*",FN_MC!O188)</f>
        <v>0.33333333333333331</v>
      </c>
      <c r="Q186" s="107">
        <f>IF(FN_MC!P188="","*",FN_MC!P188)</f>
        <v>4.1666666666666664E-2</v>
      </c>
      <c r="R186" s="96" t="str">
        <f>IF(FN_MC!Q188="","*",CONCATENATE(FN_MC!Q188," ",FN_MC!R188))</f>
        <v>200 KM</v>
      </c>
      <c r="S186" s="96" t="str">
        <f>IF(FN_MC!V188="","*",FN_MC!V188)</f>
        <v>Herbert</v>
      </c>
      <c r="T186" s="96" t="str">
        <f>IF(FN_MC!W188="","*",FN_MC!W188)</f>
        <v>Ronda 7 dias</v>
      </c>
      <c r="U186" s="98">
        <f ca="1">_xlfn.XLOOKUP(G186&amp;$U$3,BS_CONTROLE[CHAVE],BS_CONTROLE[Quantidade_11],"-")</f>
        <v>200</v>
      </c>
      <c r="V186" s="98">
        <f ca="1">_xlfn.XLOOKUP(G186&amp;$V$3,BS_CONTROLE[CHAVE],BS_CONTROLE[Quantidade_11],"-")</f>
        <v>109</v>
      </c>
      <c r="W186" s="98">
        <f ca="1">_xlfn.XLOOKUP(G186&amp;$W$3,BS_CONTROLE[CHAVE],BS_CONTROLE[Quantidade_11],"-")</f>
        <v>180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W50</v>
      </c>
      <c r="H187" s="96" t="str">
        <f>IF(FN_MC!F189="","*",FN_MC!F189)</f>
        <v>MODERNIZAÇÃO - PEDRA - DESCARGA</v>
      </c>
      <c r="I187" s="96" t="str">
        <f>IF(FN_MC!H189="","*",FN_MC!H189)</f>
        <v>TCS</v>
      </c>
      <c r="J187" s="96" t="str">
        <f>IF(FN_MC!I189="","*",FN_MC!I189)</f>
        <v xml:space="preserve">TCS2 </v>
      </c>
      <c r="K187" s="96" t="str">
        <f>IF(FN_MC!M189="","*",FN_MC!M189)</f>
        <v>TVI-TJA</v>
      </c>
      <c r="L187" s="186" t="str">
        <f>IF(FN_MC!N189="","*",FN_MC!N189)</f>
        <v>TVI239</v>
      </c>
      <c r="M187" s="97">
        <f>IF(FN_MC!J189="","*",FN_MC!J189)</f>
        <v>74</v>
      </c>
      <c r="N187" s="173">
        <f>IF(FN_MC!K189="","*",FN_MC!K189)</f>
        <v>237.6</v>
      </c>
      <c r="O187" s="173">
        <f>IF(FN_MC!L189="","*",FN_MC!L189)</f>
        <v>234.6</v>
      </c>
      <c r="P187" s="107">
        <f>IF(FN_MC!O189="","*",FN_MC!O189)</f>
        <v>0.35416666666666669</v>
      </c>
      <c r="Q187" s="107">
        <f>IF(FN_MC!P189="","*",FN_MC!P189)</f>
        <v>6.25E-2</v>
      </c>
      <c r="R187" s="96" t="str">
        <f>IF(FN_MC!Q189="","*",CONCATENATE(FN_MC!Q189," ",FN_MC!R189))</f>
        <v>5 VAGÕES</v>
      </c>
      <c r="S187" s="96" t="str">
        <f>IF(FN_MC!V189="","*",FN_MC!V189)</f>
        <v>Augusto/ Efraim</v>
      </c>
      <c r="T187" s="96" t="str">
        <f>IF(FN_MC!W189="","*",FN_MC!W189)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15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V48</v>
      </c>
      <c r="H188" s="96" t="str">
        <f>IF(FN_MC!F190="","*",FN_MC!F190)</f>
        <v>MECANIZAÇÃO - SOCADORA</v>
      </c>
      <c r="I188" s="96" t="str">
        <f>IF(FN_MC!H190="","*",FN_MC!H190)</f>
        <v>TIN2</v>
      </c>
      <c r="J188" s="96" t="str">
        <f>IF(FN_MC!I190="","*",FN_MC!I190)</f>
        <v xml:space="preserve">TVI </v>
      </c>
      <c r="K188" s="96" t="str">
        <f>IF(FN_MC!M190="","*",FN_MC!M190)</f>
        <v>TVI-TJA</v>
      </c>
      <c r="L188" s="186" t="str">
        <f>IF(FN_MC!N190="","*",FN_MC!N190)</f>
        <v>TVI239</v>
      </c>
      <c r="M188" s="97">
        <f>IF(FN_MC!J190="","*",FN_MC!J190)</f>
        <v>74</v>
      </c>
      <c r="N188" s="173">
        <f>IF(FN_MC!K190="","*",FN_MC!K190)</f>
        <v>237.4</v>
      </c>
      <c r="O188" s="173">
        <f>IF(FN_MC!L190="","*",FN_MC!L190)</f>
        <v>239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Ezequiel</v>
      </c>
      <c r="T188" s="96" t="str">
        <f>IF(FN_MC!W190="","*",FN_MC!W190)</f>
        <v>Socaria mecanizada</v>
      </c>
      <c r="U188" s="98">
        <f ca="1">_xlfn.XLOOKUP(G188&amp;$U$3,BS_CONTROLE[CHAVE],BS_CONTROLE[Quantidade_11],"-")</f>
        <v>1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W48</v>
      </c>
      <c r="H189" s="96" t="str">
        <f>IF(FN_MC!F191="","*",FN_MC!F191)</f>
        <v>MECANIZAÇÃO - DOL</v>
      </c>
      <c r="I189" s="96" t="str">
        <f>IF(FN_MC!H191="","*",FN_MC!H191)</f>
        <v>TIN2</v>
      </c>
      <c r="J189" s="96" t="str">
        <f>IF(FN_MC!I191="","*",FN_MC!I191)</f>
        <v>TIN2</v>
      </c>
      <c r="K189" s="96" t="str">
        <f>IF(FN_MC!M191="","*",FN_MC!M191)</f>
        <v>TSP-TIN</v>
      </c>
      <c r="L189" s="186" t="str">
        <f>IF(FN_MC!N191="","*",FN_MC!N191)</f>
        <v>TIN1/K97TIN</v>
      </c>
      <c r="M189" s="97">
        <f>IF(FN_MC!J191="","*",FN_MC!J191)</f>
        <v>74</v>
      </c>
      <c r="N189" s="173">
        <f>IF(FN_MC!K191="","*",FN_MC!K191)</f>
        <v>104.3</v>
      </c>
      <c r="O189" s="173">
        <f>IF(FN_MC!L191="","*",FN_MC!L191)</f>
        <v>100.7</v>
      </c>
      <c r="P189" s="107">
        <f>IF(FN_MC!O191="","*",FN_MC!O191)</f>
        <v>0.35416666666666669</v>
      </c>
      <c r="Q189" s="107">
        <f>IF(FN_MC!P191="","*",FN_MC!P191)</f>
        <v>8.3333333333333329E-2</v>
      </c>
      <c r="R189" s="96" t="str">
        <f>IF(FN_MC!Q191="","*",CONCATENATE(FN_MC!Q191," ",FN_MC!R191))</f>
        <v>1000 M</v>
      </c>
      <c r="S189" s="96" t="str">
        <f>IF(FN_MC!V191="","*",FN_MC!V191)</f>
        <v>Maik</v>
      </c>
      <c r="T189" s="96" t="str">
        <f>IF(FN_MC!W191="","*",FN_MC!W191)</f>
        <v>Mecanização DOL</v>
      </c>
      <c r="U189" s="98">
        <f ca="1">_xlfn.XLOOKUP(G189&amp;$U$3,BS_CONTROLE[CHAVE],BS_CONTROLE[Quantidade_11],"-")</f>
        <v>3322</v>
      </c>
      <c r="V189" s="98">
        <f ca="1">_xlfn.XLOOKUP(G189&amp;$V$3,BS_CONTROLE[CHAVE],BS_CONTROLE[Quantidade_11],"-")</f>
        <v>3035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FERRONORTE</v>
      </c>
      <c r="E190" s="96" t="str">
        <f>IF(FN_MC!T192="","*",FN_MC!T192)</f>
        <v>TMI-TCS</v>
      </c>
      <c r="F190" s="96">
        <f>IF(FN_MC!B192="","*",FN_MC!B192)</f>
        <v>46071</v>
      </c>
      <c r="G190" s="96" t="str">
        <f>IF(FN_MC!D192="","*",FN_MC!D192)</f>
        <v>MARCOS (TF-520)</v>
      </c>
      <c r="H190" s="96" t="str">
        <f>IF(FN_MC!F192="","*",FN_MC!F192)</f>
        <v>PDM - SOLDA</v>
      </c>
      <c r="I190" s="96" t="str">
        <f>IF(FN_MC!H192="","*",FN_MC!H192)</f>
        <v>K52TQI</v>
      </c>
      <c r="J190" s="96" t="str">
        <f>IF(FN_MC!I192="","*",FN_MC!I192)</f>
        <v>-</v>
      </c>
      <c r="K190" s="96" t="str">
        <f>IF(FN_MC!M192="","*",FN_MC!M192)</f>
        <v>TSP-TIN</v>
      </c>
      <c r="L190" s="186" t="str">
        <f>IF(FN_MC!N192="","*",FN_MC!N192)</f>
        <v>K97TIN</v>
      </c>
      <c r="M190" s="97">
        <f>IF(FN_MC!J192="","*",FN_MC!J192)</f>
        <v>74</v>
      </c>
      <c r="N190" s="173">
        <f>IF(FN_MC!K192="","*",FN_MC!K192)</f>
        <v>97.62</v>
      </c>
      <c r="O190" s="173" t="str">
        <f>IF(FN_MC!L192="","*",FN_MC!L192)</f>
        <v>-</v>
      </c>
      <c r="P190" s="107">
        <f>IF(FN_MC!O192="","*",FN_MC!O192)</f>
        <v>0.375</v>
      </c>
      <c r="Q190" s="107">
        <f>IF(FN_MC!P192="","*",FN_MC!P192)</f>
        <v>6.25E-2</v>
      </c>
      <c r="R190" s="96" t="str">
        <f>IF(FN_MC!Q192="","*",CONCATENATE(FN_MC!Q192," ",FN_MC!R192))</f>
        <v>1 Nº DE SOLDA</v>
      </c>
      <c r="S190" s="96" t="str">
        <f>IF(FN_MC!V192="","*",FN_MC!V192)</f>
        <v>Marcos Euzebio</v>
      </c>
      <c r="T190" s="96" t="str">
        <f>IF(FN_MC!W192="","*",FN_MC!W192)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OPORTUNIDADE</v>
      </c>
      <c r="B191" s="95" t="str">
        <f>IF(FN_MC!X193="","*",FN_MC!X193)</f>
        <v>Oportunidade</v>
      </c>
      <c r="C191" s="95" t="str">
        <f>IF(FN_MC!Z193="","*",FN_MC!Z193)</f>
        <v>*</v>
      </c>
      <c r="D191" s="96" t="str">
        <f>IF(FN_MC!S193="","*",FN_MC!S193)</f>
        <v>MALHA CENTRAL</v>
      </c>
      <c r="E191" s="96" t="str">
        <f>IF(FN_MC!T193="","*",FN_MC!T193)</f>
        <v>RAMAL</v>
      </c>
      <c r="F191" s="96">
        <f>IF(FN_MC!B193="","*",FN_MC!B193)</f>
        <v>46071</v>
      </c>
      <c r="G191" s="96" t="str">
        <f>IF(FN_MC!D193="","*",FN_MC!D193)</f>
        <v>E18</v>
      </c>
      <c r="H191" s="96" t="str">
        <f>IF(FN_MC!F193="","*",FN_MC!F193)</f>
        <v>CAMINHÃO DE SOLDA</v>
      </c>
      <c r="I191" s="96" t="str">
        <f>IF(FN_MC!H193="","*",FN_MC!H193)</f>
        <v>ZIQZQY</v>
      </c>
      <c r="J191" s="96" t="str">
        <f>IF(FN_MC!I193="","*",FN_MC!I193)</f>
        <v>ZIQZQY</v>
      </c>
      <c r="K191" s="96" t="str">
        <f>IF(FN_MC!M193="","*",FN_MC!M193)</f>
        <v>ZIQ-ZQY</v>
      </c>
      <c r="L191" s="186" t="str">
        <f>IF(FN_MC!N193="","*",FN_MC!N193)</f>
        <v>ZIQZQY</v>
      </c>
      <c r="M191" s="97">
        <f>IF(FN_MC!J193="","*",FN_MC!J193)</f>
        <v>78</v>
      </c>
      <c r="N191" s="173">
        <f>IF(FN_MC!K193="","*",FN_MC!K193)</f>
        <v>176</v>
      </c>
      <c r="O191" s="173" t="str">
        <f>IF(FN_MC!L193="","*",FN_MC!L193)</f>
        <v>-</v>
      </c>
      <c r="P191" s="107">
        <f>IF(FN_MC!O193="","*",FN_MC!O193)</f>
        <v>0.35416666666666669</v>
      </c>
      <c r="Q191" s="107">
        <f>IF(FN_MC!P193="","*",FN_MC!P193)</f>
        <v>0.125</v>
      </c>
      <c r="R191" s="96" t="str">
        <f>IF(FN_MC!Q193="","*",CONCATENATE(FN_MC!Q193," ",FN_MC!R193))</f>
        <v>3 Nº DE SOLDA</v>
      </c>
      <c r="S191" s="96" t="str">
        <f>IF(FN_MC!V193="","*",FN_MC!V193)</f>
        <v>Higor</v>
      </c>
      <c r="T191" s="96" t="str">
        <f>IF(FN_MC!W193="","*",FN_MC!W193)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0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POV-PRV</v>
      </c>
      <c r="F193" s="96">
        <f>IF(FN_MC!B195="","*",FN_MC!B195)</f>
        <v>46071</v>
      </c>
      <c r="G193" s="96" t="str">
        <f>IF(FN_MC!D195="","*",FN_MC!D195)</f>
        <v>E14</v>
      </c>
      <c r="H193" s="96" t="str">
        <f>IF(FN_MC!F195="","*",FN_MC!F195)</f>
        <v>MECANIZAÇÃO - ESMERILHADORA</v>
      </c>
      <c r="I193" s="96" t="str">
        <f>IF(FN_MC!H195="","*",FN_MC!H195)</f>
        <v>PSG2</v>
      </c>
      <c r="J193" s="96" t="str">
        <f>IF(FN_MC!I195="","*",FN_MC!I195)</f>
        <v>PSG2</v>
      </c>
      <c r="K193" s="96" t="str">
        <f>IF(FN_MC!M195="","*",FN_MC!M195)</f>
        <v>PSG-PSO</v>
      </c>
      <c r="L193" s="186" t="str">
        <f>IF(FN_MC!N195="","*",FN_MC!N195)</f>
        <v>PSGPSO</v>
      </c>
      <c r="M193" s="97">
        <f>IF(FN_MC!J195="","*",FN_MC!J195)</f>
        <v>103</v>
      </c>
      <c r="N193" s="173">
        <f>IF(FN_MC!K195="","*",FN_MC!K195)</f>
        <v>1806</v>
      </c>
      <c r="O193" s="173">
        <f>IF(FN_MC!L195="","*",FN_MC!L195)</f>
        <v>1836</v>
      </c>
      <c r="P193" s="107">
        <f>IF(FN_MC!O195="","*",FN_MC!O195)</f>
        <v>0.99930555555555556</v>
      </c>
      <c r="Q193" s="107">
        <f>IF(FN_MC!P195="","*",FN_MC!P195)</f>
        <v>4.1666666666666664E-2</v>
      </c>
      <c r="R193" s="96" t="str">
        <f>IF(FN_MC!Q195="","*",CONCATENATE(FN_MC!Q195," ",FN_MC!R195))</f>
        <v>30000 M</v>
      </c>
      <c r="S193" s="96" t="str">
        <f>IF(FN_MC!V195="","*",FN_MC!V195)</f>
        <v>Fernanda</v>
      </c>
      <c r="T193" s="96" t="str">
        <f>IF(FN_MC!W195="","*",FN_MC!W195)</f>
        <v xml:space="preserve">Esmerilhadora </v>
      </c>
      <c r="U193" s="98">
        <f ca="1">_xlfn.XLOOKUP(G193&amp;$U$3,BS_CONTROLE[CHAVE],BS_CONTROLE[Quantidade_11],"-")</f>
        <v>40210</v>
      </c>
      <c r="V193" s="98">
        <f ca="1">_xlfn.XLOOKUP(G193&amp;$V$3,BS_CONTROLE[CHAVE],BS_CONTROLE[Quantidade_11],"-")</f>
        <v>47690</v>
      </c>
      <c r="W193" s="98">
        <f ca="1">_xlfn.XLOOKUP(G193&amp;$W$3,BS_CONTROLE[CHAVE],BS_CONTROLE[Quantidade_11],"-")</f>
        <v>20000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MALHA CENTRAL</v>
      </c>
      <c r="E194" s="96" t="str">
        <f>IF(FN_MC!T196="","*",FN_MC!T196)</f>
        <v>PRV-POV</v>
      </c>
      <c r="F194" s="96">
        <f>IF(FN_MC!B196="","*",FN_MC!B196)</f>
        <v>46071</v>
      </c>
      <c r="G194" s="96" t="str">
        <f>IF(FN_MC!D196="","*",FN_MC!D196)</f>
        <v>V80</v>
      </c>
      <c r="H194" s="96" t="str">
        <f>IF(FN_MC!F196="","*",FN_MC!F196)</f>
        <v>INSPEÇÃO RIV</v>
      </c>
      <c r="I194" s="96" t="str">
        <f>IF(FN_MC!H196="","*",FN_MC!H196)</f>
        <v>PAM</v>
      </c>
      <c r="J194" s="96" t="str">
        <f>IF(FN_MC!I196="","*",FN_MC!I196)</f>
        <v>PQI</v>
      </c>
      <c r="K194" s="96" t="str">
        <f>IF(FN_MC!M196="","*",FN_MC!M196)</f>
        <v>PAM-PQI</v>
      </c>
      <c r="L194" s="186" t="str">
        <f>IF(FN_MC!N196="","*",FN_MC!N196)</f>
        <v>PAMPQI</v>
      </c>
      <c r="M194" s="97">
        <f>IF(FN_MC!J196="","*",FN_MC!J196)</f>
        <v>103</v>
      </c>
      <c r="N194" s="173">
        <f>IF(FN_MC!K196="","*",FN_MC!K196)</f>
        <v>1935</v>
      </c>
      <c r="O194" s="173">
        <f>IF(FN_MC!L196="","*",FN_MC!L196)</f>
        <v>2029</v>
      </c>
      <c r="P194" s="107">
        <f>IF(FN_MC!O196="","*",FN_MC!O196)</f>
        <v>0.41666666666666669</v>
      </c>
      <c r="Q194" s="107">
        <f>IF(FN_MC!P196="","*",FN_MC!P196)</f>
        <v>4.1666666666666664E-2</v>
      </c>
      <c r="R194" s="96" t="str">
        <f>IF(FN_MC!Q196="","*",CONCATENATE(FN_MC!Q196," ",FN_MC!R196))</f>
        <v>1 BINÁRIO</v>
      </c>
      <c r="S194" s="96" t="str">
        <f>IF(FN_MC!V196="","*",FN_MC!V196)</f>
        <v>Fernanda</v>
      </c>
      <c r="T194" s="96" t="str">
        <f>IF(FN_MC!W196="","*",FN_MC!W196)</f>
        <v>Inspeção RIV</v>
      </c>
      <c r="U194" s="98">
        <f ca="1">_xlfn.XLOOKUP(G194&amp;$U$3,BS_CONTROLE[CHAVE],BS_CONTROLE[Quantidade_11],"-")</f>
        <v>0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86" t="str">
        <f>IF(FN_MC!N197="","*",FN_MC!N197)</f>
        <v>-</v>
      </c>
      <c r="M195" s="97" t="str">
        <f>IF(FN_MC!J197="","*",FN_MC!J197)</f>
        <v>*</v>
      </c>
      <c r="N195" s="173" t="str">
        <f>IF(FN_MC!K197="","*",FN_MC!K197)</f>
        <v>*</v>
      </c>
      <c r="O195" s="17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86" t="str">
        <f>IF(FN_MC!N198="","*",FN_MC!N198)</f>
        <v>-</v>
      </c>
      <c r="M196" s="97" t="str">
        <f>IF(FN_MC!J198="","*",FN_MC!J198)</f>
        <v>*</v>
      </c>
      <c r="N196" s="173" t="str">
        <f>IF(FN_MC!K198="","*",FN_MC!K198)</f>
        <v>*</v>
      </c>
      <c r="O196" s="17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86" t="str">
        <f>IF(FN_MC!N199="","*",FN_MC!N199)</f>
        <v>-</v>
      </c>
      <c r="M197" s="97" t="str">
        <f>IF(FN_MC!J199="","*",FN_MC!J199)</f>
        <v>*</v>
      </c>
      <c r="N197" s="173" t="str">
        <f>IF(FN_MC!K199="","*",FN_MC!K199)</f>
        <v>*</v>
      </c>
      <c r="O197" s="17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TGR-TRO</v>
      </c>
      <c r="F198" s="96">
        <f>IF(FN_MC!B200="","*",FN_MC!B200)</f>
        <v>46072</v>
      </c>
      <c r="G198" s="96" t="str">
        <f>IF(FN_MC!D200="","*",FN_MC!D200)</f>
        <v>V86</v>
      </c>
      <c r="H198" s="96" t="str">
        <f>IF(FN_MC!F200="","*",FN_MC!F200)</f>
        <v>MECANIZAÇÃO - SOCADORA</v>
      </c>
      <c r="I198" s="96" t="str">
        <f>IF(FN_MC!H200="","*",FN_MC!H200)</f>
        <v>TIQ</v>
      </c>
      <c r="J198" s="96" t="str">
        <f>IF(FN_MC!I200="","*",FN_MC!I200)</f>
        <v xml:space="preserve">TIQ </v>
      </c>
      <c r="K198" s="96" t="str">
        <f>IF(FN_MC!M200="","*",FN_MC!M200)</f>
        <v>TBS</v>
      </c>
      <c r="L198" s="186" t="str">
        <f>IF(FN_MC!N200="","*",FN_MC!N200)</f>
        <v>TBS1/TBS671</v>
      </c>
      <c r="M198" s="97">
        <f>IF(FN_MC!J200="","*",FN_MC!J200)</f>
        <v>98</v>
      </c>
      <c r="N198" s="173">
        <f>IF(FN_MC!K200="","*",FN_MC!K200)</f>
        <v>659.976</v>
      </c>
      <c r="O198" s="173">
        <f>IF(FN_MC!L200="","*",FN_MC!L200)</f>
        <v>662.91099999999994</v>
      </c>
      <c r="P198" s="107">
        <f>IF(FN_MC!O200="","*",FN_MC!O200)</f>
        <v>0.4375</v>
      </c>
      <c r="Q198" s="107">
        <f>IF(FN_MC!P200="","*",FN_MC!P200)</f>
        <v>0.125</v>
      </c>
      <c r="R198" s="96" t="str">
        <f>IF(FN_MC!Q200="","*",CONCATENATE(FN_MC!Q200," ",FN_MC!R200))</f>
        <v>1680 M</v>
      </c>
      <c r="S198" s="96" t="str">
        <f>IF(FN_MC!V200="","*",FN_MC!V200)</f>
        <v>Antonioni</v>
      </c>
      <c r="T198" s="96" t="str">
        <f>IF(FN_MC!W200="","*",FN_MC!W200)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TGR-TRO</v>
      </c>
      <c r="F199" s="96">
        <f>IF(FN_MC!B201="","*",FN_MC!B201)</f>
        <v>46072</v>
      </c>
      <c r="G199" s="96" t="str">
        <f>IF(FN_MC!D201="","*",FN_MC!D201)</f>
        <v>BRUNO (TF-525)</v>
      </c>
      <c r="H199" s="96" t="str">
        <f>IF(FN_MC!F201="","*",FN_MC!F201)</f>
        <v>PDM - SOLDA</v>
      </c>
      <c r="I199" s="96" t="str">
        <f>IF(FN_MC!H201="","*",FN_MC!H201)</f>
        <v>TIQPAT1</v>
      </c>
      <c r="J199" s="96" t="str">
        <f>IF(FN_MC!I201="","*",FN_MC!I201)</f>
        <v>-</v>
      </c>
      <c r="K199" s="96" t="str">
        <f>IF(FN_MC!M201="","*",FN_MC!M201)</f>
        <v>TIQ-TSA</v>
      </c>
      <c r="L199" s="186" t="str">
        <f>IF(FN_MC!N201="","*",FN_MC!N201)</f>
        <v>TIQPAT1</v>
      </c>
      <c r="M199" s="97">
        <f>IF(FN_MC!J201="","*",FN_MC!J201)</f>
        <v>98</v>
      </c>
      <c r="N199" s="173">
        <f>IF(FN_MC!K201="","*",FN_MC!K201)</f>
        <v>617.79999999999995</v>
      </c>
      <c r="O199" s="173" t="str">
        <f>IF(FN_MC!L201="","*",FN_MC!L201)</f>
        <v>-</v>
      </c>
      <c r="P199" s="107">
        <f>IF(FN_MC!O201="","*",FN_MC!O201)</f>
        <v>0.375</v>
      </c>
      <c r="Q199" s="107">
        <f>IF(FN_MC!P201="","*",FN_MC!P201)</f>
        <v>6.25E-2</v>
      </c>
      <c r="R199" s="96" t="str">
        <f>IF(FN_MC!Q201="","*",CONCATENATE(FN_MC!Q201," ",FN_MC!R201))</f>
        <v>2 Nº DE SOLDA</v>
      </c>
      <c r="S199" s="96" t="str">
        <f>IF(FN_MC!V201="","*",FN_MC!V201)</f>
        <v>Bruno</v>
      </c>
      <c r="T199" s="96" t="str">
        <f>IF(FN_MC!W201="","*",FN_MC!W201)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1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TGR-TRO</v>
      </c>
      <c r="F200" s="96">
        <f>IF(FN_MC!B202="","*",FN_MC!B202)</f>
        <v>46072</v>
      </c>
      <c r="G200" s="96" t="str">
        <f>IF(FN_MC!D202="","*",FN_MC!D202)</f>
        <v>FRANCISCO (TF-19)</v>
      </c>
      <c r="H200" s="96" t="str">
        <f>IF(FN_MC!F202="","*",FN_MC!F202)</f>
        <v>PDM - SUBSTITUIÇÃO - TRILHO</v>
      </c>
      <c r="I200" s="96" t="str">
        <f>IF(FN_MC!H202="","*",FN_MC!H202)</f>
        <v>TRM1</v>
      </c>
      <c r="J200" s="96" t="str">
        <f>IF(FN_MC!I202="","*",FN_MC!I202)</f>
        <v>-</v>
      </c>
      <c r="K200" s="96" t="str">
        <f>IF(FN_MC!M202="","*",FN_MC!M202)</f>
        <v>TEP</v>
      </c>
      <c r="L200" s="186" t="str">
        <f>IF(FN_MC!N202="","*",FN_MC!N202)</f>
        <v>TEP1</v>
      </c>
      <c r="M200" s="97">
        <f>IF(FN_MC!J202="","*",FN_MC!J202)</f>
        <v>98</v>
      </c>
      <c r="N200" s="173">
        <f>IF(FN_MC!K202="","*",FN_MC!K202)</f>
        <v>563.09</v>
      </c>
      <c r="O200" s="173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4.1666666666666664E-2</v>
      </c>
      <c r="R200" s="96" t="str">
        <f>IF(FN_MC!Q202="","*",CONCATENATE(FN_MC!Q202," ",FN_MC!R202))</f>
        <v>8 M</v>
      </c>
      <c r="S200" s="96" t="str">
        <f>IF(FN_MC!V202="","*",FN_MC!V202)</f>
        <v>Camila</v>
      </c>
      <c r="T200" s="96" t="str">
        <f>IF(FN_MC!W202="","*",FN_MC!W202)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TGR-TRO</v>
      </c>
      <c r="F201" s="96">
        <f>IF(FN_MC!B203="","*",FN_MC!B203)</f>
        <v>46072</v>
      </c>
      <c r="G201" s="96" t="str">
        <f>IF(FN_MC!D203="","*",FN_MC!D203)</f>
        <v>A60</v>
      </c>
      <c r="H201" s="96" t="str">
        <f>IF(FN_MC!F203="","*",FN_MC!F203)</f>
        <v>DETECÇÃO - RONDA 7 DIAS</v>
      </c>
      <c r="I201" s="96" t="str">
        <f>IF(FN_MC!H203="","*",FN_MC!H203)</f>
        <v>TGR</v>
      </c>
      <c r="J201" s="96" t="str">
        <f>IF(FN_MC!I203="","*",FN_MC!I203)</f>
        <v>TEX</v>
      </c>
      <c r="K201" s="96" t="str">
        <f>IF(FN_MC!M203="","*",FN_MC!M203)</f>
        <v>TGR-TBE</v>
      </c>
      <c r="L201" s="186" t="str">
        <f>IF(FN_MC!N203="","*",FN_MC!N203)</f>
        <v>TGR512</v>
      </c>
      <c r="M201" s="97">
        <f>IF(FN_MC!J203="","*",FN_MC!J203)</f>
        <v>98</v>
      </c>
      <c r="N201" s="173">
        <f>IF(FN_MC!K203="","*",FN_MC!K203)</f>
        <v>502</v>
      </c>
      <c r="O201" s="173">
        <f>IF(FN_MC!L203="","*",FN_MC!L203)</f>
        <v>720</v>
      </c>
      <c r="P201" s="107">
        <f>IF(FN_MC!O203="","*",FN_MC!O203)</f>
        <v>0.33333333333333331</v>
      </c>
      <c r="Q201" s="107">
        <f>IF(FN_MC!P203="","*",FN_MC!P203)</f>
        <v>4.1666666666666664E-2</v>
      </c>
      <c r="R201" s="96" t="str">
        <f>IF(FN_MC!Q203="","*",CONCATENATE(FN_MC!Q203," ",FN_MC!R203))</f>
        <v>220 KM</v>
      </c>
      <c r="S201" s="96" t="str">
        <f>IF(FN_MC!V203="","*",FN_MC!V203)</f>
        <v>Lindomar</v>
      </c>
      <c r="T201" s="96" t="str">
        <f>IF(FN_MC!W203="","*",FN_MC!W203)</f>
        <v>Ronda 7 dias</v>
      </c>
      <c r="U201" s="98">
        <f ca="1">_xlfn.XLOOKUP(G201&amp;$U$3,BS_CONTROLE[CHAVE],BS_CONTROLE[Quantidade_11],"-")</f>
        <v>200</v>
      </c>
      <c r="V201" s="98">
        <f ca="1">_xlfn.XLOOKUP(G201&amp;$V$3,BS_CONTROLE[CHAVE],BS_CONTROLE[Quantidade_11],"-")</f>
        <v>109</v>
      </c>
      <c r="W201" s="98">
        <f ca="1">_xlfn.XLOOKUP(G201&amp;$W$3,BS_CONTROLE[CHAVE],BS_CONTROLE[Quantidade_11],"-")</f>
        <v>180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TCS-TGR</v>
      </c>
      <c r="F202" s="96">
        <f>IF(FN_MC!B204="","*",FN_MC!B204)</f>
        <v>46072</v>
      </c>
      <c r="G202" s="96" t="str">
        <f>IF(FN_MC!D204="","*",FN_MC!D204)</f>
        <v>ELSON</v>
      </c>
      <c r="H202" s="96" t="str">
        <f>IF(FN_MC!F204="","*",FN_MC!F204)</f>
        <v>PDM - SOLDA</v>
      </c>
      <c r="I202" s="96" t="str">
        <f>IF(FN_MC!H204="","*",FN_MC!H204)</f>
        <v>499TGR1</v>
      </c>
      <c r="J202" s="96" t="str">
        <f>IF(FN_MC!I204="","*",FN_MC!I204)</f>
        <v>-</v>
      </c>
      <c r="K202" s="96" t="str">
        <f>IF(FN_MC!M204="","*",FN_MC!M204)</f>
        <v>TBR-TGR</v>
      </c>
      <c r="L202" s="186" t="str">
        <f>IF(FN_MC!N204="","*",FN_MC!N204)</f>
        <v>499TGR1</v>
      </c>
      <c r="M202" s="97">
        <f>IF(FN_MC!J204="","*",FN_MC!J204)</f>
        <v>74</v>
      </c>
      <c r="N202" s="173">
        <f>IF(FN_MC!K204="","*",FN_MC!K204)</f>
        <v>498.9</v>
      </c>
      <c r="O202" s="173" t="str">
        <f>IF(FN_MC!L204="","*",FN_MC!L204)</f>
        <v>-</v>
      </c>
      <c r="P202" s="107">
        <f>IF(FN_MC!O204="","*",FN_MC!O204)</f>
        <v>0.41666666666666669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Elson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OPORTUNIDADE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FERRONORTE</v>
      </c>
      <c r="E203" s="96" t="str">
        <f>IF(FN_MC!T205="","*",FN_MC!T205)</f>
        <v>TCS-TGR</v>
      </c>
      <c r="F203" s="96">
        <f>IF(FN_MC!B205="","*",FN_MC!B205)</f>
        <v>46072</v>
      </c>
      <c r="G203" s="96" t="str">
        <f>IF(FN_MC!D205="","*",FN_MC!D205)</f>
        <v>W70</v>
      </c>
      <c r="H203" s="96" t="str">
        <f>IF(FN_MC!F205="","*",FN_MC!F205)</f>
        <v>PDM - PEDRA - DESCARGA</v>
      </c>
      <c r="I203" s="96" t="str">
        <f>IF(FN_MC!H205="","*",FN_MC!H205)</f>
        <v>TAG</v>
      </c>
      <c r="J203" s="96" t="str">
        <f>IF(FN_MC!I205="","*",FN_MC!I205)</f>
        <v>TAG</v>
      </c>
      <c r="K203" s="96" t="str">
        <f>IF(FN_MC!M205="","*",FN_MC!M205)</f>
        <v>TVL-TBR</v>
      </c>
      <c r="L203" s="186" t="str">
        <f>IF(FN_MC!N205="","*",FN_MC!N205)</f>
        <v>TVL464</v>
      </c>
      <c r="M203" s="97">
        <f>IF(FN_MC!J205="","*",FN_MC!J205)</f>
        <v>74</v>
      </c>
      <c r="N203" s="173">
        <f>IF(FN_MC!K205="","*",FN_MC!K205)</f>
        <v>461</v>
      </c>
      <c r="O203" s="173" t="str">
        <f>IF(FN_MC!L205="","*",FN_MC!L205)</f>
        <v>-</v>
      </c>
      <c r="P203" s="107">
        <f>IF(FN_MC!O205="","*",FN_MC!O205)</f>
        <v>0.41666666666666669</v>
      </c>
      <c r="Q203" s="107">
        <f>IF(FN_MC!P205="","*",FN_MC!P205)</f>
        <v>0.125</v>
      </c>
      <c r="R203" s="96" t="str">
        <f>IF(FN_MC!Q205="","*",CONCATENATE(FN_MC!Q205," ",FN_MC!R205))</f>
        <v>20 VAGÕES</v>
      </c>
      <c r="S203" s="96" t="str">
        <f>IF(FN_MC!V205="","*",FN_MC!V205)</f>
        <v>Elton</v>
      </c>
      <c r="T203" s="96" t="str">
        <f>IF(FN_MC!W205="","*",FN_MC!W205)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7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FERRONORTE</v>
      </c>
      <c r="E204" s="96" t="str">
        <f>IF(FN_MC!T206="","*",FN_MC!T206)</f>
        <v>TCS-TGR</v>
      </c>
      <c r="F204" s="96">
        <f>IF(FN_MC!B206="","*",FN_MC!B206)</f>
        <v>46072</v>
      </c>
      <c r="G204" s="96" t="str">
        <f>IF(FN_MC!D206="","*",FN_MC!D206)</f>
        <v>W50</v>
      </c>
      <c r="H204" s="96" t="str">
        <f>IF(FN_MC!F206="","*",FN_MC!F206)</f>
        <v>DESLOCAMENTO</v>
      </c>
      <c r="I204" s="96" t="str">
        <f>IF(FN_MC!H206="","*",FN_MC!H206)</f>
        <v>TCS</v>
      </c>
      <c r="J204" s="96" t="str">
        <f>IF(FN_MC!I206="","*",FN_MC!I206)</f>
        <v>TIN</v>
      </c>
      <c r="K204" s="96" t="str">
        <f>IF(FN_MC!M206="","*",FN_MC!M206)</f>
        <v>TCS-TRC</v>
      </c>
      <c r="L204" s="186" t="str">
        <f>IF(FN_MC!N206="","*",FN_MC!N206)</f>
        <v>291TRC1</v>
      </c>
      <c r="M204" s="97">
        <f>IF(FN_MC!J206="","*",FN_MC!J206)</f>
        <v>74</v>
      </c>
      <c r="N204" s="173">
        <f>IF(FN_MC!K206="","*",FN_MC!K206)</f>
        <v>291</v>
      </c>
      <c r="O204" s="173">
        <f>IF(FN_MC!L206="","*",FN_MC!L206)</f>
        <v>109.541</v>
      </c>
      <c r="P204" s="107">
        <f>IF(FN_MC!O206="","*",FN_MC!O206)</f>
        <v>0.70833333333333337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Efraim</v>
      </c>
      <c r="T204" s="96" t="str">
        <f>IF(FN_MC!W206="","*",FN_MC!W206)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15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OPORTUNIDADE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FERRONORTE</v>
      </c>
      <c r="E205" s="96" t="str">
        <f>IF(FN_MC!T207="","*",FN_MC!T207)</f>
        <v>TMI-TCS</v>
      </c>
      <c r="F205" s="96">
        <f>IF(FN_MC!B207="","*",FN_MC!B207)</f>
        <v>46072</v>
      </c>
      <c r="G205" s="96" t="str">
        <f>IF(FN_MC!D207="","*",FN_MC!D207)</f>
        <v>V48</v>
      </c>
      <c r="H205" s="96" t="str">
        <f>IF(FN_MC!F207="","*",FN_MC!F207)</f>
        <v>MODERNIZAÇÃO - SOCADORA</v>
      </c>
      <c r="I205" s="96" t="str">
        <f>IF(FN_MC!H207="","*",FN_MC!H207)</f>
        <v>TVI</v>
      </c>
      <c r="J205" s="96" t="str">
        <f>IF(FN_MC!I207="","*",FN_MC!I207)</f>
        <v>TVI</v>
      </c>
      <c r="K205" s="96" t="str">
        <f>IF(FN_MC!M207="","*",FN_MC!M207)</f>
        <v>TVI-TJA</v>
      </c>
      <c r="L205" s="186" t="str">
        <f>IF(FN_MC!N207="","*",FN_MC!N207)</f>
        <v>TVI239</v>
      </c>
      <c r="M205" s="97">
        <f>IF(FN_MC!J207="","*",FN_MC!J207)</f>
        <v>74</v>
      </c>
      <c r="N205" s="173">
        <f>IF(FN_MC!K207="","*",FN_MC!K207)</f>
        <v>237.4</v>
      </c>
      <c r="O205" s="173">
        <f>IF(FN_MC!L207="","*",FN_MC!L207)</f>
        <v>239</v>
      </c>
      <c r="P205" s="107">
        <f>IF(FN_MC!O207="","*",FN_MC!O207)</f>
        <v>0.375</v>
      </c>
      <c r="Q205" s="107">
        <f>IF(FN_MC!P207="","*",FN_MC!P207)</f>
        <v>8.3333333333333329E-2</v>
      </c>
      <c r="R205" s="96" t="str">
        <f>IF(FN_MC!Q207="","*",CONCATENATE(FN_MC!Q207," ",FN_MC!R207))</f>
        <v>1000 M</v>
      </c>
      <c r="S205" s="96" t="str">
        <f>IF(FN_MC!V207="","*",FN_MC!V207)</f>
        <v>Ezequiel</v>
      </c>
      <c r="T205" s="96" t="str">
        <f>IF(FN_MC!W207="","*",FN_MC!W207)</f>
        <v>Socaria mecanizada</v>
      </c>
      <c r="U205" s="98">
        <f ca="1">_xlfn.XLOOKUP(G205&amp;$U$3,BS_CONTROLE[CHAVE],BS_CONTROLE[Quantidade_11],"-")</f>
        <v>1</v>
      </c>
      <c r="V205" s="98">
        <f ca="1">_xlfn.XLOOKUP(G205&amp;$V$3,BS_CONTROLE[CHAVE],BS_CONTROLE[Quantidade_11],"-")</f>
        <v>1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FERRONORTE</v>
      </c>
      <c r="E206" s="96" t="str">
        <f>IF(FN_MC!T208="","*",FN_MC!T208)</f>
        <v>TMI-TCS</v>
      </c>
      <c r="F206" s="96">
        <f>IF(FN_MC!B208="","*",FN_MC!B208)</f>
        <v>46072</v>
      </c>
      <c r="G206" s="96" t="str">
        <f>IF(FN_MC!D208="","*",FN_MC!D208)</f>
        <v>MARCOS (TF-520)</v>
      </c>
      <c r="H206" s="96" t="str">
        <f>IF(FN_MC!F208="","*",FN_MC!F208)</f>
        <v>PDM - SOLDA</v>
      </c>
      <c r="I206" s="96" t="str">
        <f>IF(FN_MC!H208="","*",FN_MC!H208)</f>
        <v>K52TQI</v>
      </c>
      <c r="J206" s="96" t="str">
        <f>IF(FN_MC!I208="","*",FN_MC!I208)</f>
        <v>-</v>
      </c>
      <c r="K206" s="96" t="str">
        <f>IF(FN_MC!M208="","*",FN_MC!M208)</f>
        <v>TLG-TQI</v>
      </c>
      <c r="L206" s="186" t="str">
        <f>IF(FN_MC!N208="","*",FN_MC!N208)</f>
        <v>K52TQI</v>
      </c>
      <c r="M206" s="97">
        <f>IF(FN_MC!J208="","*",FN_MC!J208)</f>
        <v>74</v>
      </c>
      <c r="N206" s="173">
        <f>IF(FN_MC!K208="","*",FN_MC!K208)</f>
        <v>54.53</v>
      </c>
      <c r="O206" s="173" t="str">
        <f>IF(FN_MC!L208="","*",FN_MC!L208)</f>
        <v>-</v>
      </c>
      <c r="P206" s="107">
        <f>IF(FN_MC!O208="","*",FN_MC!O208)</f>
        <v>0.375</v>
      </c>
      <c r="Q206" s="107">
        <f>IF(FN_MC!P208="","*",FN_MC!P208)</f>
        <v>8.3333333333333329E-2</v>
      </c>
      <c r="R206" s="96" t="str">
        <f>IF(FN_MC!Q208="","*",CONCATENATE(FN_MC!Q208," ",FN_MC!R208))</f>
        <v>2 Nº DE SOLDA</v>
      </c>
      <c r="S206" s="96" t="str">
        <f>IF(FN_MC!V208="","*",FN_MC!V208)</f>
        <v>Marcos Euzebio</v>
      </c>
      <c r="T206" s="96" t="str">
        <f>IF(FN_MC!W208="","*",FN_MC!W208)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IF(FN_MC!Y209="","*",FN_MC!Y209)</f>
        <v>*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POV-PRV</v>
      </c>
      <c r="F207" s="96">
        <f>IF(FN_MC!B209="","*",FN_MC!B209)</f>
        <v>46072</v>
      </c>
      <c r="G207" s="96" t="str">
        <f>IF(FN_MC!D209="","*",FN_MC!D209)</f>
        <v>E14</v>
      </c>
      <c r="H207" s="96" t="str">
        <f>IF(FN_MC!F209="","*",FN_MC!F209)</f>
        <v>MECANIZAÇÃO - ESMERILHADORA</v>
      </c>
      <c r="I207" s="96" t="str">
        <f>IF(FN_MC!H209="","*",FN_MC!H209)</f>
        <v>PSG2</v>
      </c>
      <c r="J207" s="96" t="str">
        <f>IF(FN_MC!I209="","*",FN_MC!I209)</f>
        <v>PSG2</v>
      </c>
      <c r="K207" s="96" t="str">
        <f>IF(FN_MC!M209="","*",FN_MC!M209)</f>
        <v>PSG</v>
      </c>
      <c r="L207" s="186" t="str">
        <f>IF(FN_MC!N209="","*",FN_MC!N209)</f>
        <v>PSG1</v>
      </c>
      <c r="M207" s="97">
        <f>IF(FN_MC!J209="","*",FN_MC!J209)</f>
        <v>103</v>
      </c>
      <c r="N207" s="173">
        <f>IF(FN_MC!K209="","*",FN_MC!K209)</f>
        <v>1806</v>
      </c>
      <c r="O207" s="173" t="str">
        <f>IF(FN_MC!L209="","*",FN_MC!L209)</f>
        <v>-</v>
      </c>
      <c r="P207" s="107">
        <f>IF(FN_MC!O209="","*",FN_MC!O209)</f>
        <v>0.99930555555555556</v>
      </c>
      <c r="Q207" s="107">
        <f>IF(FN_MC!P209="","*",FN_MC!P209)</f>
        <v>4.1666666666666664E-2</v>
      </c>
      <c r="R207" s="96" t="str">
        <f>IF(FN_MC!Q209="","*",CONCATENATE(FN_MC!Q209," ",FN_MC!R209))</f>
        <v>20000 M</v>
      </c>
      <c r="S207" s="96" t="str">
        <f>IF(FN_MC!V209="","*",FN_MC!V209)</f>
        <v>FErnanda</v>
      </c>
      <c r="T207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40210</v>
      </c>
      <c r="V207" s="98">
        <f ca="1">_xlfn.XLOOKUP(G207&amp;$V$3,BS_CONTROLE[CHAVE],BS_CONTROLE[Quantidade_11],"-")</f>
        <v>47690</v>
      </c>
      <c r="W207" s="98">
        <f ca="1">_xlfn.XLOOKUP(G207&amp;$W$3,BS_CONTROLE[CHAVE],BS_CONTROLE[Quantidade_11],"-")</f>
        <v>20000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OPORTUNIDADE</v>
      </c>
      <c r="B208" s="95" t="str">
        <f>IF(FN_MC!X210="","*",FN_MC!X210)</f>
        <v>Oportunidade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PRV-POV</v>
      </c>
      <c r="F208" s="96">
        <f>IF(FN_MC!B210="","*",FN_MC!B210)</f>
        <v>46072</v>
      </c>
      <c r="G208" s="96" t="str">
        <f>IF(FN_MC!D210="","*",FN_MC!D210)</f>
        <v>V80</v>
      </c>
      <c r="H208" s="96" t="str">
        <f>IF(FN_MC!F210="","*",FN_MC!F210)</f>
        <v>INSPEÇÃO RIV</v>
      </c>
      <c r="I208" s="96" t="str">
        <f>IF(FN_MC!H210="","*",FN_MC!H210)</f>
        <v>PAM</v>
      </c>
      <c r="J208" s="96" t="str">
        <f>IF(FN_MC!I210="","*",FN_MC!I210)</f>
        <v>PSS</v>
      </c>
      <c r="K208" s="96" t="str">
        <f>IF(FN_MC!M210="","*",FN_MC!M210)</f>
        <v>PAM-PSS</v>
      </c>
      <c r="L208" s="186" t="str">
        <f>IF(FN_MC!N210="","*",FN_MC!N210)</f>
        <v>PAMPSS</v>
      </c>
      <c r="M208" s="97">
        <f>IF(FN_MC!J210="","*",FN_MC!J210)</f>
        <v>103</v>
      </c>
      <c r="N208" s="173">
        <f>IF(FN_MC!K210="","*",FN_MC!K210)</f>
        <v>1935</v>
      </c>
      <c r="O208" s="173">
        <f>IF(FN_MC!L210="","*",FN_MC!L210)</f>
        <v>2029</v>
      </c>
      <c r="P208" s="107">
        <f>IF(FN_MC!O210="","*",FN_MC!O210)</f>
        <v>0.41666666666666669</v>
      </c>
      <c r="Q208" s="107">
        <f>IF(FN_MC!P210="","*",FN_MC!P210)</f>
        <v>4.1666666666666664E-2</v>
      </c>
      <c r="R208" s="96" t="str">
        <f>IF(FN_MC!Q210="","*",CONCATENATE(FN_MC!Q210," ",FN_MC!R210))</f>
        <v>1 BINÁRIO</v>
      </c>
      <c r="S208" s="96" t="str">
        <f>IF(FN_MC!V210="","*",FN_MC!V210)</f>
        <v>Fernanda</v>
      </c>
      <c r="T208" s="96" t="str">
        <f>IF(FN_MC!W210="","*",FN_MC!W210)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OPORTUNIDADE</v>
      </c>
      <c r="B209" s="95" t="str">
        <f>IF(FN_MC!X211="","*",FN_MC!X211)</f>
        <v>Oportunidade</v>
      </c>
      <c r="C209" s="95" t="str">
        <f>IF(FN_MC!Z211="","*",FN_MC!Z211)</f>
        <v>*</v>
      </c>
      <c r="D209" s="96" t="str">
        <f>IF(FN_MC!S211="","*",FN_MC!S211)</f>
        <v>MALHA CENTRAL</v>
      </c>
      <c r="E209" s="96" t="str">
        <f>IF(FN_MC!T211="","*",FN_MC!T211)</f>
        <v>RAMAL</v>
      </c>
      <c r="F209" s="96">
        <f>IF(FN_MC!B211="","*",FN_MC!B211)</f>
        <v>46072</v>
      </c>
      <c r="G209" s="96" t="str">
        <f>IF(FN_MC!D211="","*",FN_MC!D211)</f>
        <v>A88</v>
      </c>
      <c r="H209" s="96" t="str">
        <f>IF(FN_MC!F211="","*",FN_MC!F211)</f>
        <v>INSPEÇÃO AUTO DE LINHA</v>
      </c>
      <c r="I209" s="96" t="str">
        <f>IF(FN_MC!H211="","*",FN_MC!H211)</f>
        <v>ZDK</v>
      </c>
      <c r="J209" s="96" t="str">
        <f>IF(FN_MC!I211="","*",FN_MC!I211)</f>
        <v>ZTR</v>
      </c>
      <c r="K209" s="96" t="str">
        <f>IF(FN_MC!M211="","*",FN_MC!M211)</f>
        <v>ZDK</v>
      </c>
      <c r="L209" s="186" t="str">
        <f>IF(FN_MC!N211="","*",FN_MC!N211)</f>
        <v>ZDK1</v>
      </c>
      <c r="M209" s="97">
        <f>IF(FN_MC!J211="","*",FN_MC!J211)</f>
        <v>78</v>
      </c>
      <c r="N209" s="173">
        <f>IF(FN_MC!K211="","*",FN_MC!K211)</f>
        <v>251.05199999999999</v>
      </c>
      <c r="O209" s="173">
        <f>IF(FN_MC!L211="","*",FN_MC!L211)</f>
        <v>227.422</v>
      </c>
      <c r="P209" s="107">
        <f>IF(FN_MC!O211="","*",FN_MC!O211)</f>
        <v>0.375</v>
      </c>
      <c r="Q209" s="107">
        <f>IF(FN_MC!P211="","*",FN_MC!P211)</f>
        <v>4.1666666666666664E-2</v>
      </c>
      <c r="R209" s="96" t="str">
        <f>IF(FN_MC!Q211="","*",CONCATENATE(FN_MC!Q211," ",FN_MC!R211))</f>
        <v>1 BINÁRIO</v>
      </c>
      <c r="S209" s="96" t="str">
        <f>IF(FN_MC!V211="","*",FN_MC!V211)</f>
        <v>Josimar</v>
      </c>
      <c r="T209" s="96" t="str">
        <f>IF(FN_MC!W211="","*",FN_MC!W211)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MALHA CENTRAL</v>
      </c>
      <c r="E210" s="96" t="str">
        <f>IF(FN_MC!T212="","*",FN_MC!T212)</f>
        <v>RAMAL</v>
      </c>
      <c r="F210" s="96">
        <f>IF(FN_MC!B212="","*",FN_MC!B212)</f>
        <v>46072</v>
      </c>
      <c r="G210" s="96" t="str">
        <f>IF(FN_MC!D212="","*",FN_MC!D212)</f>
        <v>E18</v>
      </c>
      <c r="H210" s="96" t="str">
        <f>IF(FN_MC!F212="","*",FN_MC!F212)</f>
        <v>CAMINHÃO DE SOLDA</v>
      </c>
      <c r="I210" s="96" t="str">
        <f>IF(FN_MC!H212="","*",FN_MC!H212)</f>
        <v>ZIQZQY</v>
      </c>
      <c r="J210" s="96" t="str">
        <f>IF(FN_MC!I212="","*",FN_MC!I212)</f>
        <v>ZIQZQY</v>
      </c>
      <c r="K210" s="96" t="str">
        <f>IF(FN_MC!M212="","*",FN_MC!M212)</f>
        <v>ZIQ-ZQY</v>
      </c>
      <c r="L210" s="186" t="str">
        <f>IF(FN_MC!N212="","*",FN_MC!N212)</f>
        <v>ZIQZQY</v>
      </c>
      <c r="M210" s="97">
        <f>IF(FN_MC!J212="","*",FN_MC!J212)</f>
        <v>78</v>
      </c>
      <c r="N210" s="173">
        <f>IF(FN_MC!K212="","*",FN_MC!K212)</f>
        <v>176</v>
      </c>
      <c r="O210" s="173" t="str">
        <f>IF(FN_MC!L212="","*",FN_MC!L212)</f>
        <v>-</v>
      </c>
      <c r="P210" s="107">
        <f>IF(FN_MC!O212="","*",FN_MC!O212)</f>
        <v>0.35416666666666669</v>
      </c>
      <c r="Q210" s="107">
        <f>IF(FN_MC!P212="","*",FN_MC!P212)</f>
        <v>0.125</v>
      </c>
      <c r="R210" s="96" t="str">
        <f>IF(FN_MC!Q212="","*",CONCATENATE(FN_MC!Q212," ",FN_MC!R212))</f>
        <v>3 Nº DE SOLDA</v>
      </c>
      <c r="S210" s="96" t="str">
        <f>IF(FN_MC!V212="","*",FN_MC!V212)</f>
        <v>Higor</v>
      </c>
      <c r="T210" s="96" t="str">
        <f>IF(FN_MC!W212="","*",FN_MC!W212)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MALHA CENTRAL</v>
      </c>
      <c r="E211" s="96" t="str">
        <f>IF(FN_MC!T213="","*",FN_MC!T213)</f>
        <v>PPN-POV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PSI-PJG</v>
      </c>
      <c r="L211" s="186" t="str">
        <f>IF(FN_MC!N213="","*",FN_MC!N213)</f>
        <v>PJGPSI</v>
      </c>
      <c r="M211" s="97">
        <f>IF(FN_MC!J213="","*",FN_MC!J213)</f>
        <v>101</v>
      </c>
      <c r="N211" s="173">
        <f>IF(FN_MC!K213="","*",FN_MC!K213)</f>
        <v>1429.8219999999999</v>
      </c>
      <c r="O211" s="17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86" t="str">
        <f>IF(FN_MC!N214="","*",FN_MC!N214)</f>
        <v>-</v>
      </c>
      <c r="M212" s="97" t="str">
        <f>IF(FN_MC!J214="","*",FN_MC!J214)</f>
        <v>*</v>
      </c>
      <c r="N212" s="173" t="str">
        <f>IF(FN_MC!K214="","*",FN_MC!K214)</f>
        <v>*</v>
      </c>
      <c r="O212" s="17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IF(FN_MC!Y215="","*",FN_MC!Y215)</f>
        <v>*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A60</v>
      </c>
      <c r="H213" s="96" t="str">
        <f>IF(FN_MC!F215="","*",FN_MC!F215)</f>
        <v>DETECÇÃO - RONDA 7 DIAS</v>
      </c>
      <c r="I213" s="96" t="str">
        <f>IF(FN_MC!H215="","*",FN_MC!H215)</f>
        <v>TEX</v>
      </c>
      <c r="J213" s="96" t="str">
        <f>IF(FN_MC!I215="","*",FN_MC!I215)</f>
        <v>TIQ</v>
      </c>
      <c r="K213" s="96" t="str">
        <f>IF(FN_MC!M215="","*",FN_MC!M215)</f>
        <v>TSF</v>
      </c>
      <c r="L213" s="186" t="str">
        <f>IF(FN_MC!N215="","*",FN_MC!N215)</f>
        <v>TSF1</v>
      </c>
      <c r="M213" s="97">
        <f>IF(FN_MC!J215="","*",FN_MC!J215)</f>
        <v>98</v>
      </c>
      <c r="N213" s="173">
        <f>IF(FN_MC!K215="","*",FN_MC!K215)</f>
        <v>720</v>
      </c>
      <c r="O213" s="173">
        <f>IF(FN_MC!L215="","*",FN_MC!L215)</f>
        <v>616</v>
      </c>
      <c r="P213" s="107">
        <f>IF(FN_MC!O215="","*",FN_MC!O215)</f>
        <v>0.33333333333333331</v>
      </c>
      <c r="Q213" s="107">
        <f>IF(FN_MC!P215="","*",FN_MC!P215)</f>
        <v>4.1666666666666664E-2</v>
      </c>
      <c r="R213" s="96" t="str">
        <f>IF(FN_MC!Q215="","*",CONCATENATE(FN_MC!Q215," ",FN_MC!R215))</f>
        <v>100 KM</v>
      </c>
      <c r="S213" s="96" t="str">
        <f>IF(FN_MC!V215="","*",FN_MC!V215)</f>
        <v>Lindomar</v>
      </c>
      <c r="T213" s="96" t="str">
        <f>IF(FN_MC!W215="","*",FN_MC!W215)</f>
        <v>Ronda 7 dias</v>
      </c>
      <c r="U213" s="98">
        <f ca="1">_xlfn.XLOOKUP(G213&amp;$U$3,BS_CONTROLE[CHAVE],BS_CONTROLE[Quantidade_11],"-")</f>
        <v>200</v>
      </c>
      <c r="V213" s="98">
        <f ca="1">_xlfn.XLOOKUP(G213&amp;$V$3,BS_CONTROLE[CHAVE],BS_CONTROLE[Quantidade_11],"-")</f>
        <v>109</v>
      </c>
      <c r="W213" s="98">
        <f ca="1">_xlfn.XLOOKUP(G213&amp;$W$3,BS_CONTROLE[CHAVE],BS_CONTROLE[Quantidade_11],"-")</f>
        <v>180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*</v>
      </c>
      <c r="B214" s="95" t="str">
        <f>IF(FN_MC!X216="","*",FN_MC!X216)</f>
        <v>Contrato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TGR-TRO</v>
      </c>
      <c r="F214" s="96">
        <f>IF(FN_MC!B216="","*",FN_MC!B216)</f>
        <v>46073</v>
      </c>
      <c r="G214" s="96" t="str">
        <f>IF(FN_MC!D216="","*",FN_MC!D216)</f>
        <v>V86</v>
      </c>
      <c r="H214" s="96" t="str">
        <f>IF(FN_MC!F216="","*",FN_MC!F216)</f>
        <v>MECANIZAÇÃO - SOCADORA</v>
      </c>
      <c r="I214" s="96" t="str">
        <f>IF(FN_MC!H216="","*",FN_MC!H216)</f>
        <v xml:space="preserve">TIQ </v>
      </c>
      <c r="J214" s="96" t="str">
        <f>IF(FN_MC!I216="","*",FN_MC!I216)</f>
        <v>TIQ</v>
      </c>
      <c r="K214" s="96" t="str">
        <f>IF(FN_MC!M216="","*",FN_MC!M216)</f>
        <v>TBS</v>
      </c>
      <c r="L214" s="186" t="str">
        <f>IF(FN_MC!N216="","*",FN_MC!N216)</f>
        <v>TBS1</v>
      </c>
      <c r="M214" s="97">
        <f>IF(FN_MC!J216="","*",FN_MC!J216)</f>
        <v>98</v>
      </c>
      <c r="N214" s="173">
        <f>IF(FN_MC!K216="","*",FN_MC!K216)</f>
        <v>659.976</v>
      </c>
      <c r="O214" s="173">
        <f>IF(FN_MC!L216="","*",FN_MC!L216)</f>
        <v>662.91099999999994</v>
      </c>
      <c r="P214" s="107">
        <f>IF(FN_MC!O216="","*",FN_MC!O216)</f>
        <v>0.4375</v>
      </c>
      <c r="Q214" s="107">
        <f>IF(FN_MC!P216="","*",FN_MC!P216)</f>
        <v>0.125</v>
      </c>
      <c r="R214" s="96" t="str">
        <f>IF(FN_MC!Q216="","*",CONCATENATE(FN_MC!Q216," ",FN_MC!R216))</f>
        <v>1680 M</v>
      </c>
      <c r="S214" s="96" t="str">
        <f>IF(FN_MC!V216="","*",FN_MC!V216)</f>
        <v>Antonioni</v>
      </c>
      <c r="T214" s="96" t="str">
        <f>IF(FN_MC!W216="","*",FN_MC!W216)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86" t="str">
        <f>IF(FN_MC!N217="","*",FN_MC!N217)</f>
        <v>-</v>
      </c>
      <c r="M215" s="97" t="str">
        <f>IF(FN_MC!J217="","*",FN_MC!J217)</f>
        <v>*</v>
      </c>
      <c r="N215" s="173" t="str">
        <f>IF(FN_MC!K217="","*",FN_MC!K217)</f>
        <v>*</v>
      </c>
      <c r="O215" s="17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*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TGR-TRO</v>
      </c>
      <c r="F216" s="96">
        <f>IF(FN_MC!B218="","*",FN_MC!B218)</f>
        <v>46073</v>
      </c>
      <c r="G216" s="96" t="str">
        <f>IF(FN_MC!D218="","*",FN_MC!D218)</f>
        <v>BRUNO (TF-525)</v>
      </c>
      <c r="H216" s="96" t="str">
        <f>IF(FN_MC!F218="","*",FN_MC!F218)</f>
        <v>PDM - SOLDA</v>
      </c>
      <c r="I216" s="96" t="str">
        <f>IF(FN_MC!H218="","*",FN_MC!H218)</f>
        <v>TMJ1</v>
      </c>
      <c r="J216" s="96" t="str">
        <f>IF(FN_MC!I218="","*",FN_MC!I218)</f>
        <v>-</v>
      </c>
      <c r="K216" s="96" t="str">
        <f>IF(FN_MC!M218="","*",FN_MC!M218)</f>
        <v>TMJ</v>
      </c>
      <c r="L216" s="186" t="str">
        <f>IF(FN_MC!N218="","*",FN_MC!N218)</f>
        <v>TMJ1</v>
      </c>
      <c r="M216" s="97">
        <f>IF(FN_MC!J218="","*",FN_MC!J218)</f>
        <v>98</v>
      </c>
      <c r="N216" s="173">
        <f>IF(FN_MC!K218="","*",FN_MC!K218)</f>
        <v>596.16200000000003</v>
      </c>
      <c r="O216" s="173" t="str">
        <f>IF(FN_MC!L218="","*",FN_MC!L218)</f>
        <v>-</v>
      </c>
      <c r="P216" s="107">
        <f>IF(FN_MC!O218="","*",FN_MC!O218)</f>
        <v>0.375</v>
      </c>
      <c r="Q216" s="107">
        <f>IF(FN_MC!P218="","*",FN_MC!P218)</f>
        <v>6.25E-2</v>
      </c>
      <c r="R216" s="96" t="str">
        <f>IF(FN_MC!Q218="","*",CONCATENATE(FN_MC!Q218," ",FN_MC!R218))</f>
        <v>2 Nº DE SOLDA</v>
      </c>
      <c r="S216" s="96" t="str">
        <f>IF(FN_MC!V218="","*",FN_MC!V218)</f>
        <v>Bruno</v>
      </c>
      <c r="T216" s="96" t="str">
        <f>IF(FN_MC!W218="","*",FN_MC!W218)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1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86" t="str">
        <f>IF(FN_MC!N219="","*",FN_MC!N219)</f>
        <v>-</v>
      </c>
      <c r="M217" s="97" t="str">
        <f>IF(FN_MC!J219="","*",FN_MC!J219)</f>
        <v>*</v>
      </c>
      <c r="N217" s="173" t="str">
        <f>IF(FN_MC!K219="","*",FN_MC!K219)</f>
        <v>*</v>
      </c>
      <c r="O217" s="17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*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TGR-TRO</v>
      </c>
      <c r="F218" s="96">
        <f>IF(FN_MC!B220="","*",FN_MC!B220)</f>
        <v>46073</v>
      </c>
      <c r="G218" s="96" t="str">
        <f>IF(FN_MC!D220="","*",FN_MC!D220)</f>
        <v>FRANCISCO (TF-19)</v>
      </c>
      <c r="H218" s="96" t="str">
        <f>IF(FN_MC!F220="","*",FN_MC!F220)</f>
        <v>PDM - SUBSTITUIÇÃO - TRILHO</v>
      </c>
      <c r="I218" s="96" t="str">
        <f>IF(FN_MC!H220="","*",FN_MC!H220)</f>
        <v>TRM1</v>
      </c>
      <c r="J218" s="96" t="str">
        <f>IF(FN_MC!I220="","*",FN_MC!I220)</f>
        <v>-</v>
      </c>
      <c r="K218" s="96" t="str">
        <f>IF(FN_MC!M220="","*",FN_MC!M220)</f>
        <v>TEP</v>
      </c>
      <c r="L218" s="186" t="str">
        <f>IF(FN_MC!N220="","*",FN_MC!N220)</f>
        <v>TEP1</v>
      </c>
      <c r="M218" s="97">
        <f>IF(FN_MC!J220="","*",FN_MC!J220)</f>
        <v>98</v>
      </c>
      <c r="N218" s="173">
        <f>IF(FN_MC!K220="","*",FN_MC!K220)</f>
        <v>563.09</v>
      </c>
      <c r="O218" s="173" t="str">
        <f>IF(FN_MC!L220="","*",FN_MC!L220)</f>
        <v>-</v>
      </c>
      <c r="P218" s="107">
        <f>IF(FN_MC!O220="","*",FN_MC!O220)</f>
        <v>0.41666666666666669</v>
      </c>
      <c r="Q218" s="107">
        <f>IF(FN_MC!P220="","*",FN_MC!P220)</f>
        <v>4.1666666666666664E-2</v>
      </c>
      <c r="R218" s="96" t="str">
        <f>IF(FN_MC!Q220="","*",CONCATENATE(FN_MC!Q220," ",FN_MC!R220))</f>
        <v>8 M</v>
      </c>
      <c r="S218" s="96" t="str">
        <f>IF(FN_MC!V220="","*",FN_MC!V220)</f>
        <v>Camila</v>
      </c>
      <c r="T218" s="96" t="str">
        <f>IF(FN_MC!W220="","*",FN_MC!W220)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*</v>
      </c>
      <c r="B219" s="95" t="str">
        <f>IF(FN_MC!X221="","*",FN_MC!X221)</f>
        <v>Oportunidade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TCS-TGR</v>
      </c>
      <c r="F219" s="96">
        <f>IF(FN_MC!B221="","*",FN_MC!B221)</f>
        <v>46073</v>
      </c>
      <c r="G219" s="96" t="str">
        <f>IF(FN_MC!D221="","*",FN_MC!D221)</f>
        <v>ELSON</v>
      </c>
      <c r="H219" s="96" t="str">
        <f>IF(FN_MC!F221="","*",FN_MC!F221)</f>
        <v>PDM - SOLDA</v>
      </c>
      <c r="I219" s="96" t="str">
        <f>IF(FN_MC!H221="","*",FN_MC!H221)</f>
        <v>499TGR2</v>
      </c>
      <c r="J219" s="96" t="str">
        <f>IF(FN_MC!I221="","*",FN_MC!I221)</f>
        <v>-</v>
      </c>
      <c r="K219" s="96" t="str">
        <f>IF(FN_MC!M221="","*",FN_MC!M221)</f>
        <v>TBR-TGR</v>
      </c>
      <c r="L219" s="186" t="str">
        <f>IF(FN_MC!N221="","*",FN_MC!N221)</f>
        <v>499TGR2</v>
      </c>
      <c r="M219" s="97">
        <f>IF(FN_MC!J221="","*",FN_MC!J221)</f>
        <v>74</v>
      </c>
      <c r="N219" s="173">
        <f>IF(FN_MC!K221="","*",FN_MC!K221)</f>
        <v>498.9</v>
      </c>
      <c r="O219" s="173" t="str">
        <f>IF(FN_MC!L221="","*",FN_MC!L221)</f>
        <v>-</v>
      </c>
      <c r="P219" s="107">
        <f>IF(FN_MC!O221="","*",FN_MC!O221)</f>
        <v>0.41666666666666669</v>
      </c>
      <c r="Q219" s="107">
        <f>IF(FN_MC!P221="","*",FN_MC!P221)</f>
        <v>8.3333333333333329E-2</v>
      </c>
      <c r="R219" s="96" t="str">
        <f>IF(FN_MC!Q221="","*",CONCATENATE(FN_MC!Q221," ",FN_MC!R221))</f>
        <v>2 Nº DE SOLDA</v>
      </c>
      <c r="S219" s="96" t="str">
        <f>IF(FN_MC!V221="","*",FN_MC!V221)</f>
        <v>Elson</v>
      </c>
      <c r="T219" s="96" t="str">
        <f>IF(FN_MC!W221="","*",FN_MC!W221)</f>
        <v>Execução de solda VIA2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*</v>
      </c>
      <c r="B220" s="95" t="str">
        <f>IF(FN_MC!X222="","*",FN_MC!X222)</f>
        <v>Contrato</v>
      </c>
      <c r="C220" s="95" t="str">
        <f>IF(FN_MC!Z222="","*",FN_MC!Z222)</f>
        <v>*</v>
      </c>
      <c r="D220" s="96" t="str">
        <f>IF(FN_MC!S222="","*",FN_MC!S222)</f>
        <v>FERRONORTE</v>
      </c>
      <c r="E220" s="96" t="str">
        <f>IF(FN_MC!T222="","*",FN_MC!T222)</f>
        <v>TCS-TGR</v>
      </c>
      <c r="F220" s="96">
        <f>IF(FN_MC!B222="","*",FN_MC!B222)</f>
        <v>46073</v>
      </c>
      <c r="G220" s="96" t="str">
        <f>IF(FN_MC!D222="","*",FN_MC!D222)</f>
        <v>W70</v>
      </c>
      <c r="H220" s="96" t="str">
        <f>IF(FN_MC!F222="","*",FN_MC!F222)</f>
        <v>PDM - PEDRA - DESCARGA</v>
      </c>
      <c r="I220" s="96" t="str">
        <f>IF(FN_MC!H222="","*",FN_MC!H222)</f>
        <v>TAG</v>
      </c>
      <c r="J220" s="96" t="str">
        <f>IF(FN_MC!I222="","*",FN_MC!I222)</f>
        <v>TAG</v>
      </c>
      <c r="K220" s="96" t="str">
        <f>IF(FN_MC!M222="","*",FN_MC!M222)</f>
        <v>TVL-TBR</v>
      </c>
      <c r="L220" s="186" t="str">
        <f>IF(FN_MC!N222="","*",FN_MC!N222)</f>
        <v>TVL464</v>
      </c>
      <c r="M220" s="97">
        <f>IF(FN_MC!J222="","*",FN_MC!J222)</f>
        <v>74</v>
      </c>
      <c r="N220" s="173">
        <f>IF(FN_MC!K222="","*",FN_MC!K222)</f>
        <v>461</v>
      </c>
      <c r="O220" s="173" t="str">
        <f>IF(FN_MC!L222="","*",FN_MC!L222)</f>
        <v>-</v>
      </c>
      <c r="P220" s="107">
        <f>IF(FN_MC!O222="","*",FN_MC!O222)</f>
        <v>0.41666666666666669</v>
      </c>
      <c r="Q220" s="107">
        <f>IF(FN_MC!P222="","*",FN_MC!P222)</f>
        <v>0.125</v>
      </c>
      <c r="R220" s="96" t="str">
        <f>IF(FN_MC!Q222="","*",CONCATENATE(FN_MC!Q222," ",FN_MC!R222))</f>
        <v>20 VAGÕES</v>
      </c>
      <c r="S220" s="96" t="str">
        <f>IF(FN_MC!V222="","*",FN_MC!V222)</f>
        <v>Elton</v>
      </c>
      <c r="T220" s="96" t="str">
        <f>IF(FN_MC!W222="","*",FN_MC!W222)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7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86" t="str">
        <f>IF(FN_MC!N223="","*",FN_MC!N223)</f>
        <v>-</v>
      </c>
      <c r="M221" s="97" t="str">
        <f>IF(FN_MC!J223="","*",FN_MC!J223)</f>
        <v>*</v>
      </c>
      <c r="N221" s="173" t="str">
        <f>IF(FN_MC!K223="","*",FN_MC!K223)</f>
        <v>*</v>
      </c>
      <c r="O221" s="17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FERRONORTE</v>
      </c>
      <c r="E222" s="96" t="str">
        <f>IF(FN_MC!T224="","*",FN_MC!T224)</f>
        <v>TMI-TCS</v>
      </c>
      <c r="F222" s="96">
        <f>IF(FN_MC!B224="","*",FN_MC!B224)</f>
        <v>46073</v>
      </c>
      <c r="G222" s="96" t="str">
        <f>IF(FN_MC!D224="","*",FN_MC!D224)</f>
        <v>V48</v>
      </c>
      <c r="H222" s="96" t="str">
        <f>IF(FN_MC!F224="","*",FN_MC!F224)</f>
        <v>MODERNIZAÇÃO - SOCADORA</v>
      </c>
      <c r="I222" s="96" t="str">
        <f>IF(FN_MC!H224="","*",FN_MC!H224)</f>
        <v>TVI</v>
      </c>
      <c r="J222" s="96" t="str">
        <f>IF(FN_MC!I224="","*",FN_MC!I224)</f>
        <v>TVI</v>
      </c>
      <c r="K222" s="96" t="str">
        <f>IF(FN_MC!M224="","*",FN_MC!M224)</f>
        <v>TVI-TJA</v>
      </c>
      <c r="L222" s="186" t="str">
        <f>IF(FN_MC!N224="","*",FN_MC!N224)</f>
        <v>TVI239</v>
      </c>
      <c r="M222" s="97">
        <f>IF(FN_MC!J224="","*",FN_MC!J224)</f>
        <v>74</v>
      </c>
      <c r="N222" s="173">
        <f>IF(FN_MC!K224="","*",FN_MC!K224)</f>
        <v>237.4</v>
      </c>
      <c r="O222" s="173">
        <f>IF(FN_MC!L224="","*",FN_MC!L224)</f>
        <v>239</v>
      </c>
      <c r="P222" s="107">
        <f>IF(FN_MC!O224="","*",FN_MC!O224)</f>
        <v>0.375</v>
      </c>
      <c r="Q222" s="107">
        <f>IF(FN_MC!P224="","*",FN_MC!P224)</f>
        <v>8.3333333333333329E-2</v>
      </c>
      <c r="R222" s="96" t="str">
        <f>IF(FN_MC!Q224="","*",CONCATENATE(FN_MC!Q224," ",FN_MC!R224))</f>
        <v>1000 M</v>
      </c>
      <c r="S222" s="96" t="str">
        <f>IF(FN_MC!V224="","*",FN_MC!V224)</f>
        <v>Ezequiel</v>
      </c>
      <c r="T222" s="96" t="str">
        <f>IF(FN_MC!W224="","*",FN_MC!W224)</f>
        <v>Socaria mecanizada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1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*</v>
      </c>
      <c r="B224" s="95" t="str">
        <f>IF(FN_MC!X226="","*",FN_MC!X226)</f>
        <v>Contrato</v>
      </c>
      <c r="C224" s="95" t="str">
        <f>IF(FN_MC!Z226="","*",FN_MC!Z226)</f>
        <v>*</v>
      </c>
      <c r="D224" s="96" t="str">
        <f>IF(FN_MC!S226="","*",FN_MC!S226)</f>
        <v>FERRONORTE</v>
      </c>
      <c r="E224" s="96" t="str">
        <f>IF(FN_MC!T226="","*",FN_MC!T226)</f>
        <v>TMI-TCS</v>
      </c>
      <c r="F224" s="96">
        <f>IF(FN_MC!B226="","*",FN_MC!B226)</f>
        <v>46073</v>
      </c>
      <c r="G224" s="96" t="str">
        <f>IF(FN_MC!D226="","*",FN_MC!D226)</f>
        <v>W48</v>
      </c>
      <c r="H224" s="96" t="str">
        <f>IF(FN_MC!F226="","*",FN_MC!F226)</f>
        <v>MECANIZAÇÃO - DOL</v>
      </c>
      <c r="I224" s="96" t="str">
        <f>IF(FN_MC!H226="","*",FN_MC!H226)</f>
        <v>TIN</v>
      </c>
      <c r="J224" s="96" t="str">
        <f>IF(FN_MC!I226="","*",FN_MC!I226)</f>
        <v>TIN</v>
      </c>
      <c r="K224" s="96" t="str">
        <f>IF(FN_MC!M226="","*",FN_MC!M226)</f>
        <v>TSP-TIN</v>
      </c>
      <c r="L224" s="186" t="str">
        <f>IF(FN_MC!N226="","*",FN_MC!N226)</f>
        <v>K97TIN</v>
      </c>
      <c r="M224" s="97">
        <f>IF(FN_MC!J226="","*",FN_MC!J226)</f>
        <v>74</v>
      </c>
      <c r="N224" s="173">
        <f>IF(FN_MC!K226="","*",FN_MC!K226)</f>
        <v>104.3</v>
      </c>
      <c r="O224" s="173">
        <f>IF(FN_MC!L226="","*",FN_MC!L226)</f>
        <v>100.7</v>
      </c>
      <c r="P224" s="107">
        <f>IF(FN_MC!O226="","*",FN_MC!O226)</f>
        <v>0.375</v>
      </c>
      <c r="Q224" s="107">
        <f>IF(FN_MC!P226="","*",FN_MC!P226)</f>
        <v>0.16666666666666666</v>
      </c>
      <c r="R224" s="96" t="str">
        <f>IF(FN_MC!Q226="","*",CONCATENATE(FN_MC!Q226," ",FN_MC!R226))</f>
        <v>3000 M</v>
      </c>
      <c r="S224" s="96" t="str">
        <f>IF(FN_MC!V226="","*",FN_MC!V226)</f>
        <v>Rodrigo</v>
      </c>
      <c r="T224" s="96" t="str">
        <f>IF(FN_MC!W226="","*",FN_MC!W226)</f>
        <v>Mecanização DOL</v>
      </c>
      <c r="U224" s="98">
        <f ca="1">_xlfn.XLOOKUP(G224&amp;$U$3,BS_CONTROLE[CHAVE],BS_CONTROLE[Quantidade_11],"-")</f>
        <v>3322</v>
      </c>
      <c r="V224" s="98">
        <f ca="1">_xlfn.XLOOKUP(G224&amp;$V$3,BS_CONTROLE[CHAVE],BS_CONTROLE[Quantidade_11],"-")</f>
        <v>3035</v>
      </c>
      <c r="W224" s="98">
        <f ca="1">_xlfn.XLOOKUP(G224&amp;$W$3,BS_CONTROLE[CHAVE],BS_CONTROLE[Quantidade_11],"-")</f>
        <v>1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Oportunidade</v>
      </c>
      <c r="C227" s="95" t="str">
        <f>IF(FN_MC!Z229="","*",FN_MC!Z229)</f>
        <v>*</v>
      </c>
      <c r="D227" s="96" t="str">
        <f>IF(FN_MC!S229="","*",FN_MC!S229)</f>
        <v>FERRONORTE</v>
      </c>
      <c r="E227" s="96" t="str">
        <f>IF(FN_MC!T229="","*",FN_MC!T229)</f>
        <v>TMI-TCS</v>
      </c>
      <c r="F227" s="96">
        <f>IF(FN_MC!B229="","*",FN_MC!B229)</f>
        <v>46073</v>
      </c>
      <c r="G227" s="96" t="str">
        <f>IF(FN_MC!D229="","*",FN_MC!D229)</f>
        <v>MARCOS (TF-520)</v>
      </c>
      <c r="H227" s="96" t="str">
        <f>IF(FN_MC!F229="","*",FN_MC!F229)</f>
        <v>PDM - SOLDA</v>
      </c>
      <c r="I227" s="96" t="str">
        <f>IF(FN_MC!H229="","*",FN_MC!H229)</f>
        <v>K97TIN</v>
      </c>
      <c r="J227" s="96" t="str">
        <f>IF(FN_MC!I229="","*",FN_MC!I229)</f>
        <v>-</v>
      </c>
      <c r="K227" s="96" t="str">
        <f>IF(FN_MC!M229="","*",FN_MC!M229)</f>
        <v>TSP-TIN</v>
      </c>
      <c r="L227" s="186" t="str">
        <f>IF(FN_MC!N229="","*",FN_MC!N229)</f>
        <v>K97TIN</v>
      </c>
      <c r="M227" s="97">
        <f>IF(FN_MC!J229="","*",FN_MC!J229)</f>
        <v>74</v>
      </c>
      <c r="N227" s="173">
        <f>IF(FN_MC!K229="","*",FN_MC!K229)</f>
        <v>97.64</v>
      </c>
      <c r="O227" s="173" t="str">
        <f>IF(FN_MC!L229="","*",FN_MC!L229)</f>
        <v>-</v>
      </c>
      <c r="P227" s="107">
        <f>IF(FN_MC!O229="","*",FN_MC!O229)</f>
        <v>0.375</v>
      </c>
      <c r="Q227" s="107">
        <f>IF(FN_MC!P229="","*",FN_MC!P229)</f>
        <v>0.125</v>
      </c>
      <c r="R227" s="96" t="str">
        <f>IF(FN_MC!Q229="","*",CONCATENATE(FN_MC!Q229," ",FN_MC!R229))</f>
        <v>2 Nº DE SOLDA</v>
      </c>
      <c r="S227" s="96" t="str">
        <f>IF(FN_MC!V229="","*",FN_MC!V229)</f>
        <v>Marcos Euzebio</v>
      </c>
      <c r="T227" s="96" t="str">
        <f>IF(FN_MC!W229="","*",FN_MC!W229)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86" t="str">
        <f>IF(FN_MC!N230="","*",FN_MC!N230)</f>
        <v>-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 xml:space="preserve">
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Contrato</v>
      </c>
      <c r="C229" s="95" t="str">
        <f>IF(FN_MC!Z231="","*",FN_MC!Z231)</f>
        <v>*</v>
      </c>
      <c r="D229" s="96" t="str">
        <f>IF(FN_MC!S231="","*",FN_MC!S231)</f>
        <v>FERRONORTE</v>
      </c>
      <c r="E229" s="96" t="str">
        <f>IF(FN_MC!T231="","*",FN_MC!T231)</f>
        <v>TMI-TCS</v>
      </c>
      <c r="F229" s="96">
        <f>IF(FN_MC!B231="","*",FN_MC!B231)</f>
        <v>46073</v>
      </c>
      <c r="G229" s="96" t="str">
        <f>IF(FN_MC!D231="","*",FN_MC!D231)</f>
        <v>W50</v>
      </c>
      <c r="H229" s="96" t="str">
        <f>IF(FN_MC!F231="","*",FN_MC!F231)</f>
        <v>MODERNIZAÇÃO - DORMENTE - DESCARGA</v>
      </c>
      <c r="I229" s="96" t="str">
        <f>IF(FN_MC!H231="","*",FN_MC!H231)</f>
        <v>TAP</v>
      </c>
      <c r="J229" s="96" t="str">
        <f>IF(FN_MC!I231="","*",FN_MC!I231)</f>
        <v>TIN</v>
      </c>
      <c r="K229" s="96" t="str">
        <f>IF(FN_MC!M231="","*",FN_MC!M231)</f>
        <v>TAP-TLG</v>
      </c>
      <c r="L229" s="186" t="str">
        <f>IF(FN_MC!N231="","*",FN_MC!N231)</f>
        <v>K35TLG</v>
      </c>
      <c r="M229" s="97">
        <f>IF(FN_MC!J231="","*",FN_MC!J231)</f>
        <v>74</v>
      </c>
      <c r="N229" s="173">
        <f>IF(FN_MC!K231="","*",FN_MC!K231)</f>
        <v>37.5</v>
      </c>
      <c r="O229" s="173">
        <f>IF(FN_MC!L231="","*",FN_MC!L231)</f>
        <v>38.5</v>
      </c>
      <c r="P229" s="107">
        <f>IF(FN_MC!O231="","*",FN_MC!O231)</f>
        <v>0.4375</v>
      </c>
      <c r="Q229" s="107">
        <f>IF(FN_MC!P231="","*",FN_MC!P231)</f>
        <v>6.25E-2</v>
      </c>
      <c r="R229" s="96" t="str">
        <f>IF(FN_MC!Q231="","*",CONCATENATE(FN_MC!Q231," ",FN_MC!R231))</f>
        <v>100 Nº DE DORMENTES</v>
      </c>
      <c r="S229" s="96" t="str">
        <f>IF(FN_MC!V231="","*",FN_MC!V231)</f>
        <v>Augusto/ Efraim</v>
      </c>
      <c r="T229" s="96" t="str">
        <f>IF(FN_MC!W231="","*",FN_MC!W231)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15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*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MALHA CENTRAL</v>
      </c>
      <c r="E230" s="96" t="str">
        <f>IF(FN_MC!T232="","*",FN_MC!T232)</f>
        <v>PRV-POV</v>
      </c>
      <c r="F230" s="96">
        <f>IF(FN_MC!B232="","*",FN_MC!B232)</f>
        <v>46073</v>
      </c>
      <c r="G230" s="96" t="str">
        <f>IF(FN_MC!D232="","*",FN_MC!D232)</f>
        <v>V80</v>
      </c>
      <c r="H230" s="96" t="str">
        <f>IF(FN_MC!F232="","*",FN_MC!F232)</f>
        <v>INSPEÇÃO RIV</v>
      </c>
      <c r="I230" s="96" t="str">
        <f>IF(FN_MC!H232="","*",FN_MC!H232)</f>
        <v>PPR</v>
      </c>
      <c r="J230" s="96" t="str">
        <f>IF(FN_MC!I232="","*",FN_MC!I232)</f>
        <v>PIT</v>
      </c>
      <c r="K230" s="96" t="str">
        <f>IF(FN_MC!M232="","*",FN_MC!M232)</f>
        <v>PQI-PPR</v>
      </c>
      <c r="L230" s="186" t="str">
        <f>IF(FN_MC!N232="","*",FN_MC!N232)</f>
        <v>PPRPQI</v>
      </c>
      <c r="M230" s="97">
        <f>IF(FN_MC!J232="","*",FN_MC!J232)</f>
        <v>103</v>
      </c>
      <c r="N230" s="173">
        <f>IF(FN_MC!K232="","*",FN_MC!K232)</f>
        <v>1980</v>
      </c>
      <c r="O230" s="173">
        <f>IF(FN_MC!L232="","*",FN_MC!L232)</f>
        <v>2114</v>
      </c>
      <c r="P230" s="107">
        <f>IF(FN_MC!O232="","*",FN_MC!O232)</f>
        <v>0.41666666666666669</v>
      </c>
      <c r="Q230" s="107">
        <f>IF(FN_MC!P232="","*",FN_MC!P232)</f>
        <v>4.1666666666666664E-2</v>
      </c>
      <c r="R230" s="96" t="str">
        <f>IF(FN_MC!Q232="","*",CONCATENATE(FN_MC!Q232," ",FN_MC!R232))</f>
        <v>1 BINÁRIO</v>
      </c>
      <c r="S230" s="96" t="str">
        <f>IF(FN_MC!V232="","*",FN_MC!V232)</f>
        <v>Fernanda</v>
      </c>
      <c r="T230" s="96" t="str">
        <f>IF(FN_MC!W232="","*",FN_MC!W232)</f>
        <v>Inspeção RIV</v>
      </c>
      <c r="U230" s="98">
        <f ca="1">_xlfn.XLOOKUP(G230&amp;$U$3,BS_CONTROLE[CHAVE],BS_CONTROLE[Quantidade_11],"-")</f>
        <v>0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E14</v>
      </c>
      <c r="H231" s="96" t="str">
        <f>IF(FN_MC!F233="","*",FN_MC!F233)</f>
        <v>MECANIZAÇÃO - ESMERILHADORA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86" t="str">
        <f>IF(FN_MC!N233="","*",FN_MC!N233)</f>
        <v>-</v>
      </c>
      <c r="M231" s="97" t="str">
        <f>IF(FN_MC!J233="","*",FN_MC!J233)</f>
        <v>*</v>
      </c>
      <c r="N231" s="173" t="str">
        <f>IF(FN_MC!K233="","*",FN_MC!K233)</f>
        <v>*</v>
      </c>
      <c r="O231" s="17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>
        <f ca="1">_xlfn.XLOOKUP(G231&amp;$U$3,BS_CONTROLE[CHAVE],BS_CONTROLE[Quantidade_11],"-")</f>
        <v>40210</v>
      </c>
      <c r="V231" s="98">
        <f ca="1">_xlfn.XLOOKUP(G231&amp;$V$3,BS_CONTROLE[CHAVE],BS_CONTROLE[Quantidade_11],"-")</f>
        <v>47690</v>
      </c>
      <c r="W231" s="98">
        <f ca="1">_xlfn.XLOOKUP(G231&amp;$W$3,BS_CONTROLE[CHAVE],BS_CONTROLE[Quantidade_11],"-")</f>
        <v>20000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*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MALHA CENTRAL</v>
      </c>
      <c r="E232" s="96" t="str">
        <f>IF(FN_MC!T234="","*",FN_MC!T234)</f>
        <v>RAMAL</v>
      </c>
      <c r="F232" s="96">
        <f>IF(FN_MC!B234="","*",FN_MC!B234)</f>
        <v>46073</v>
      </c>
      <c r="G232" s="96" t="str">
        <f>IF(FN_MC!D234="","*",FN_MC!D234)</f>
        <v>E18</v>
      </c>
      <c r="H232" s="96" t="str">
        <f>IF(FN_MC!F234="","*",FN_MC!F234)</f>
        <v>CAMINHÃO DE SOLDA</v>
      </c>
      <c r="I232" s="96" t="str">
        <f>IF(FN_MC!H234="","*",FN_MC!H234)</f>
        <v>ZIQZQY</v>
      </c>
      <c r="J232" s="96" t="str">
        <f>IF(FN_MC!I234="","*",FN_MC!I234)</f>
        <v>-</v>
      </c>
      <c r="K232" s="96" t="str">
        <f>IF(FN_MC!M234="","*",FN_MC!M234)</f>
        <v>ZIQ-ZQY</v>
      </c>
      <c r="L232" s="186" t="str">
        <f>IF(FN_MC!N234="","*",FN_MC!N234)</f>
        <v>ZIQZQY</v>
      </c>
      <c r="M232" s="97">
        <f>IF(FN_MC!J234="","*",FN_MC!J234)</f>
        <v>78</v>
      </c>
      <c r="N232" s="173">
        <f>IF(FN_MC!K234="","*",FN_MC!K234)</f>
        <v>176.7</v>
      </c>
      <c r="O232" s="173" t="str">
        <f>IF(FN_MC!L234="","*",FN_MC!L234)</f>
        <v>-</v>
      </c>
      <c r="P232" s="107">
        <f>IF(FN_MC!O234="","*",FN_MC!O234)</f>
        <v>0.35416666666666669</v>
      </c>
      <c r="Q232" s="107">
        <f>IF(FN_MC!P234="","*",FN_MC!P234)</f>
        <v>0.125</v>
      </c>
      <c r="R232" s="96" t="str">
        <f>IF(FN_MC!Q234="","*",CONCATENATE(FN_MC!Q234," ",FN_MC!R234))</f>
        <v>3 Nº DE SOLDA</v>
      </c>
      <c r="S232" s="96" t="str">
        <f>IF(FN_MC!V234="","*",FN_MC!V234)</f>
        <v>Higor</v>
      </c>
      <c r="T232" s="96" t="str">
        <f>IF(FN_MC!W234="","*",FN_MC!W234)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86" t="str">
        <f>IF(FN_MC!N235="","*",FN_MC!N235)</f>
        <v>-</v>
      </c>
      <c r="M233" s="97" t="str">
        <f>IF(FN_MC!J235="","*",FN_MC!J235)</f>
        <v>*</v>
      </c>
      <c r="N233" s="173" t="str">
        <f>IF(FN_MC!K235="","*",FN_MC!K235)</f>
        <v>*</v>
      </c>
      <c r="O233" s="17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86" t="str">
        <f>IF(FN_MC!N237="","*",FN_MC!N237)</f>
        <v>-</v>
      </c>
      <c r="M235" s="97" t="str">
        <f>IF(FN_MC!J237="","*",FN_MC!J237)</f>
        <v>*</v>
      </c>
      <c r="N235" s="173" t="str">
        <f>IF(FN_MC!K237="","*",FN_MC!K237)</f>
        <v>*</v>
      </c>
      <c r="O235" s="17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86" t="str">
        <f>IF(FN_MC!N239="","*",FN_MC!N239)</f>
        <v>-</v>
      </c>
      <c r="M237" s="97" t="str">
        <f>IF(FN_MC!J239="","*",FN_MC!J239)</f>
        <v>*</v>
      </c>
      <c r="N237" s="173" t="str">
        <f>IF(FN_MC!K239="","*",FN_MC!K239)</f>
        <v>*</v>
      </c>
      <c r="O237" s="17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86" t="str">
        <f>IF(FN_MC!N241="","*",FN_MC!N241)</f>
        <v>-</v>
      </c>
      <c r="M239" s="97" t="str">
        <f>IF(FN_MC!J241="","*",FN_MC!J241)</f>
        <v>*</v>
      </c>
      <c r="N239" s="173" t="str">
        <f>IF(FN_MC!K241="","*",FN_MC!K241)</f>
        <v>*</v>
      </c>
      <c r="O239" s="17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86" t="str">
        <f>IF(FN_MC!N244="","*",FN_MC!N244)</f>
        <v>-</v>
      </c>
      <c r="M242" s="97" t="str">
        <f>IF(FN_MC!J244="","*",FN_MC!J244)</f>
        <v>*</v>
      </c>
      <c r="N242" s="173" t="str">
        <f>IF(FN_MC!K244="","*",FN_MC!K244)</f>
        <v>*</v>
      </c>
      <c r="O242" s="17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86" t="str">
        <f>IF(FN_MC!N245="","*",FN_MC!N245)</f>
        <v>-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86" t="str">
        <f>IF(FN_MC!N247="","*",FN_MC!N247)</f>
        <v>-</v>
      </c>
      <c r="M245" s="97" t="str">
        <f>IF(FN_MC!J247="","*",FN_MC!J247)</f>
        <v>*</v>
      </c>
      <c r="N245" s="173" t="str">
        <f>IF(FN_MC!K247="","*",FN_MC!K247)</f>
        <v>*</v>
      </c>
      <c r="O245" s="17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86" t="str">
        <f>IF(FN_MC!N248="","*",FN_MC!N248)</f>
        <v>-</v>
      </c>
      <c r="M246" s="97" t="str">
        <f>IF(FN_MC!J248="","*",FN_MC!J248)</f>
        <v>*</v>
      </c>
      <c r="N246" s="173" t="str">
        <f>IF(FN_MC!K248="","*",FN_MC!K248)</f>
        <v>*</v>
      </c>
      <c r="O246" s="17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86" t="str">
        <f>IF(FN_MC!N253="","*",FN_MC!N253)</f>
        <v>-</v>
      </c>
      <c r="M251" s="97" t="str">
        <f>IF(FN_MC!J253="","*",FN_MC!J253)</f>
        <v>*</v>
      </c>
      <c r="N251" s="173" t="str">
        <f>IF(FN_MC!K253="","*",FN_MC!K253)</f>
        <v>*</v>
      </c>
      <c r="O251" s="17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86" t="str">
        <f>IF(FN_MC!N256="","*",FN_MC!N256)</f>
        <v>-</v>
      </c>
      <c r="M254" s="97" t="str">
        <f>IF(FN_MC!J256="","*",FN_MC!J256)</f>
        <v>*</v>
      </c>
      <c r="N254" s="173" t="str">
        <f>IF(FN_MC!K256="","*",FN_MC!K256)</f>
        <v>*</v>
      </c>
      <c r="O254" s="17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86" t="str">
        <f>IF(FN_MC!N257="","*",FN_MC!N257)</f>
        <v>-</v>
      </c>
      <c r="M255" s="97" t="str">
        <f>IF(FN_MC!J257="","*",FN_MC!J257)</f>
        <v>*</v>
      </c>
      <c r="N255" s="173" t="str">
        <f>IF(FN_MC!K257="","*",FN_MC!K257)</f>
        <v>*</v>
      </c>
      <c r="O255" s="17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86" t="str">
        <f>IF(FN_MC!N261="","*",FN_MC!N261)</f>
        <v>-</v>
      </c>
      <c r="M259" s="97" t="str">
        <f>IF(FN_MC!J261="","*",FN_MC!J261)</f>
        <v>*</v>
      </c>
      <c r="N259" s="173" t="str">
        <f>IF(FN_MC!K261="","*",FN_MC!K261)</f>
        <v>*</v>
      </c>
      <c r="O259" s="17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86" t="str">
        <f>IF(FN_MC!N263="","*",FN_MC!N263)</f>
        <v>-</v>
      </c>
      <c r="M261" s="97" t="str">
        <f>IF(FN_MC!J263="","*",FN_MC!J263)</f>
        <v>*</v>
      </c>
      <c r="N261" s="173" t="str">
        <f>IF(FN_MC!K263="","*",FN_MC!K263)</f>
        <v>*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86" t="str">
        <f>IF(FN_MC!N264="","*",FN_MC!N264)</f>
        <v>-</v>
      </c>
      <c r="M262" s="97" t="str">
        <f>IF(FN_MC!J264="","*",FN_MC!J264)</f>
        <v>*</v>
      </c>
      <c r="N262" s="173" t="str">
        <f>IF(FN_MC!K264="","*",FN_MC!K264)</f>
        <v>*</v>
      </c>
      <c r="O262" s="17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86" t="str">
        <f>IF(FN_MC!N265="","*",FN_MC!N265)</f>
        <v>-</v>
      </c>
      <c r="M263" s="97" t="str">
        <f>IF(FN_MC!J265="","*",FN_MC!J265)</f>
        <v>*</v>
      </c>
      <c r="N263" s="173" t="str">
        <f>IF(FN_MC!K265="","*",FN_MC!K265)</f>
        <v>*</v>
      </c>
      <c r="O263" s="17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86" t="str">
        <f>IF(FN_MC!N266="","*",FN_MC!N266)</f>
        <v>-</v>
      </c>
      <c r="M264" s="97" t="str">
        <f>IF(FN_MC!J266="","*",FN_MC!J266)</f>
        <v>*</v>
      </c>
      <c r="N264" s="173" t="str">
        <f>IF(FN_MC!K266="","*",FN_MC!K266)</f>
        <v>*</v>
      </c>
      <c r="O264" s="17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86" t="str">
        <f>IF(FN_MC!N267="","*",FN_MC!N267)</f>
        <v>-</v>
      </c>
      <c r="M265" s="97" t="str">
        <f>IF(FN_MC!J267="","*",FN_MC!J267)</f>
        <v>*</v>
      </c>
      <c r="N265" s="173" t="str">
        <f>IF(FN_MC!K267="","*",FN_MC!K267)</f>
        <v>*</v>
      </c>
      <c r="O265" s="17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86" t="str">
        <f>IF(FN_MC!N268="","*",FN_MC!N268)</f>
        <v>-</v>
      </c>
      <c r="M266" s="97" t="str">
        <f>IF(FN_MC!J268="","*",FN_MC!J268)</f>
        <v>*</v>
      </c>
      <c r="N266" s="173" t="str">
        <f>IF(FN_MC!K268="","*",FN_MC!K268)</f>
        <v>*</v>
      </c>
      <c r="O266" s="17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86" t="str">
        <f>IF(FN_MC!N270="","*",FN_MC!N270)</f>
        <v>-</v>
      </c>
      <c r="M268" s="97" t="str">
        <f>IF(FN_MC!J270="","*",FN_MC!J270)</f>
        <v>*</v>
      </c>
      <c r="N268" s="173" t="str">
        <f>IF(FN_MC!K270="","*",FN_MC!K270)</f>
        <v>*</v>
      </c>
      <c r="O268" s="17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86" t="str">
        <f>IF(FN_MC!N271="","*",FN_MC!N271)</f>
        <v>-</v>
      </c>
      <c r="M269" s="97" t="str">
        <f>IF(FN_MC!J271="","*",FN_MC!J271)</f>
        <v>*</v>
      </c>
      <c r="N269" s="173" t="str">
        <f>IF(FN_MC!K271="","*",FN_MC!K271)</f>
        <v>*</v>
      </c>
      <c r="O269" s="17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86" t="str">
        <f>IF(FN_MC!N272="","*",FN_MC!N272)</f>
        <v>-</v>
      </c>
      <c r="M270" s="97" t="str">
        <f>IF(FN_MC!J272="","*",FN_MC!J272)</f>
        <v>*</v>
      </c>
      <c r="N270" s="173" t="str">
        <f>IF(FN_MC!K272="","*",FN_MC!K272)</f>
        <v>*</v>
      </c>
      <c r="O270" s="17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86" t="str">
        <f>IF(FN_MC!N273="","*",FN_MC!N273)</f>
        <v>-</v>
      </c>
      <c r="M271" s="97" t="str">
        <f>IF(FN_MC!J273="","*",FN_MC!J273)</f>
        <v>*</v>
      </c>
      <c r="N271" s="173" t="str">
        <f>IF(FN_MC!K273="","*",FN_MC!K273)</f>
        <v>*</v>
      </c>
      <c r="O271" s="17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86" t="str">
        <f>IF(FN_MC!N276="","*",FN_MC!N276)</f>
        <v>-</v>
      </c>
      <c r="M274" s="97" t="str">
        <f>IF(FN_MC!J276="","*",FN_MC!J276)</f>
        <v>*</v>
      </c>
      <c r="N274" s="173" t="str">
        <f>IF(FN_MC!K276="","*",FN_MC!K276)</f>
        <v>*</v>
      </c>
      <c r="O274" s="17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86" t="str">
        <f>IF(FN_MC!N278="","*",FN_MC!N278)</f>
        <v>-</v>
      </c>
      <c r="M276" s="97" t="str">
        <f>IF(FN_MC!J278="","*",FN_MC!J278)</f>
        <v>*</v>
      </c>
      <c r="N276" s="173" t="str">
        <f>IF(FN_MC!K278="","*",FN_MC!K278)</f>
        <v>*</v>
      </c>
      <c r="O276" s="17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86" t="str">
        <f>IF(FN_MC!N279="","*",FN_MC!N279)</f>
        <v>-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86" t="str">
        <f>IF(FN_MC!N282="","*",FN_MC!N282)</f>
        <v>-</v>
      </c>
      <c r="M280" s="97" t="str">
        <f>IF(FN_MC!J282="","*",FN_MC!J282)</f>
        <v>*</v>
      </c>
      <c r="N280" s="173" t="str">
        <f>IF(FN_MC!K282="","*",FN_MC!K282)</f>
        <v>*</v>
      </c>
      <c r="O280" s="17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86" t="str">
        <f>IF(FN_MC!N284="","*",FN_MC!N284)</f>
        <v>-</v>
      </c>
      <c r="M282" s="97" t="str">
        <f>IF(FN_MC!J284="","*",FN_MC!J284)</f>
        <v>*</v>
      </c>
      <c r="N282" s="173" t="str">
        <f>IF(FN_MC!K284="","*",FN_MC!K284)</f>
        <v>*</v>
      </c>
      <c r="O282" s="17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86" t="str">
        <f>IF(FN_MC!N287="","*",FN_MC!N287)</f>
        <v>-</v>
      </c>
      <c r="M285" s="97" t="str">
        <f>IF(FN_MC!J287="","*",FN_MC!J287)</f>
        <v>*</v>
      </c>
      <c r="N285" s="173" t="str">
        <f>IF(FN_MC!K287="","*",FN_MC!K287)</f>
        <v>*</v>
      </c>
      <c r="O285" s="17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86" t="str">
        <f>IF(FN_MC!N288="","*",FN_MC!N288)</f>
        <v>-</v>
      </c>
      <c r="M286" s="97" t="str">
        <f>IF(FN_MC!J288="","*",FN_MC!J288)</f>
        <v>*</v>
      </c>
      <c r="N286" s="173" t="str">
        <f>IF(FN_MC!K288="","*",FN_MC!K288)</f>
        <v>*</v>
      </c>
      <c r="O286" s="17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86" t="str">
        <f>IF(FN_MC!N290="","*",FN_MC!N290)</f>
        <v>-</v>
      </c>
      <c r="M288" s="97" t="str">
        <f>IF(FN_MC!J290="","*",FN_MC!J290)</f>
        <v>*</v>
      </c>
      <c r="N288" s="173" t="str">
        <f>IF(FN_MC!K290="","*",FN_MC!K290)</f>
        <v>*</v>
      </c>
      <c r="O288" s="17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86" t="str">
        <f>IF(FN_MC!N291="","*",FN_MC!N291)</f>
        <v>-</v>
      </c>
      <c r="M289" s="97" t="str">
        <f>IF(FN_MC!J291="","*",FN_MC!J291)</f>
        <v>*</v>
      </c>
      <c r="N289" s="173" t="str">
        <f>IF(FN_MC!K291="","*",FN_MC!K291)</f>
        <v>*</v>
      </c>
      <c r="O289" s="17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86" t="str">
        <f>IF(FN_MC!N293="","*",FN_MC!N293)</f>
        <v>-</v>
      </c>
      <c r="M291" s="97" t="str">
        <f>IF(FN_MC!J293="","*",FN_MC!J293)</f>
        <v>*</v>
      </c>
      <c r="N291" s="173" t="str">
        <f>IF(FN_MC!K293="","*",FN_MC!K293)</f>
        <v>*</v>
      </c>
      <c r="O291" s="17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86" t="str">
        <f>IF(FN_MC!N295="","*",FN_MC!N295)</f>
        <v>-</v>
      </c>
      <c r="M293" s="97" t="str">
        <f>IF(FN_MC!J295="","*",FN_MC!J295)</f>
        <v>*</v>
      </c>
      <c r="N293" s="173" t="str">
        <f>IF(FN_MC!K295="","*",FN_MC!K295)</f>
        <v>*</v>
      </c>
      <c r="O293" s="17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86" t="str">
        <f>IF(FN_MC!N297="","*",FN_MC!N297)</f>
        <v>-</v>
      </c>
      <c r="M295" s="97" t="str">
        <f>IF(FN_MC!J297="","*",FN_MC!J297)</f>
        <v>*</v>
      </c>
      <c r="N295" s="173" t="str">
        <f>IF(FN_MC!K297="","*",FN_MC!K297)</f>
        <v>*</v>
      </c>
      <c r="O295" s="17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86" t="str">
        <f>IF(FN_MC!N299="","*",FN_MC!N299)</f>
        <v>-</v>
      </c>
      <c r="M297" s="97" t="str">
        <f>IF(FN_MC!J299="","*",FN_MC!J299)</f>
        <v>*</v>
      </c>
      <c r="N297" s="173" t="str">
        <f>IF(FN_MC!K299="","*",FN_MC!K299)</f>
        <v>*</v>
      </c>
      <c r="O297" s="17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86" t="str">
        <f>IF(FN_MC!N301="","*",FN_MC!N301)</f>
        <v>-</v>
      </c>
      <c r="M299" s="97" t="str">
        <f>IF(FN_MC!J301="","*",FN_MC!J301)</f>
        <v>*</v>
      </c>
      <c r="N299" s="173" t="str">
        <f>IF(FN_MC!K301="","*",FN_MC!K301)</f>
        <v>*</v>
      </c>
      <c r="O299" s="17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86" t="str">
        <f>IF(FN_MC!N303="","*",FN_MC!N303)</f>
        <v>-</v>
      </c>
      <c r="M301" s="97" t="str">
        <f>IF(FN_MC!J303="","*",FN_MC!J303)</f>
        <v>*</v>
      </c>
      <c r="N301" s="173" t="str">
        <f>IF(FN_MC!K303="","*",FN_MC!K303)</f>
        <v>*</v>
      </c>
      <c r="O301" s="17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86" t="str">
        <f>IF(FN_MC!N304="","*",FN_MC!N304)</f>
        <v>-</v>
      </c>
      <c r="M302" s="97" t="str">
        <f>IF(FN_MC!J304="","*",FN_MC!J304)</f>
        <v>*</v>
      </c>
      <c r="N302" s="173" t="str">
        <f>IF(FN_MC!K304="","*",FN_MC!K304)</f>
        <v>*</v>
      </c>
      <c r="O302" s="17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86" t="str">
        <f>IF(FN_MC!N758="","*",FN_MC!N758)</f>
        <v>-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86" t="str">
        <f>IF(FN_MC!N759="","*",FN_MC!N759)</f>
        <v>-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86" t="str">
        <f>IF(FN_MC!N760="","*",FN_MC!N760)</f>
        <v>-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86" t="str">
        <f>IF(FN_MC!N761="","*",FN_MC!N761)</f>
        <v>-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86" t="str">
        <f>IF(FN_MC!N762="","*",FN_MC!N762)</f>
        <v>-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86" t="str">
        <f>IF(FN_MC!N763="","*",FN_MC!N763)</f>
        <v>-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86" t="str">
        <f>IF(FN_MC!N764="","*",FN_MC!N764)</f>
        <v>-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1732</v>
      </c>
      <c r="C4" s="181" t="s">
        <v>1733</v>
      </c>
      <c r="D4" s="181" t="s">
        <v>1734</v>
      </c>
      <c r="E4" s="181" t="s">
        <v>1735</v>
      </c>
      <c r="F4" s="181" t="s">
        <v>4</v>
      </c>
      <c r="G4" s="181" t="s">
        <v>1736</v>
      </c>
    </row>
    <row r="5" spans="2:7">
      <c r="B5" s="182" t="s">
        <v>1737</v>
      </c>
      <c r="C5" s="182">
        <v>309525</v>
      </c>
      <c r="D5" s="182" t="s">
        <v>1738</v>
      </c>
      <c r="E5" s="182" t="s">
        <v>878</v>
      </c>
      <c r="F5" s="182" t="s">
        <v>1739</v>
      </c>
      <c r="G5" s="183">
        <v>46296</v>
      </c>
    </row>
    <row r="6" spans="2:7">
      <c r="B6" s="182" t="s">
        <v>1740</v>
      </c>
      <c r="C6" s="182">
        <v>257410</v>
      </c>
      <c r="D6" s="182" t="s">
        <v>1741</v>
      </c>
      <c r="E6" s="182" t="s">
        <v>878</v>
      </c>
      <c r="F6" s="182" t="s">
        <v>1739</v>
      </c>
      <c r="G6" s="183"/>
    </row>
    <row r="7" spans="2:7">
      <c r="B7" s="182" t="s">
        <v>1484</v>
      </c>
      <c r="C7" s="182">
        <v>256875</v>
      </c>
      <c r="D7" s="182" t="s">
        <v>1742</v>
      </c>
      <c r="E7" s="182" t="s">
        <v>878</v>
      </c>
      <c r="F7" s="182" t="s">
        <v>1739</v>
      </c>
      <c r="G7" s="183">
        <v>46296</v>
      </c>
    </row>
    <row r="8" spans="2:7">
      <c r="B8" s="182" t="s">
        <v>1743</v>
      </c>
      <c r="C8" s="182">
        <v>257278</v>
      </c>
      <c r="D8" s="182" t="s">
        <v>1744</v>
      </c>
      <c r="E8" s="182" t="s">
        <v>869</v>
      </c>
      <c r="F8" s="182" t="s">
        <v>1745</v>
      </c>
      <c r="G8" s="183">
        <v>46235</v>
      </c>
    </row>
    <row r="9" spans="2:7">
      <c r="B9" s="182" t="s">
        <v>1746</v>
      </c>
      <c r="C9" s="182">
        <v>261794</v>
      </c>
      <c r="D9" s="182" t="s">
        <v>1747</v>
      </c>
      <c r="E9" s="182" t="s">
        <v>869</v>
      </c>
      <c r="F9" s="182" t="s">
        <v>1745</v>
      </c>
      <c r="G9" s="183">
        <v>46082</v>
      </c>
    </row>
    <row r="10" spans="2:7">
      <c r="B10" s="182" t="s">
        <v>1748</v>
      </c>
      <c r="C10" s="182">
        <v>257033</v>
      </c>
      <c r="D10" s="182" t="s">
        <v>1749</v>
      </c>
      <c r="E10" s="182" t="s">
        <v>869</v>
      </c>
      <c r="F10" s="182" t="s">
        <v>118</v>
      </c>
      <c r="G10" s="182" t="s">
        <v>1750</v>
      </c>
    </row>
    <row r="11" spans="2:7">
      <c r="B11" s="182" t="s">
        <v>1751</v>
      </c>
      <c r="C11" s="182">
        <v>396578</v>
      </c>
      <c r="D11" s="182" t="s">
        <v>1752</v>
      </c>
      <c r="E11" s="182" t="s">
        <v>869</v>
      </c>
      <c r="F11" s="182" t="s">
        <v>118</v>
      </c>
      <c r="G11" s="182" t="s">
        <v>1750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1753</v>
      </c>
      <c r="D5" s="270"/>
      <c r="E5" s="270"/>
      <c r="F5" s="270"/>
      <c r="G5" s="270"/>
      <c r="H5" s="270"/>
      <c r="I5" s="270"/>
      <c r="J5" s="271"/>
      <c r="K5" s="272" t="s">
        <v>1754</v>
      </c>
      <c r="L5" s="273"/>
      <c r="M5" s="273"/>
      <c r="N5" s="273"/>
      <c r="O5" s="274" t="s">
        <v>1755</v>
      </c>
      <c r="P5" s="275"/>
      <c r="Q5" s="276"/>
    </row>
    <row r="6" spans="1:17" s="81" customFormat="1" ht="15.75" customHeight="1">
      <c r="A6" s="75" t="s">
        <v>1729</v>
      </c>
      <c r="B6" s="82" t="s">
        <v>1728</v>
      </c>
      <c r="C6" s="83" t="s">
        <v>1212</v>
      </c>
      <c r="D6" s="84" t="s">
        <v>1213</v>
      </c>
      <c r="E6" s="83" t="s">
        <v>1756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1757</v>
      </c>
      <c r="M6" s="116" t="s">
        <v>658</v>
      </c>
      <c r="N6" s="117" t="s">
        <v>1207</v>
      </c>
      <c r="O6" s="159" t="s">
        <v>1250</v>
      </c>
      <c r="P6" s="128"/>
      <c r="Q6" s="138" t="s">
        <v>1758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2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2</v>
      </c>
      <c r="P230" s="78"/>
      <c r="Q230" s="120" t="str">
        <f>IF($A$2=1,IF(FN_MC!BJ203="","*",FN_MC!BJ203),IF(FN_MC!BK203="","*",FN_MC!BK203))</f>
        <v>MC1 as 07:48h - Licença as 08:50h - Devido baixa velocidade de circulação foi retirado de via em TIQ a pedido do CCO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1</v>
      </c>
      <c r="P235" s="78"/>
      <c r="Q235" s="120" t="str">
        <f>IF($A$2=1,IF(FN_MC!BJ206="","*",FN_MC!BJ206),IF(FN_MC!BK206="","*",FN_MC!BK206))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0</v>
      </c>
      <c r="P237" s="78"/>
      <c r="Q237" s="120" t="str">
        <f>IF($A$2=1,IF(FN_MC!BJ207="","*",FN_MC!BJ207),IF(FN_MC!BK207="","*",FN_MC!BK207))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Temperatura estourou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2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2</v>
      </c>
      <c r="P245" s="78"/>
      <c r="Q245" s="120" t="str">
        <f>IF($A$2=1,IF(FN_MC!BJ212="","*",FN_MC!BJ212),IF(FN_MC!BK212="","*",FN_MC!BK212))</f>
        <v>Autorizado as 11:43h - Intervalo as 12:03h as 13:53h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Oportunidade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*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*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*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2026-02-19T20:59:18Z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