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85" documentId="8_{B6337239-1A00-434D-AAD0-422EA1FEB5AE}" xr6:coauthVersionLast="47" xr6:coauthVersionMax="47" xr10:uidLastSave="{E5CD1798-7C40-4AF1-85B3-0748D43B0F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M390" i="1" a="1"/>
  <c r="M390" i="1"/>
  <c r="K388" i="12" s="1"/>
  <c r="N390" i="1" a="1"/>
  <c r="N390" i="1"/>
  <c r="L388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<sst xmlns="http://schemas.openxmlformats.org/spreadsheetml/2006/main" count="9239" uniqueCount="1544">
  <si>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</si>
  <si>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</si>
  <si>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</si>
  <si>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</si>
  <si>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</si>
  <si>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</si>
  <si>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</si>
  <si>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</si>
  <si>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</si>
  <si>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</si>
  <si>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</si>
  <si>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</si>
  <si>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</si>
  <si>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</si>
  <si>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</si>
  <si>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</si>
  <si>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</si>
  <si>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</si>
  <si>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</si>
  <si>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</si>
  <si>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</si>
  <si>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</si>
  <si>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</si>
  <si>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</si>
  <si>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</si>
  <si>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</si>
  <si>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</si>
  <si>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</si>
  <si>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</si>
  <si>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</si>
  <si>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</si>
  <si>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</si>
  <si>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</si>
  <si>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</si>
  <si>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</si>
  <si>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</si>
  <si>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</si>
  <si>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</si>
  <si>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</si>
  <si>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</si>
  <si>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</si>
  <si>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</si>
  <si>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</si>
  <si>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</si>
  <si>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</si>
  <si>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</si>
  <si>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</si>
  <si>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</si>
  <si>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</si>
  <si>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</si>
  <si>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</si>
  <si>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</si>
  <si>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</si>
  <si>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</si>
  <si>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</si>
  <si>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</si>
  <si>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</si>
  <si>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</si>
  <si>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</si>
  <si>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</si>
  <si>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</si>
  <si>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</si>
  <si>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</si>
  <si>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</si>
  <si>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</si>
  <si>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</si>
  <si>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</si>
  <si>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</si>
  <si>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</si>
  <si>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</si>
  <si>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</si>
  <si>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</si>
  <si>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</si>
  <si>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</si>
  <si>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</si>
  <si>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</si>
  <si>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</si>
  <si>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</si>
  <si>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</si>
  <si>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</si>
  <si>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</si>
  <si>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</si>
  <si>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</si>
  <si>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</si>
  <si>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</si>
  <si>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</si>
  <si>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</si>
  <si>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</si>
  <si>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</si>
  <si>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</si>
  <si>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</si>
  <si>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</si>
  <si>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</si>
  <si>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</si>
  <si>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</si>
  <si>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</si>
  <si>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</si>
  <si>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</si>
  <si>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</si>
  <si>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</si>
  <si>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</si>
  <si>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</si>
  <si>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</si>
  <si>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</si>
  <si>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</si>
  <si>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</si>
  <si>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</si>
  <si>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</si>
  <si>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</si>
  <si>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</si>
  <si>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</si>
  <si>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</si>
  <si>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</si>
  <si>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</si>
  <si>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</si>
  <si>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</si>
  <si>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</si>
  <si>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</si>
  <si>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</si>
  <si>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</si>
  <si>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</si>
  <si>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</si>
  <si>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</si>
  <si>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</si>
  <si>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</si>
  <si>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</si>
  <si>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</si>
  <si>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</si>
  <si>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</si>
  <si>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</si>
  <si>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</si>
  <si>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</si>
  <si>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</si>
  <si>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</si>
  <si>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</si>
  <si>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</si>
  <si>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</si>
  <si>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</si>
  <si>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</si>
  <si>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</si>
  <si>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</si>
  <si>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</si>
  <si>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</si>
  <si>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</si>
  <si>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</si>
  <si>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</si>
  <si>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</si>
  <si>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</si>
  <si>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</si>
  <si>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</si>
  <si>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</si>
  <si>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</si>
  <si>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</si>
  <si>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</si>
  <si>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</si>
  <si>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</si>
  <si>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</si>
  <si>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</si>
  <si>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</si>
  <si>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</si>
  <si>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</si>
  <si>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</si>
  <si>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</si>
  <si>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</si>
  <si>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</si>
  <si>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</si>
  <si>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</si>
  <si>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</si>
  <si>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</si>
  <si>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</si>
  <si>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</si>
  <si>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</si>
  <si>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</si>
  <si>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</si>
  <si>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</si>
  <si>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</si>
  <si>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</si>
  <si>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</si>
  <si>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</si>
  <si>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</si>
  <si>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</si>
  <si>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</si>
  <si>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</si>
  <si>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</si>
  <si>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</si>
  <si>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</si>
  <si>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</si>
  <si>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</si>
  <si>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</si>
  <si>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</si>
  <si>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</si>
  <si>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</si>
  <si>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</si>
  <si>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</si>
  <si>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</si>
  <si>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</si>
  <si>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</si>
  <si>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</si>
  <si>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</si>
  <si>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</si>
  <si>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</si>
  <si>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</si>
  <si>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</si>
  <si>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</si>
  <si>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</si>
  <si>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</si>
  <si>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</si>
  <si>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</si>
  <si>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</si>
  <si>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</si>
  <si>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</si>
  <si>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</si>
  <si>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</si>
  <si>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</si>
  <si>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</si>
  <si>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</si>
  <si>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</si>
  <si>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</si>
  <si>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</si>
  <si>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</si>
  <si>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</si>
  <si>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</si>
  <si>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</si>
  <si>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</si>
  <si>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</si>
  <si>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</si>
  <si>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</si>
  <si>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</si>
  <si>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</si>
  <si>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</si>
  <si>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</si>
  <si>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</si>
  <si>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</si>
  <si>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</si>
  <si>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</si>
  <si>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</si>
  <si>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</si>
  <si>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</si>
  <si>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</si>
  <si>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</si>
  <si>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</si>
  <si>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</si>
  <si>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</si>
  <si>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</si>
  <si>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</si>
  <si>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</si>
  <si>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</si>
  <si>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</si>
  <si>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</si>
  <si>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</si>
  <si>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</si>
  <si>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</si>
  <si>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</si>
  <si>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</si>
  <si>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</si>
  <si>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</si>
  <si>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</si>
  <si>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</si>
  <si>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</si>
  <si>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</si>
  <si>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</si>
  <si>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</si>
  <si>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</si>
  <si>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</si>
  <si>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</si>
  <si>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</si>
  <si>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</si>
  <si>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</si>
  <si>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</si>
  <si>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</si>
  <si>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</si>
  <si>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</si>
  <si>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</si>
  <si>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</si>
  <si>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</si>
  <si>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</si>
  <si>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</si>
  <si>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</si>
  <si>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</si>
  <si>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</si>
  <si>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</si>
  <si>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</si>
  <si>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</si>
  <si>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</si>
  <si>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</si>
  <si>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</si>
  <si>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</si>
  <si>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</si>
  <si>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</si>
  <si>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</si>
  <si>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</si>
  <si>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</si>
  <si>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</si>
  <si>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</si>
  <si>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</si>
  <si>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</si>
  <si>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</si>
  <si>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</si>
  <si>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</si>
  <si>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</si>
  <si>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</si>
  <si>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</si>
  <si>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</si>
  <si>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</si>
  <si>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</si>
  <si>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</si>
  <si>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</si>
  <si>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</si>
  <si>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</si>
  <si>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</si>
  <si>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</si>
  <si>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</si>
  <si>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</si>
  <si>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</si>
  <si>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</si>
  <si>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</si>
  <si>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</si>
  <si>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</si>
  <si>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</si>
  <si>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</si>
  <si>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</si>
  <si>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</si>
  <si>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</si>
  <si>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</si>
  <si>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</si>
  <si>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</si>
  <si>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</si>
  <si>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</si>
  <si>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</si>
  <si>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</si>
  <si>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</si>
  <si>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</si>
  <si>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</si>
  <si>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</si>
  <si>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</si>
  <si>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</si>
  <si>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</si>
  <si>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</si>
  <si>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</si>
  <si>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</si>
  <si>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</si>
  <si>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</si>
  <si>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</si>
  <si>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</si>
  <si>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</si>
  <si>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</si>
  <si>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</si>
  <si>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</si>
  <si>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</si>
  <si>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</si>
  <si>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</si>
  <si>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</si>
  <si>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</si>
  <si>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</si>
  <si>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</si>
  <si>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</si>
  <si>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</si>
  <si>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</si>
  <si>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</si>
  <si>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</si>
  <si>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</si>
  <si>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</si>
  <si>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</si>
  <si>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</si>
  <si>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</si>
  <si>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</si>
  <si>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</si>
  <si>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</si>
  <si>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</si>
  <si>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</si>
  <si>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</si>
  <si>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</si>
  <si>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</si>
  <si>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</si>
  <si>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</si>
  <si>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</si>
  <si>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</si>
  <si>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</si>
  <si>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</si>
  <si>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</si>
  <si>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</si>
  <si>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</si>
  <si>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</si>
  <si>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</si>
  <si>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</si>
  <si>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</si>
  <si>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</si>
  <si>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</si>
  <si>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</si>
  <si>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</si>
  <si>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</si>
  <si>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</si>
  <si>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</si>
  <si>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</si>
  <si>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</si>
  <si>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</si>
  <si>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</si>
  <si>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</si>
  <si>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</si>
  <si>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</si>
  <si>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</si>
  <si>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</si>
  <si>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</si>
  <si>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</si>
  <si>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</si>
  <si>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</si>
  <si>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</si>
  <si>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</si>
  <si>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</si>
  <si>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</si>
  <si>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</si>
  <si>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</si>
  <si>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</si>
  <si>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</si>
  <si>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</si>
  <si>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</si>
  <si>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</si>
  <si>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</si>
  <si>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</si>
  <si>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</si>
  <si>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</si>
  <si>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</si>
  <si>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</si>
  <si>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</si>
  <si>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</si>
  <si>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</si>
  <si>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</si>
  <si>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</si>
  <si>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</si>
  <si>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</si>
  <si>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</si>
  <si>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</si>
  <si>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</si>
  <si>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</si>
  <si>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</si>
  <si>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</si>
  <si>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</si>
  <si>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</si>
  <si>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</si>
  <si>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</si>
  <si>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</si>
  <si>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</si>
  <si>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</si>
  <si>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</si>
  <si>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</si>
  <si>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</si>
  <si>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</si>
  <si>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</si>
  <si>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</si>
  <si>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</si>
  <si>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</si>
  <si>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</si>
  <si>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</si>
  <si>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</si>
  <si>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</si>
  <si>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</si>
  <si>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</si>
  <si>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</si>
  <si>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</si>
  <si>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</si>
  <si>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</si>
  <si>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</si>
  <si>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</si>
  <si>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</si>
  <si>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</si>
  <si>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</si>
  <si>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</si>
  <si>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</si>
  <si>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</si>
  <si>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</si>
  <si>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</si>
  <si>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</si>
  <si>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</si>
  <si>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</si>
  <si>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</si>
  <si>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</si>
  <si>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</si>
  <si>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</si>
  <si>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</si>
  <si>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</si>
  <si>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</si>
  <si>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</si>
  <si>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</si>
  <si>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</si>
  <si>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</si>
  <si>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</si>
  <si>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</si>
  <si>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</si>
  <si>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</si>
  <si>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</si>
  <si>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</si>
  <si>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</si>
  <si>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</si>
  <si>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</si>
  <si>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</si>
  <si>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</si>
  <si>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</si>
  <si>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</si>
  <si>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</si>
  <si>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</si>
  <si>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</si>
  <si>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</si>
  <si>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</si>
  <si>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</si>
  <si>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</si>
  <si>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</si>
  <si>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</si>
  <si>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</si>
  <si>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</si>
  <si>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</si>
  <si>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</si>
  <si>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</si>
  <si>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</si>
  <si>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</si>
  <si>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</si>
  <si>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</si>
  <si>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</si>
  <si>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</si>
  <si>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</si>
  <si>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</si>
  <si>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</si>
  <si>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</si>
  <si>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</si>
  <si>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</si>
  <si>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</si>
  <si>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</si>
  <si>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</si>
  <si>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</si>
  <si>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</si>
  <si>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</si>
  <si>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</si>
  <si>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</si>
  <si>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</si>
  <si>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</si>
  <si>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</si>
  <si>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</si>
  <si>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</si>
  <si>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</si>
  <si>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</si>
  <si>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</si>
  <si>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</si>
  <si>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</si>
  <si>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</si>
  <si>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</si>
  <si>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</si>
  <si>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</si>
  <si>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</si>
  <si>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</si>
  <si>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</si>
  <si>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</si>
  <si>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</si>
  <si>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</si>
  <si>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</si>
  <si>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</si>
  <si>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</si>
  <si>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</si>
  <si>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</si>
  <si>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</si>
  <si>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</si>
  <si>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</si>
  <si>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</si>
  <si>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</si>
  <si>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</si>
  <si>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</si>
  <si>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</si>
  <si>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</si>
  <si>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</si>
  <si>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</si>
  <si>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</si>
  <si>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</si>
  <si>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</si>
  <si>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</si>
  <si>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</si>
  <si>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</si>
  <si>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</si>
  <si>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</si>
  <si>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</si>
  <si>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</si>
  <si>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</si>
  <si>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</si>
  <si>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</si>
  <si>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</si>
  <si>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</si>
  <si>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</si>
  <si>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</si>
  <si>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</si>
  <si>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</si>
  <si>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</si>
  <si>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</si>
  <si>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</si>
  <si>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</si>
  <si>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</si>
  <si>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</si>
  <si>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</si>
  <si>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</si>
  <si>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</si>
  <si>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</si>
  <si>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</si>
  <si>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</si>
  <si>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</si>
  <si>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</si>
  <si>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</si>
  <si>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</si>
  <si>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</si>
  <si>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</si>
  <si>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</si>
  <si>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</si>
  <si>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</si>
  <si>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</si>
  <si>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</si>
  <si>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</si>
  <si>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</si>
  <si>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</si>
  <si>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</si>
  <si>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</si>
  <si>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</si>
  <si>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</si>
  <si>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</si>
  <si>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</si>
  <si>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</si>
  <si>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</si>
  <si>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</si>
  <si>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</si>
  <si>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</si>
  <si>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</si>
  <si>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</si>
  <si>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</si>
  <si>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</si>
  <si>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</si>
  <si>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</si>
  <si>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</si>
  <si>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</si>
  <si>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</si>
  <si>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</si>
  <si>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</si>
  <si>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</si>
  <si>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</si>
  <si>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</si>
  <si>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</si>
  <si>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</si>
  <si>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</si>
  <si>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</si>
  <si>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</si>
  <si>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</si>
  <si>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</si>
  <si>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</si>
  <si>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</si>
  <si>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</si>
  <si>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</si>
  <si>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</si>
  <si>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</si>
  <si>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</si>
  <si>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</si>
  <si>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</si>
  <si>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</si>
  <si>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</si>
  <si>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</si>
  <si>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</si>
  <si>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</si>
  <si>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</si>
  <si>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</si>
  <si>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</si>
  <si>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</si>
  <si>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</si>
  <si>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</si>
  <si>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</si>
  <si>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</si>
  <si>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</si>
  <si>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</si>
  <si>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</si>
  <si>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</si>
  <si>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</si>
  <si>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</si>
  <si>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</si>
  <si>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</si>
  <si>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</si>
  <si>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</si>
  <si>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</si>
  <si>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</si>
  <si>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</si>
  <si>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</si>
  <si>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</si>
  <si>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</si>
  <si>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</si>
  <si>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</si>
  <si>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</si>
  <si>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</si>
  <si>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</si>
  <si>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</si>
  <si>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</si>
  <si>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</si>
  <si>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</si>
  <si>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</si>
  <si>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</si>
  <si>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</si>
  <si>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</si>
  <si>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</si>
  <si>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</si>
  <si>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</si>
  <si>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</si>
  <si>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</si>
  <si>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</si>
  <si>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</si>
  <si>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</si>
  <si>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</si>
  <si>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</si>
  <si>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</si>
  <si>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</si>
  <si>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</si>
  <si>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</si>
  <si>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</si>
  <si>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</si>
  <si>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</si>
  <si>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</si>
  <si>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</si>
  <si>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</si>
  <si>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</si>
  <si>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</si>
  <si>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</si>
  <si>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</si>
  <si>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</si>
  <si>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</si>
  <si>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</si>
  <si>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</si>
  <si>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</si>
  <si>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</si>
  <si>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</si>
  <si>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</si>
  <si>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</si>
  <si>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</si>
  <si>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</si>
  <si>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</si>
  <si>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</si>
  <si>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</si>
  <si>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</si>
  <si>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</si>
  <si>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</si>
  <si>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</si>
  <si>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</si>
  <si>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</si>
  <si>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</si>
  <si>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</si>
  <si>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</si>
  <si>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</si>
  <si>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</si>
  <si>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</si>
  <si>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</si>
  <si>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</si>
  <si>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</si>
  <si>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</si>
  <si>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</si>
  <si>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</si>
  <si>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</si>
  <si>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</si>
  <si>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</si>
  <si>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</si>
  <si>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</si>
  <si>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</si>
  <si>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</si>
  <si>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</si>
  <si>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</si>
  <si>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</si>
  <si>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</si>
  <si>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</si>
  <si>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</si>
  <si>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</si>
  <si>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</si>
  <si>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</si>
  <si>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</si>
  <si>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</si>
  <si>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</si>
  <si>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</si>
  <si>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</si>
  <si>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</si>
  <si>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</si>
  <si>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</si>
  <si>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</si>
  <si>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</si>
  <si>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</si>
  <si>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</si>
  <si>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</si>
  <si>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</si>
  <si>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</si>
  <si>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</si>
  <si>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</si>
  <si>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</si>
  <si>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</si>
  <si>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</si>
  <si>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</si>
  <si>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</si>
  <si>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</si>
  <si>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</si>
  <si>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</si>
  <si>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</si>
  <si>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</si>
  <si>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</si>
  <si>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</si>
  <si>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</si>
  <si>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</si>
  <si>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</si>
  <si>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</si>
  <si>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</si>
  <si>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</si>
  <si>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</si>
  <si>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</si>
  <si>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</si>
  <si>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</si>
  <si>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</si>
  <si>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</si>
  <si>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</si>
  <si>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</si>
  <si>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</si>
  <si>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</si>
  <si>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</si>
  <si>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</si>
  <si>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</si>
  <si>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</si>
  <si>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</si>
  <si>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</si>
  <si>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</si>
  <si>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</si>
  <si>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</si>
  <si>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</si>
  <si>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</si>
  <si>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</si>
  <si>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</si>
  <si>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</si>
  <si>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</si>
  <si>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</si>
  <si>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</si>
  <si>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</si>
  <si>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</si>
  <si>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</si>
  <si>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</si>
  <si>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</si>
  <si>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</si>
  <si>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</si>
  <si>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</si>
  <si>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</si>
  <si>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</si>
  <si>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</si>
  <si>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</si>
  <si>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</si>
  <si>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</si>
  <si>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</si>
  <si>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</si>
  <si>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</si>
  <si>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</si>
  <si>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</si>
  <si>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</si>
  <si>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</si>
  <si>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</si>
  <si>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</si>
  <si>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</si>
  <si>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</si>
  <si>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</si>
  <si>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</si>
  <si>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</si>
  <si>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</si>
  <si>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</si>
  <si>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</si>
  <si>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</si>
  <si>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</si>
  <si>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</si>
  <si>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</si>
  <si>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</si>
  <si>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</si>
  <si>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</si>
  <si>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</si>
  <si>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</si>
  <si>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</si>
  <si>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</si>
  <si>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</si>
  <si>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</si>
  <si>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</si>
  <si>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</si>
  <si>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</si>
  <si>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</si>
  <si>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</si>
  <si>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</si>
  <si>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</si>
  <si>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</si>
  <si>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</si>
  <si>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</si>
  <si>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</si>
  <si>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</si>
  <si>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</si>
  <si>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</si>
  <si>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</si>
  <si>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</si>
  <si>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</si>
  <si>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</si>
  <si>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</si>
  <si>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</si>
  <si>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</si>
  <si>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</si>
  <si>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</si>
  <si>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</si>
  <si>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</si>
  <si>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</si>
  <si>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</si>
  <si>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</si>
  <si>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</si>
  <si>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</si>
  <si>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</si>
  <si>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</si>
  <si>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</si>
  <si>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</si>
  <si>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</si>
  <si>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</si>
  <si>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</si>
  <si>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</si>
  <si>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</si>
  <si>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</si>
  <si>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</si>
  <si>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</si>
  <si>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</si>
  <si>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</si>
  <si>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</si>
  <si>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</si>
  <si>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</si>
  <si>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</si>
  <si>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</si>
  <si>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</si>
  <si>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</si>
  <si>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</si>
  <si>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</si>
  <si>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</si>
  <si>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</si>
  <si>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</si>
  <si>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</si>
  <si>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</si>
  <si>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</si>
  <si>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</si>
  <si>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</si>
  <si>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</si>
  <si>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</si>
  <si>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</si>
  <si>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</si>
  <si>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</si>
  <si>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</si>
  <si>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</si>
  <si>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</si>
  <si>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</si>
  <si>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</si>
  <si>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</si>
  <si>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</si>
  <si>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</si>
  <si>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</si>
  <si>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</si>
  <si>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</si>
  <si>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</si>
  <si>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</si>
  <si>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</si>
  <si>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</si>
  <si>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</si>
  <si>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</si>
  <si>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</si>
  <si>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</si>
  <si>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</si>
  <si>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</si>
  <si>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</si>
  <si>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</si>
  <si>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</si>
  <si>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</si>
  <si>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</si>
  <si>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</si>
  <si>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</si>
  <si>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</si>
  <si>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</si>
  <si>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</si>
  <si>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</si>
  <si>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</si>
  <si>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</si>
  <si>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</si>
  <si>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</si>
  <si>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</si>
  <si>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</si>
  <si>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</si>
  <si>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</si>
  <si>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</si>
  <si>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</si>
  <si>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</si>
  <si>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</si>
  <si>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</si>
  <si>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</si>
  <si>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</si>
  <si>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</si>
  <si>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</si>
  <si>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</si>
  <si>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</si>
  <si>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</si>
  <si>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</si>
  <si>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</si>
  <si>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</si>
  <si>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</si>
  <si>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</si>
  <si>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</si>
  <si>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</si>
  <si>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</si>
  <si>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</si>
  <si>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</si>
  <si>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</si>
  <si>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</si>
  <si>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</si>
  <si>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</si>
  <si>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</si>
  <si>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</si>
  <si>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</si>
  <si>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</si>
  <si>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</si>
  <si>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</si>
  <si>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</si>
  <si>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</si>
  <si>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</si>
  <si>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</si>
  <si>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</si>
  <si>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</si>
  <si>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</si>
  <si>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</si>
  <si>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</si>
  <si>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</si>
  <si>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</si>
  <si>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</si>
  <si>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</si>
  <si>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</si>
  <si>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</si>
  <si>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</si>
  <si>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</si>
  <si>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</si>
  <si>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</si>
  <si>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</si>
  <si>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</si>
  <si>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</si>
  <si>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</si>
  <si>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</si>
  <si>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</si>
  <si>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</si>
  <si>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</si>
  <si>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</si>
  <si>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</si>
  <si>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</si>
  <si>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</si>
  <si>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</si>
  <si>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</si>
  <si>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</si>
  <si>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</si>
  <si>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</si>
  <si>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</si>
  <si>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</si>
  <si>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</si>
  <si>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</si>
  <si>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</si>
  <si>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</si>
  <si>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</si>
  <si>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</si>
  <si>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</si>
  <si>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</si>
  <si>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</si>
  <si>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</si>
  <si>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</si>
  <si>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</si>
  <si>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</si>
  <si>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</si>
  <si>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</si>
  <si>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</si>
  <si>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</si>
  <si>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</si>
  <si>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</si>
  <si>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</si>
  <si>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</si>
  <si>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</si>
  <si>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</si>
  <si>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</si>
  <si>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</si>
  <si>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</si>
  <si>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</si>
  <si>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</si>
  <si>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</si>
  <si>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</si>
  <si>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</si>
  <si>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</si>
  <si>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</si>
  <si>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</si>
  <si>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</si>
  <si>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</si>
  <si>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</si>
  <si>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</si>
  <si>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</si>
  <si>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</si>
  <si>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</si>
  <si>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</si>
  <si>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</si>
  <si>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</si>
  <si>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</si>
  <si>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</si>
  <si>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</si>
  <si>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</si>
  <si>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</si>
  <si>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</si>
  <si>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</si>
  <si>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</si>
  <si>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</si>
  <si>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</si>
  <si>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</si>
  <si>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</si>
  <si>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</si>
  <si>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</si>
  <si>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</si>
  <si>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</si>
  <si>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</si>
  <si>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</si>
  <si>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</si>
  <si>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</si>
  <si>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</si>
  <si>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</si>
  <si>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</si>
  <si>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</si>
  <si>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</si>
  <si>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</si>
  <si>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</si>
  <si>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</si>
  <si>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</si>
  <si>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</si>
  <si>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</si>
  <si>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</si>
  <si>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</si>
  <si>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</si>
  <si>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</si>
  <si>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</si>
  <si>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</si>
  <si>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</si>
  <si>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</si>
  <si>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</si>
  <si>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</si>
  <si>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</si>
  <si>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</si>
  <si>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</si>
  <si>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</si>
  <si>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</si>
  <si>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</si>
  <si>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</si>
  <si>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</si>
  <si>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</si>
  <si>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</si>
  <si>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</si>
  <si>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</si>
  <si>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</si>
  <si>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</si>
  <si>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</si>
  <si>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</si>
  <si>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</si>
  <si>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</si>
  <si>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</si>
  <si>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</si>
  <si>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</si>
  <si>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</si>
  <si>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</si>
  <si>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</si>
  <si>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</si>
  <si>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</si>
  <si>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</si>
  <si>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</si>
  <si>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</si>
  <si>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</si>
  <si>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</si>
  <si>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</si>
  <si>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</si>
  <si>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</si>
  <si>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</si>
  <si>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</si>
  <si>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</si>
  <si>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</si>
  <si>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</si>
  <si>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</si>
  <si>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</si>
  <si>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</si>
  <si>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</si>
  <si>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</si>
  <si>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</si>
  <si>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</si>
  <si>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</si>
  <si>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</si>
  <si>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</si>
  <si>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</si>
  <si>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</si>
  <si>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</si>
  <si>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</si>
  <si>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</si>
  <si>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</si>
  <si>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</si>
  <si>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</si>
  <si>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</si>
  <si>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</si>
  <si>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</si>
  <si>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</si>
  <si>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</si>
  <si>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</si>
  <si>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</si>
  <si>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</si>
  <si>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</si>
  <si>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</si>
  <si>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</si>
  <si>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</si>
  <si>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</si>
  <si>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</si>
  <si>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</si>
  <si>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</si>
  <si>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</si>
  <si>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</si>
  <si>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</si>
  <si>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</si>
  <si>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</si>
  <si>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</si>
  <si>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</si>
  <si>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</si>
  <si>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</si>
  <si>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</si>
  <si>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</si>
  <si>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</si>
  <si>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</si>
  <si>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</si>
  <si>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</si>
  <si>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</si>
  <si>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</si>
  <si>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</si>
  <si>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</si>
  <si>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</si>
  <si>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</si>
  <si>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</si>
  <si>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</si>
  <si>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</si>
  <si>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</si>
  <si>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</si>
  <si>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</si>
  <si>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</si>
  <si>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</si>
  <si>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</si>
  <si>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</si>
  <si>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</si>
  <si>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</si>
  <si>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</si>
  <si>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</si>
  <si>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</si>
  <si>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</si>
  <si>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</si>
  <si>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</si>
  <si>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</si>
  <si>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</si>
  <si>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</si>
  <si>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</si>
  <si>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</si>
  <si>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</si>
  <si>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</si>
  <si>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</si>
  <si>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</si>
  <si>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</si>
  <si>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</si>
  <si>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</si>
  <si>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</si>
  <si>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</si>
  <si>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</si>
  <si>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</si>
  <si>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</si>
  <si>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</si>
  <si>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</si>
  <si>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</si>
  <si>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</si>
  <si>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</si>
  <si>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</si>
  <si>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</si>
  <si>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</si>
  <si>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</si>
  <si>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</si>
  <si>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</si>
  <si>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</si>
  <si>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</si>
  <si>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</si>
  <si>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</si>
  <si>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</si>
  <si>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</si>
  <si>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</si>
  <si>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</si>
  <si>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</si>
  <si>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</si>
  <si>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</si>
  <si>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</si>
  <si>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</si>
  <si>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</si>
  <si>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</si>
  <si>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</si>
  <si>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</si>
  <si>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</si>
  <si>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</si>
  <si>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</si>
  <si>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</si>
  <si>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</si>
  <si>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</si>
  <si>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</si>
  <si>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</si>
  <si>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</si>
  <si>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</si>
  <si>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</si>
  <si>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</si>
  <si>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</si>
  <si>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</si>
  <si>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</si>
  <si>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</si>
  <si>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</si>
  <si>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</si>
  <si>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</si>
  <si>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</si>
  <si>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</si>
  <si>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</si>
  <si>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</si>
  <si>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</si>
  <si>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</si>
  <si>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</si>
  <si>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</si>
  <si>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</si>
  <si>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</si>
  <si>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</si>
  <si>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</si>
  <si>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</si>
  <si>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</si>
  <si>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</si>
  <si>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</si>
  <si>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</si>
  <si>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</si>
  <si>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</si>
  <si>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</si>
  <si>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</si>
  <si>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</si>
  <si>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</si>
  <si>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</si>
  <si>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</si>
  <si>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</si>
  <si>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</si>
  <si>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</si>
  <si>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</si>
  <si>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</si>
  <si>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</si>
  <si>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</si>
  <si>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</si>
  <si>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</si>
  <si>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</si>
  <si>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</si>
  <si>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</si>
  <si>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</si>
  <si>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</si>
  <si>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</si>
  <si>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</si>
  <si>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</si>
  <si>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</si>
  <si>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</si>
  <si>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</si>
  <si>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</si>
  <si>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</si>
  <si>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</si>
  <si>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</si>
  <si>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</si>
  <si>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</si>
  <si>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</si>
  <si>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</si>
  <si>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</si>
  <si>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</si>
  <si>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</si>
  <si>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</si>
  <si>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</si>
  <si>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</si>
  <si>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</si>
  <si>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</si>
  <si>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</si>
  <si>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</si>
  <si>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</si>
  <si>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</si>
  <si>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</si>
  <si>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</si>
  <si>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</si>
  <si>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</si>
  <si>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</si>
  <si>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</si>
  <si>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</si>
  <si>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</si>
  <si>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</si>
  <si>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</si>
  <si>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</si>
  <si>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</si>
  <si>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</si>
  <si>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</si>
  <si>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</si>
  <si>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</si>
  <si>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</si>
  <si>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</si>
  <si>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</si>
  <si>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</si>
  <si>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</si>
  <si>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</si>
  <si>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</si>
  <si>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</si>
  <si>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</si>
  <si>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</si>
  <si>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</si>
  <si>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</si>
  <si>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</si>
  <si>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</si>
  <si>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</si>
  <si>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</si>
  <si>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</si>
  <si>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</si>
  <si>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</si>
  <si>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</si>
  <si>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</si>
  <si>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</si>
  <si>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</si>
  <si>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</si>
  <si>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</si>
  <si>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</si>
  <si>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</si>
  <si>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</si>
  <si>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</si>
  <si>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</si>
  <si>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</si>
  <si>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</si>
  <si>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</si>
  <si>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</si>
  <si>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</si>
  <si>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</si>
  <si>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</si>
  <si>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</si>
  <si>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</si>
  <si>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</si>
  <si>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</si>
  <si>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</si>
  <si>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</si>
  <si>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</si>
  <si>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</si>
  <si>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</si>
  <si>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</si>
  <si>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</si>
  <si>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</si>
  <si>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</si>
  <si>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</si>
  <si>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</si>
  <si>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</si>
  <si>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</si>
  <si>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</si>
  <si>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</si>
  <si>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</si>
  <si>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</si>
  <si>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</si>
  <si>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</si>
  <si>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</si>
  <si>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</si>
  <si>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</si>
  <si>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</si>
  <si>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</si>
  <si>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</si>
  <si>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</si>
  <si>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</si>
  <si>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</si>
  <si>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</si>
  <si>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</si>
  <si>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</si>
  <si>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</si>
  <si>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</si>
  <si>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</si>
  <si>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</si>
  <si>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</si>
  <si>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14h45.</t>
  </si>
  <si>
    <t>ZQBZBV</t>
  </si>
  <si>
    <t>ZQBZBV-ZKE</t>
  </si>
  <si>
    <t>ZQBZBVZKE</t>
  </si>
  <si>
    <t>Descarga de Dormentes</t>
  </si>
  <si>
    <t>Rebatimento + substituição de tampão</t>
  </si>
  <si>
    <t>Substituição de trilho</t>
  </si>
  <si>
    <t>ZEM</t>
  </si>
  <si>
    <t>ZKW102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</si>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</sst>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406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406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84" activePane="bottomRight" state="frozen"/>
      <selection pane="bottomRight" activeCell="H602" sqref="H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696</v>
      </c>
      <c r="BN337" s="15" t="s">
        <v>696</v>
      </c>
      <c r="BO337" s="165" t="s">
        <v>696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SemOportunidadeSemOportunidade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/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/>
      <c r="BN358" s="15"/>
      <c r="BO358" s="165"/>
      <c r="BP358" s="17"/>
      <c r="BQ358" s="13" t="str">
        <f t="shared" si="32"/>
        <v>Produção</v>
      </c>
      <c r="BR358" s="19">
        <f t="shared" si="33"/>
        <v>1</v>
      </c>
      <c r="BS358" s="19">
        <f t="shared" si="34"/>
        <v>0</v>
      </c>
      <c r="BT358" s="225" t="str">
        <f t="shared" si="36"/>
        <v/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0.65625</v>
      </c>
      <c r="AU361" s="39"/>
      <c r="AV361" s="39"/>
      <c r="AW361" s="39"/>
      <c r="AX361" s="39"/>
      <c r="AY361" s="293">
        <f t="shared" si="35"/>
        <v>4.166666666666663E-2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0.66666666666666607</v>
      </c>
      <c r="BS361" s="19">
        <f t="shared" si="34"/>
        <v>0</v>
      </c>
      <c r="BT361" s="225" t="str">
        <f t="shared" si="36"/>
        <v/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/>
      <c r="AS363" s="39"/>
      <c r="AT363" s="39"/>
      <c r="AU363" s="39"/>
      <c r="AV363" s="39"/>
      <c r="AW363" s="39"/>
      <c r="AX363" s="39"/>
      <c r="AY363" s="293">
        <f t="shared" si="35"/>
        <v>0</v>
      </c>
      <c r="AZ363" s="14"/>
      <c r="BA363" s="72"/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1473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1476</v>
      </c>
      <c r="I390" s="173" t="s">
        <v>1477</v>
      </c>
      <c r="J390" s="217">
        <v>55</v>
      </c>
      <c r="K390" s="217" t="s">
        <v>317</v>
      </c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>
        <f>IF(BS_CONTROLE[[#This Row],[SUB]]=0, "-", BS_CONTROLE[[#This Row],[SUB]])</f>
        <v>55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1478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1479</v>
      </c>
      <c r="C4" s="331" t="s">
        <v>1480</v>
      </c>
      <c r="D4" s="331" t="s">
        <v>1481</v>
      </c>
      <c r="E4" s="331" t="s">
        <v>1482</v>
      </c>
      <c r="F4" s="331" t="s">
        <v>8</v>
      </c>
      <c r="G4" s="331" t="s">
        <v>1483</v>
      </c>
    </row>
    <row r="5" spans="2:8">
      <c r="B5" s="334" t="s">
        <v>1152</v>
      </c>
      <c r="C5" s="334">
        <v>314978</v>
      </c>
      <c r="D5" s="334" t="s">
        <v>1484</v>
      </c>
      <c r="E5" s="334" t="s">
        <v>539</v>
      </c>
      <c r="F5" s="334" t="s">
        <v>101</v>
      </c>
      <c r="G5" s="335">
        <v>46143</v>
      </c>
    </row>
    <row r="6" spans="2:8">
      <c r="B6" s="334" t="s">
        <v>1485</v>
      </c>
      <c r="C6" s="334">
        <v>256790</v>
      </c>
      <c r="D6" s="334" t="s">
        <v>1486</v>
      </c>
      <c r="E6" s="334" t="s">
        <v>539</v>
      </c>
      <c r="F6" s="334" t="s">
        <v>1487</v>
      </c>
      <c r="G6" s="335">
        <v>45992</v>
      </c>
    </row>
    <row r="7" spans="2:8">
      <c r="B7" s="334" t="s">
        <v>1488</v>
      </c>
      <c r="C7" s="334">
        <v>265193</v>
      </c>
      <c r="D7" s="334" t="s">
        <v>1489</v>
      </c>
      <c r="E7" s="334" t="s">
        <v>540</v>
      </c>
      <c r="F7" s="334" t="s">
        <v>1476</v>
      </c>
      <c r="G7" s="334" t="s">
        <v>1490</v>
      </c>
    </row>
    <row r="8" spans="2:8">
      <c r="B8" s="334" t="s">
        <v>1491</v>
      </c>
      <c r="C8" s="334">
        <v>293716</v>
      </c>
      <c r="D8" s="334" t="s">
        <v>1492</v>
      </c>
      <c r="E8" s="334" t="s">
        <v>540</v>
      </c>
      <c r="F8" s="334" t="s">
        <v>1476</v>
      </c>
      <c r="G8" s="335">
        <v>46204</v>
      </c>
    </row>
    <row r="9" spans="2:8">
      <c r="B9" s="334" t="s">
        <v>1493</v>
      </c>
      <c r="C9" s="334">
        <v>257258</v>
      </c>
      <c r="D9" s="334" t="s">
        <v>1494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1495</v>
      </c>
      <c r="C10" s="334">
        <v>371147</v>
      </c>
      <c r="D10" s="334" t="s">
        <v>1496</v>
      </c>
      <c r="E10" s="334" t="s">
        <v>541</v>
      </c>
      <c r="F10" s="334" t="s">
        <v>144</v>
      </c>
      <c r="G10" s="334" t="s">
        <v>1490</v>
      </c>
    </row>
    <row r="11" spans="2:8">
      <c r="B11" s="334" t="s">
        <v>1497</v>
      </c>
      <c r="C11" s="334">
        <v>259230</v>
      </c>
      <c r="D11" s="334" t="s">
        <v>1498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1499</v>
      </c>
      <c r="C12" s="334">
        <v>370705</v>
      </c>
      <c r="D12" s="334"/>
      <c r="E12" s="334" t="s">
        <v>541</v>
      </c>
      <c r="F12" s="334" t="s">
        <v>144</v>
      </c>
      <c r="G12" s="334" t="s">
        <v>1490</v>
      </c>
    </row>
    <row r="13" spans="2:8">
      <c r="B13" s="334" t="s">
        <v>1500</v>
      </c>
      <c r="C13" s="334">
        <v>258542</v>
      </c>
      <c r="D13" s="334" t="s">
        <v>1501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1502</v>
      </c>
      <c r="C14" s="334">
        <v>257050</v>
      </c>
      <c r="D14" s="334" t="s">
        <v>1503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1505</v>
      </c>
      <c r="E3" s="326" t="s">
        <v>1506</v>
      </c>
      <c r="F3" s="326" t="s">
        <v>1507</v>
      </c>
      <c r="G3" s="331" t="s">
        <v>1508</v>
      </c>
      <c r="H3" s="326" t="s">
        <v>1509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1510</v>
      </c>
      <c r="H4" s="329"/>
    </row>
    <row r="5" spans="3:8" ht="29.25">
      <c r="C5" s="327" t="s">
        <v>539</v>
      </c>
      <c r="D5" s="327" t="s">
        <v>1511</v>
      </c>
      <c r="E5" s="328">
        <v>46000</v>
      </c>
      <c r="F5" s="327">
        <v>9000</v>
      </c>
      <c r="G5" s="332" t="s">
        <v>1512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1514</v>
      </c>
      <c r="G7" s="333" t="s">
        <v>1515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1516</v>
      </c>
      <c r="H8" s="327"/>
    </row>
    <row r="9" spans="3:8">
      <c r="C9" s="327" t="s">
        <v>463</v>
      </c>
      <c r="D9" s="327" t="s">
        <v>1517</v>
      </c>
      <c r="E9" s="328">
        <v>45993</v>
      </c>
      <c r="F9" s="327">
        <v>12000</v>
      </c>
      <c r="G9" s="332" t="s">
        <v>1518</v>
      </c>
      <c r="H9" s="327"/>
    </row>
    <row r="10" spans="3:8" ht="29.25">
      <c r="C10" s="327" t="s">
        <v>463</v>
      </c>
      <c r="D10" s="327" t="s">
        <v>1519</v>
      </c>
      <c r="E10" s="328">
        <v>45993</v>
      </c>
      <c r="F10" s="327">
        <v>9000</v>
      </c>
      <c r="G10" s="332" t="s">
        <v>1520</v>
      </c>
      <c r="H10" s="327"/>
    </row>
    <row r="11" spans="3:8" ht="29.25">
      <c r="C11" s="327" t="s">
        <v>463</v>
      </c>
      <c r="D11" s="327" t="s">
        <v>1521</v>
      </c>
      <c r="E11" s="328">
        <v>45993</v>
      </c>
      <c r="F11" s="327">
        <v>10000</v>
      </c>
      <c r="G11" s="332" t="s">
        <v>1520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1522</v>
      </c>
      <c r="H13" s="327" t="s">
        <v>1523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1524</v>
      </c>
      <c r="W1" s="397"/>
      <c r="X1" s="397"/>
      <c r="Y1" s="104"/>
    </row>
    <row r="2" spans="1:25" s="101" customFormat="1" ht="11.25" customHeight="1">
      <c r="A2" s="105" t="s">
        <v>1525</v>
      </c>
      <c r="B2" s="105" t="s">
        <v>1526</v>
      </c>
      <c r="C2" s="105" t="s">
        <v>313</v>
      </c>
      <c r="D2" s="106" t="s">
        <v>873</v>
      </c>
      <c r="E2" s="106" t="s">
        <v>874</v>
      </c>
      <c r="F2" s="106" t="s">
        <v>1527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1528</v>
      </c>
      <c r="U2" s="108" t="s">
        <v>876</v>
      </c>
      <c r="V2" s="103">
        <f ca="1">TODAY()-1</f>
        <v>46005</v>
      </c>
      <c r="W2" s="103">
        <f ca="1">V2-1</f>
        <v>46004</v>
      </c>
      <c r="X2" s="103">
        <f ca="1">W2-1</f>
        <v>46003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47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47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30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47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30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47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47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47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47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47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30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47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30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30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47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30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30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47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30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0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47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30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47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30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700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47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30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-</v>
      </c>
      <c r="L388" s="339" t="str">
        <f>IF(SP_SUL!N390="","*",SP_SUL!N390)</f>
        <v>-</v>
      </c>
      <c r="M388" s="111">
        <f>IF(SP_SUL!J390="","*",SP_SUL!J390)</f>
        <v>55</v>
      </c>
      <c r="N388" s="270" t="str">
        <f>IF(SP_SUL!K390="","*",SP_SUL!K390)</f>
        <v>-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1529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1530</v>
      </c>
      <c r="D5" s="399"/>
      <c r="E5" s="399"/>
      <c r="F5" s="399"/>
      <c r="G5" s="399"/>
      <c r="H5" s="399"/>
      <c r="I5" s="399"/>
      <c r="J5" s="400"/>
      <c r="K5" s="401" t="s">
        <v>1531</v>
      </c>
      <c r="L5" s="402"/>
      <c r="M5" s="402"/>
      <c r="N5" s="402"/>
      <c r="O5" s="403" t="s">
        <v>1532</v>
      </c>
      <c r="P5" s="404"/>
      <c r="Q5" s="405"/>
    </row>
    <row r="6" spans="1:17" s="94" customFormat="1" ht="15.75" customHeight="1">
      <c r="A6" s="88" t="s">
        <v>1527</v>
      </c>
      <c r="B6" s="95" t="s">
        <v>1526</v>
      </c>
      <c r="C6" s="96" t="s">
        <v>873</v>
      </c>
      <c r="D6" s="97" t="s">
        <v>874</v>
      </c>
      <c r="E6" s="96" t="s">
        <v>1533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1534</v>
      </c>
      <c r="M6" s="139" t="s">
        <v>335</v>
      </c>
      <c r="N6" s="140" t="s">
        <v>868</v>
      </c>
      <c r="O6" s="246" t="s">
        <v>911</v>
      </c>
      <c r="P6" s="157"/>
      <c r="Q6" s="193" t="s">
        <v>1535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-</v>
      </c>
      <c r="H371" s="154" t="str">
        <f>IF(SP_SUL!K390="","*",SP_SUL!K390)</f>
        <v>-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1536</v>
      </c>
      <c r="C2" s="96" t="s">
        <v>858</v>
      </c>
      <c r="D2" s="96" t="s">
        <v>860</v>
      </c>
      <c r="E2" s="96" t="s">
        <v>1537</v>
      </c>
      <c r="F2" s="96" t="s">
        <v>1538</v>
      </c>
      <c r="G2" s="96" t="s">
        <v>1539</v>
      </c>
      <c r="H2" s="96" t="s">
        <v>1540</v>
      </c>
      <c r="I2" s="96" t="s">
        <v>1541</v>
      </c>
      <c r="J2" s="96" t="s">
        <v>1542</v>
      </c>
      <c r="K2" s="131" t="s">
        <v>1543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-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2025-12-15T19:57:05Z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