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19" documentId="120_S{118792C3-22EF-5104-A093-F22BFE3913F3}" xr6:coauthVersionLast="47" xr6:coauthVersionMax="47" xr10:uidLastSave="{C640F725-3716-4415-9E89-9C5CD6CC733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56" i="15" l="1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AM50" i="1"/>
  <c r="AM49" i="1"/>
  <c r="AM48" i="1"/>
  <c r="AM47" i="1"/>
  <c r="AM45" i="1"/>
  <c r="AM43" i="1"/>
  <c r="AM42" i="1"/>
  <c r="AM41" i="1"/>
  <c r="AM39" i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N131" i="10" s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L128" i="10" s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N123" i="10" s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L120" i="10" s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N111" i="10" s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N106" i="10" s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<sst xmlns="http://schemas.openxmlformats.org/spreadsheetml/2006/main" count="5129" uniqueCount="1316">
  <si>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</si>
  <si>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</si>
  <si>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</si>
  <si>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</si>
  <si>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</si>
  <si>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</si>
  <si>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</si>
  <si>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</si>
  <si>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</si>
  <si>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</si>
  <si>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</si>
  <si>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</si>
  <si>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</si>
  <si>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</si>
  <si>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</si>
  <si>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</si>
  <si>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</si>
  <si>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</si>
  <si>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</si>
  <si>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</si>
  <si>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</si>
  <si>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</si>
  <si>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</si>
  <si>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</si>
  <si>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</si>
  <si>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</si>
  <si>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</si>
  <si>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</si>
  <si>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</si>
  <si>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</si>
  <si>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</si>
  <si>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</si>
  <si>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</si>
  <si>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</si>
  <si>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</si>
  <si>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</si>
  <si>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</si>
  <si>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</si>
  <si>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</si>
  <si>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</si>
  <si>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</si>
  <si>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</si>
  <si>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</si>
  <si>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</si>
  <si>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</si>
  <si>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</si>
  <si>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</si>
  <si>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</si>
  <si>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</si>
  <si>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</si>
  <si>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</si>
  <si>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</si>
  <si>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</si>
  <si>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</si>
  <si>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</si>
  <si>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</si>
  <si>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</si>
  <si>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</si>
  <si>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</si>
  <si>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</si>
  <si>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</si>
  <si>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</si>
  <si>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</si>
  <si>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</si>
  <si>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</si>
  <si>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</si>
  <si>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</si>
  <si>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</si>
  <si>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</si>
  <si>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</si>
  <si>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</si>
  <si>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</si>
  <si>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</si>
  <si>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</si>
  <si>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</si>
  <si>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</si>
  <si>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</si>
  <si>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</si>
  <si>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</si>
  <si>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</si>
  <si>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</si>
  <si>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</si>
  <si>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</si>
  <si>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</si>
  <si>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</si>
  <si>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</si>
  <si>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</si>
  <si>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</si>
  <si>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</si>
  <si>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</si>
  <si>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</si>
  <si>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</si>
  <si>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</si>
  <si>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</si>
  <si>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</si>
  <si>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</si>
  <si>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</si>
  <si>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</si>
  <si>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</si>
  <si>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</si>
  <si>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</si>
  <si>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</si>
  <si>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</si>
  <si>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</si>
  <si>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</si>
  <si>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</si>
  <si>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</si>
  <si>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</si>
  <si>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</si>
  <si>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</si>
  <si>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</si>
  <si>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</si>
  <si>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</si>
  <si>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</si>
  <si>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</si>
  <si>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</si>
  <si>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</si>
  <si>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</si>
  <si>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</si>
  <si>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</si>
  <si>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</si>
  <si>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</si>
  <si>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</si>
  <si>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</si>
  <si>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</si>
  <si>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</si>
  <si>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</si>
  <si>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</si>
  <si>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</si>
  <si>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</si>
  <si>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</si>
  <si>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</si>
  <si>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</si>
  <si>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</si>
  <si>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</si>
  <si>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</si>
  <si>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</si>
  <si>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</si>
  <si>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</si>
  <si>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</si>
  <si>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</si>
  <si>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</si>
  <si>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</si>
  <si>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</si>
  <si>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</si>
  <si>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</si>
  <si>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</si>
  <si>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</si>
  <si>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</si>
  <si>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</si>
  <si>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</si>
  <si>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</si>
  <si>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</si>
  <si>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</si>
  <si>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</si>
  <si>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</si>
  <si>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</si>
  <si>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</si>
  <si>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</si>
  <si>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</si>
  <si>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</si>
  <si>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</si>
  <si>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</si>
  <si>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</si>
  <si>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</si>
  <si>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</si>
  <si>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</si>
  <si>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</si>
  <si>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</si>
  <si>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</si>
  <si>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</si>
  <si>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</si>
  <si>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</si>
  <si>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</si>
  <si>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</si>
  <si>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</si>
  <si>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</si>
  <si>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</si>
  <si>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</si>
  <si>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</si>
  <si>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</si>
  <si>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</si>
  <si>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</si>
  <si>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</si>
  <si>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</si>
  <si>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</si>
  <si>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</si>
  <si>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</si>
  <si>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</si>
  <si>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</si>
  <si>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</si>
  <si>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</si>
  <si>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</si>
  <si>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</si>
  <si>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</si>
  <si>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</si>
  <si>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</si>
  <si>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</si>
  <si>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</si>
  <si>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</si>
  <si>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</si>
  <si>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</si>
  <si>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</si>
  <si>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</si>
  <si>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</si>
  <si>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</si>
  <si>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</si>
  <si>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</si>
  <si>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</si>
  <si>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</si>
  <si>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</si>
  <si>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</si>
  <si>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</si>
  <si>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</si>
  <si>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</si>
  <si>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</si>
  <si>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</si>
  <si>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</si>
  <si>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</si>
  <si>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</si>
  <si>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</si>
  <si>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</si>
  <si>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</si>
  <si>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</si>
  <si>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</si>
  <si>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</si>
  <si>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</si>
  <si>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</si>
  <si>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</si>
  <si>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</si>
  <si>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</si>
  <si>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</si>
  <si>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</si>
  <si>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</si>
  <si>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</si>
  <si>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</si>
  <si>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</si>
  <si>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</si>
  <si>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</si>
  <si>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</si>
  <si>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</si>
  <si>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</si>
  <si>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</si>
  <si>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</si>
  <si>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</si>
  <si>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</si>
  <si>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</si>
  <si>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</si>
  <si>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</si>
  <si>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</si>
  <si>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</si>
  <si>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</si>
  <si>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</si>
  <si>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</si>
  <si>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</si>
  <si>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</si>
  <si>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</si>
  <si>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</si>
  <si>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</si>
  <si>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</si>
  <si>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</si>
  <si>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</si>
  <si>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</si>
  <si>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</si>
  <si>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</si>
  <si>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</si>
  <si>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</si>
  <si>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</si>
  <si>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</si>
  <si>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</si>
  <si>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</si>
  <si>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</si>
  <si>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</si>
  <si>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</si>
  <si>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</si>
  <si>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</si>
  <si>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</si>
  <si>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</si>
  <si>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</si>
  <si>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</si>
  <si>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</si>
  <si>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</si>
  <si>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</si>
  <si>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</si>
  <si>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</si>
  <si>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</si>
  <si>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</si>
  <si>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</si>
  <si>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</si>
  <si>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</si>
  <si>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</si>
  <si>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</si>
  <si>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</si>
  <si>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</si>
  <si>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</si>
  <si>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</si>
  <si>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</si>
  <si>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</si>
  <si>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</si>
  <si>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</si>
  <si>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</si>
  <si>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</si>
  <si>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</si>
  <si>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</si>
  <si>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</si>
  <si>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</si>
  <si>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</si>
  <si>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</si>
  <si>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</si>
  <si>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</si>
  <si>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</si>
  <si>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</si>
  <si>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</si>
  <si>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</si>
  <si>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</si>
  <si>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</si>
  <si>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</si>
  <si>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</si>
  <si>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</si>
  <si>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</si>
  <si>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</si>
  <si>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</si>
  <si>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</si>
  <si>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</si>
  <si>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</si>
  <si>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</si>
  <si>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</si>
  <si>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</si>
  <si>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</si>
  <si>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</si>
  <si>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</si>
  <si>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</si>
  <si>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</si>
  <si>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</si>
  <si>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</si>
  <si>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</si>
  <si>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</si>
  <si>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</si>
  <si>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</si>
  <si>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</si>
  <si>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</si>
  <si>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</si>
  <si>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</si>
  <si>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</si>
  <si>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</si>
  <si>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</si>
  <si>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</si>
  <si>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</si>
  <si>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</si>
  <si>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</si>
  <si>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</si>
  <si>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</si>
  <si>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</si>
  <si>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</si>
  <si>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</si>
  <si>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</si>
  <si>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</si>
  <si>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</si>
  <si>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</si>
  <si>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</si>
  <si>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</si>
  <si>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</si>
  <si>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</si>
  <si>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</si>
  <si>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</si>
  <si>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</si>
  <si>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</si>
  <si>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</si>
  <si>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</si>
  <si>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</si>
  <si>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</si>
  <si>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</si>
  <si>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</si>
  <si>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</si>
  <si>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</si>
  <si>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</si>
  <si>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</si>
  <si>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</si>
  <si>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</si>
  <si>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</si>
  <si>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</si>
  <si>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</si>
  <si>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</si>
  <si>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</si>
  <si>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</si>
  <si>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</si>
  <si>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</si>
  <si>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</si>
  <si>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</si>
  <si>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</si>
  <si>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</si>
  <si>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</si>
  <si>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</si>
  <si>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</si>
  <si>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</si>
  <si>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</si>
  <si>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</si>
  <si>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</si>
  <si>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</si>
  <si>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</si>
  <si>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</si>
  <si>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</si>
  <si>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</si>
  <si>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</si>
  <si>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</si>
  <si>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</si>
  <si>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</si>
  <si>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</si>
  <si>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</si>
  <si>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</si>
  <si>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</si>
  <si>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</si>
  <si>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</si>
  <si>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</si>
  <si>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</si>
  <si>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</si>
  <si>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</si>
  <si>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</si>
  <si>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</si>
  <si>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</si>
  <si>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</si>
  <si>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</si>
  <si>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</si>
  <si>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</si>
  <si>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</si>
  <si>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</si>
  <si>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</si>
  <si>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</si>
  <si>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</si>
  <si>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</si>
  <si>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</si>
  <si>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</si>
  <si>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</si>
  <si>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</si>
  <si>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</si>
  <si>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</si>
  <si>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</si>
  <si>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</si>
  <si>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</si>
  <si>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</si>
  <si>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</si>
  <si>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</si>
  <si>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</si>
  <si>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</si>
  <si>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</si>
  <si>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</si>
  <si>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</si>
  <si>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</si>
  <si>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</si>
  <si>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</si>
  <si>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</si>
  <si>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</si>
  <si>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</si>
  <si>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</si>
  <si>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</si>
  <si>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</si>
  <si>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</si>
  <si>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</si>
  <si>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</si>
  <si>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</si>
  <si>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</si>
  <si>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</si>
  <si>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</si>
  <si>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</si>
  <si>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</si>
  <si>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</si>
  <si>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</si>
  <si>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</si>
  <si>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</si>
  <si>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</si>
  <si>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</si>
  <si>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</si>
  <si>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</si>
  <si>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</si>
  <si>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</si>
  <si>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</si>
  <si>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</si>
  <si>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</si>
  <si>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</si>
  <si>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</si>
  <si>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</si>
  <si>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</si>
  <si>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</si>
  <si>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</si>
  <si>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</si>
  <si>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</si>
  <si>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</si>
  <si>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</si>
  <si>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</si>
  <si>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</si>
  <si>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</si>
  <si>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</si>
  <si>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</si>
  <si>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</si>
  <si>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</si>
  <si>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</si>
  <si>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</si>
  <si>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</si>
  <si>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</si>
  <si>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</si>
  <si>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</si>
  <si>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</si>
  <si>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</si>
  <si>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</si>
  <si>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</si>
  <si>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</si>
  <si>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</si>
  <si>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</si>
  <si>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</si>
  <si>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</si>
  <si>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</si>
  <si>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</si>
  <si>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</si>
  <si>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</si>
  <si>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</si>
  <si>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</si>
  <si>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</si>
  <si>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</si>
  <si>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</si>
  <si>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</si>
  <si>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</si>
  <si>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</si>
  <si>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</si>
  <si>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</si>
  <si>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</si>
  <si>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</si>
  <si>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</si>
  <si>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</si>
  <si>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</si>
  <si>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</si>
  <si>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</si>
  <si>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</si>
  <si>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</si>
  <si>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</si>
  <si>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</si>
  <si>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</si>
  <si>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</si>
  <si>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</si>
  <si>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</si>
  <si>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</si>
  <si>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</si>
  <si>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</si>
  <si>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</si>
  <si>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</si>
  <si>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</si>
  <si>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</si>
  <si>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</si>
  <si>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</si>
  <si>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</si>
  <si>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</si>
  <si>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</si>
  <si>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</si>
  <si>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</si>
  <si>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</si>
  <si>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</si>
  <si>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</si>
  <si>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</si>
  <si>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</si>
  <si>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</si>
  <si>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</si>
  <si>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</si>
  <si>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</si>
  <si>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</si>
  <si>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</si>
  <si>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</si>
  <si>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</si>
  <si>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</si>
  <si>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</si>
  <si>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</si>
  <si>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</si>
  <si>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</si>
  <si>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</si>
  <si>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</si>
  <si>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</si>
  <si>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</si>
  <si>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</si>
  <si>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</si>
  <si>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</si>
  <si>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</si>
  <si>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</si>
  <si>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</si>
  <si>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</si>
  <si>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</si>
  <si>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</si>
  <si>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</si>
  <si>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</si>
  <si>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</si>
  <si>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</si>
  <si>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</si>
  <si>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</si>
  <si>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</si>
  <si>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</si>
  <si>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</si>
  <si>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</si>
  <si>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</si>
  <si>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</si>
  <si>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</si>
  <si>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</si>
  <si>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</si>
  <si>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</si>
  <si>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</si>
  <si>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</si>
  <si>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</si>
  <si>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</si>
  <si>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</si>
  <si>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</si>
  <si>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</si>
  <si>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</si>
  <si>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</si>
  <si>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</si>
  <si>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</si>
  <si>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</si>
  <si>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</si>
  <si>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</si>
  <si>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</si>
  <si>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</si>
  <si>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</si>
  <si>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</si>
  <si>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</si>
  <si>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</si>
  <si>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</si>
  <si>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</si>
  <si>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</si>
  <si>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</si>
  <si>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</si>
  <si>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</si>
  <si>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</si>
  <si>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</si>
  <si>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</si>
  <si>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</si>
  <si>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</si>
  <si>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</si>
  <si>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</si>
  <si>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</si>
  <si>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</si>
  <si>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</si>
  <si>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</si>
  <si>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</si>
  <si>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</si>
  <si>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</si>
  <si>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</si>
  <si>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</si>
  <si>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</si>
  <si>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</si>
  <si>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</si>
  <si>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</si>
  <si>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</si>
  <si>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</si>
  <si>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</si>
  <si>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</si>
  <si>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</si>
  <si>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</si>
  <si>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</si>
  <si>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</si>
  <si>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</si>
  <si>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</si>
  <si>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</si>
  <si>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</si>
  <si>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</si>
  <si>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</si>
  <si>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</si>
  <si>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</si>
  <si>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</si>
  <si>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</si>
  <si>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</si>
  <si>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</si>
  <si>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</si>
  <si>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</si>
  <si>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</si>
  <si>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</si>
  <si>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</si>
  <si>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</si>
  <si>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</si>
  <si>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</si>
  <si>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</si>
  <si>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</si>
  <si>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</si>
  <si>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</si>
  <si>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</si>
  <si>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</si>
  <si>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</si>
  <si>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</si>
  <si>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</si>
  <si>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</si>
  <si>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</si>
  <si>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</si>
  <si>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</si>
  <si>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</si>
  <si>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</si>
  <si>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</si>
  <si>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</si>
  <si>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</si>
  <si>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</si>
  <si>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</si>
  <si>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</si>
  <si>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</si>
  <si>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</si>
  <si>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</si>
  <si>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</si>
  <si>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</si>
  <si>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</si>
  <si>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</si>
  <si>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</si>
  <si>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</si>
  <si>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</si>
  <si>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</si>
  <si>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</si>
  <si>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</si>
  <si>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</si>
  <si>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</si>
  <si>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</si>
  <si>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</si>
  <si>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</si>
  <si>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</si>
  <si>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</si>
  <si>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</si>
  <si>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</si>
  <si>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</si>
  <si>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</si>
  <si>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</si>
  <si>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</si>
  <si>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</si>
  <si>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</si>
  <si>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</si>
  <si>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</si>
  <si>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</si>
  <si>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</si>
  <si>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</si>
  <si>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</si>
  <si>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</si>
  <si>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</si>
  <si>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</si>
  <si>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</si>
  <si>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</si>
  <si>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</si>
  <si>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</si>
  <si>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</si>
  <si>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</si>
  <si>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</si>
  <si>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</si>
  <si>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</si>
  <si>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</si>
  <si>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</si>
  <si>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</si>
  <si>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</si>
  <si>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</si>
  <si>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</si>
  <si>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</si>
  <si>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</si>
  <si>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</si>
  <si>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</si>
  <si>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</si>
  <si>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</si>
  <si>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</si>
  <si>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</si>
  <si>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</si>
  <si>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</si>
  <si>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</si>
  <si>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</si>
  <si>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</si>
  <si>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</si>
  <si>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</si>
  <si>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</si>
  <si>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</si>
  <si>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</si>
  <si>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</si>
  <si>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</si>
  <si>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</si>
  <si>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</si>
  <si>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</si>
  <si>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</si>
  <si>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</si>
  <si>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</si>
  <si>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</si>
  <si>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</si>
  <si>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</si>
  <si>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</si>
  <si>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</si>
  <si>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</si>
  <si>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</si>
  <si>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</si>
  <si>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</si>
  <si>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</si>
  <si>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</si>
  <si>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</si>
  <si>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</si>
  <si>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</si>
  <si>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</si>
  <si>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</si>
  <si>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</si>
  <si>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</si>
  <si>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</si>
  <si>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</si>
  <si>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</si>
  <si>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</si>
  <si>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</si>
  <si>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</si>
  <si>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</si>
  <si>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</si>
  <si>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</si>
  <si>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</si>
  <si>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</si>
  <si>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</si>
  <si>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</si>
  <si>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</si>
  <si>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</si>
  <si>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</si>
  <si>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</si>
  <si>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</si>
  <si>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</si>
  <si>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</si>
  <si>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</si>
  <si>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</si>
  <si>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</si>
  <si>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</si>
  <si>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</si>
  <si>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</si>
  <si>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</si>
  <si>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</si>
  <si>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</si>
  <si>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</si>
  <si>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</si>
  <si>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</si>
  <si>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</si>
  <si>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</si>
  <si>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</si>
  <si>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</si>
  <si>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</si>
  <si>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</si>
  <si>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</si>
  <si>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</si>
  <si>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</si>
  <si>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</si>
  <si>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</si>
  <si>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</si>
  <si>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</si>
  <si>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</si>
  <si>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</si>
  <si>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</si>
  <si>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</si>
  <si>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</si>
  <si>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</si>
  <si>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</si>
  <si>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</si>
  <si>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</si>
  <si>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</si>
  <si>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</si>
  <si>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</si>
  <si>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</si>
  <si>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</si>
  <si>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</si>
  <si>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</si>
  <si>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</si>
  <si>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</si>
  <si>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</si>
  <si>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</si>
  <si>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</si>
  <si>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</si>
  <si>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</si>
  <si>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</si>
  <si>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</si>
  <si>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</si>
  <si>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</si>
  <si>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</si>
  <si>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</si>
  <si>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</si>
  <si>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</si>
  <si>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</si>
  <si>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</si>
  <si>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</si>
  <si>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</si>
  <si>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</si>
  <si>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</si>
  <si>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</si>
  <si>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</si>
  <si>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</si>
  <si>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</si>
  <si>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</si>
  <si>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</si>
  <si>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</si>
  <si>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</si>
  <si>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</si>
  <si>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</si>
  <si>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</si>
  <si>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</si>
  <si>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</si>
  <si>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</si>
  <si>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</si>
  <si>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</si>
  <si>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</si>
  <si>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</si>
  <si>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</si>
  <si>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</si>
  <si>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</si>
  <si>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</si>
  <si>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</si>
  <si>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</si>
  <si>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</si>
  <si>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</si>
  <si>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</si>
  <si>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</si>
  <si>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</si>
  <si>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</si>
  <si>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</si>
  <si>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</si>
  <si>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</si>
  <si>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</si>
  <si>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</si>
  <si>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</si>
  <si>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</si>
  <si>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</si>
  <si>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</si>
  <si>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</si>
  <si>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</si>
  <si>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</si>
  <si>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</si>
  <si>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</si>
  <si>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</si>
  <si>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</si>
  <si>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</si>
  <si>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</si>
  <si>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</si>
  <si>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</si>
  <si>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</si>
  <si>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</si>
  <si>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</si>
  <si>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</si>
  <si>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</si>
  <si>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</si>
  <si>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</si>
  <si>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</si>
  <si>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</si>
  <si>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</si>
  <si>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</si>
  <si>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</si>
  <si>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</si>
  <si>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</si>
  <si>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</si>
  <si>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</si>
  <si>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</si>
  <si>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</si>
  <si>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</si>
  <si>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</si>
  <si>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</si>
  <si>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</si>
  <si>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</si>
  <si>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</si>
  <si>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</si>
  <si>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</si>
  <si>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</si>
  <si>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</si>
  <si>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</si>
  <si>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</si>
  <si>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</si>
  <si>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</si>
  <si>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</si>
  <si>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</si>
  <si>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</si>
  <si>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</si>
  <si>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</si>
  <si>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</si>
  <si>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</si>
  <si>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</si>
  <si>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</si>
  <si>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</si>
  <si>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</si>
  <si>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</si>
  <si>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</si>
  <si>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</si>
  <si>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</si>
  <si>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</si>
  <si>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</si>
  <si>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</si>
  <si>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</si>
  <si>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</si>
  <si>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</si>
  <si>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</si>
  <si>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</si>
  <si>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</si>
  <si>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</si>
  <si>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</si>
  <si>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</si>
  <si>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</si>
  <si>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</si>
  <si>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</si>
  <si>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</si>
  <si>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</si>
  <si>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</si>
  <si>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</si>
  <si>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</si>
  <si>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</si>
  <si>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</si>
  <si>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</si>
  <si>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</si>
  <si>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</si>
  <si>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</si>
  <si>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</si>
  <si>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</si>
  <si>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</si>
  <si>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</si>
  <si>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</si>
  <si>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</si>
  <si>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</si>
  <si>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</si>
  <si>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</si>
  <si>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</si>
  <si>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</si>
  <si>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</si>
  <si>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</si>
  <si>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</si>
  <si>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</si>
  <si>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</si>
  <si>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</si>
  <si>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</si>
  <si>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</si>
  <si>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</si>
  <si>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</si>
  <si>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</si>
  <si>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</si>
  <si>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</si>
  <si>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</si>
  <si>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</si>
  <si>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</si>
  <si>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</si>
  <si>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</si>
  <si>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</si>
  <si>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</si>
  <si>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</si>
  <si>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</si>
  <si>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</si>
  <si>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</si>
  <si>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</si>
  <si>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</si>
  <si>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</si>
  <si>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</si>
  <si>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</si>
  <si>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</si>
  <si>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</si>
  <si>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</si>
  <si>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</si>
  <si>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</si>
  <si>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</si>
  <si>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</si>
  <si>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</si>
  <si>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</si>
  <si>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</si>
  <si>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</si>
  <si>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</si>
  <si>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</si>
  <si>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</si>
  <si>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</si>
  <si>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</si>
  <si>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</si>
  <si>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</si>
  <si>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</si>
  <si>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</si>
  <si>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</si>
  <si>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</si>
  <si>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</si>
  <si>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</si>
  <si>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</si>
  <si>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</si>
  <si>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</si>
  <si>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</si>
  <si>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</si>
  <si>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</si>
  <si>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</si>
  <si>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</si>
  <si>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</si>
  <si>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</si>
  <si>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</si>
  <si>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</si>
  <si>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</si>
  <si>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</si>
  <si>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</si>
  <si>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</si>
  <si>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</si>
  <si>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</si>
  <si>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</si>
  <si>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</si>
  <si>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</si>
  <si>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</si>
  <si>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</si>
  <si>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</si>
  <si>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</si>
  <si>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</si>
  <si>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</si>
  <si>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</si>
  <si>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</si>
  <si>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</si>
  <si>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</si>
  <si>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</si>
  <si>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</si>
  <si>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</si>
  <si>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</si>
  <si>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</si>
  <si>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</si>
  <si>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</si>
  <si>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</si>
  <si>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</si>
  <si>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</si>
  <si>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</si>
  <si>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</si>
  <si>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</si>
  <si>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</si>
  <si>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</si>
  <si>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</si>
  <si>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</si>
  <si>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</si>
  <si>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</si>
  <si>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</si>
  <si>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</si>
  <si>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</si>
  <si>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</si>
  <si>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</si>
  <si>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</si>
  <si>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</si>
  <si>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</si>
  <si>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</si>
  <si>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</si>
  <si>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</si>
  <si>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</si>
  <si>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</si>
  <si>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</si>
  <si>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</si>
  <si>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</si>
  <si>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</si>
  <si>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</si>
  <si>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</si>
  <si>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</si>
  <si>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</si>
  <si>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</si>
  <si>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</si>
  <si>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</si>
  <si>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</si>
  <si>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</si>
  <si>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</si>
  <si>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</si>
  <si>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</si>
  <si>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</si>
  <si>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</si>
  <si>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</si>
  <si>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</si>
  <si>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</si>
  <si>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</si>
  <si>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</si>
  <si>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</si>
  <si>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</si>
  <si>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</si>
  <si>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</si>
  <si>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</si>
  <si>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</si>
  <si>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</si>
  <si>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</si>
  <si>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</si>
  <si>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</si>
  <si>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</si>
  <si>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</si>
  <si>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</si>
  <si>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</si>
  <si>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</si>
  <si>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</si>
  <si>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</si>
  <si>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</si>
  <si>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</si>
  <si>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</si>
  <si>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</si>
  <si>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</si>
  <si>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</si>
  <si>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</si>
  <si>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</si>
  <si>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</si>
  <si>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</si>
  <si>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</si>
  <si>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</si>
  <si>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</si>
  <si>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</si>
  <si>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</si>
  <si>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</si>
  <si>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</si>
  <si>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</si>
  <si>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</si>
  <si>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</si>
  <si>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</si>
  <si>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</si>
  <si>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</si>
  <si>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</si>
  <si>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</si>
  <si>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</si>
  <si>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</si>
  <si>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</si>
  <si>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</si>
  <si>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</si>
  <si>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</si>
  <si>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</si>
  <si>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</si>
  <si>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</si>
  <si>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</si>
  <si>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</si>
  <si>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</si>
  <si>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</si>
  <si>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</si>
  <si>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</si>
  <si>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</si>
  <si>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</si>
  <si>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</si>
  <si>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</si>
  <si>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</si>
  <si>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</si>
  <si>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</si>
  <si>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</si>
  <si>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</si>
  <si>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</si>
  <si>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</si>
  <si>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</si>
  <si>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</si>
  <si>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</si>
  <si>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</si>
  <si>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</si>
  <si>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</si>
  <si>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</si>
  <si>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</si>
  <si>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</si>
  <si>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</si>
  <si>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</si>
  <si>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</si>
  <si>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</si>
  <si>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</si>
  <si>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 xml:space="preserve">TP pronto 08h26 / Aguardando confirmar cauda do D78, previsão 10h30 / </t>
  </si>
  <si>
    <t xml:space="preserve">Previsão de MC1 11h30 / </t>
  </si>
  <si>
    <t>TP em Preparação</t>
  </si>
  <si>
    <t xml:space="preserve">MC1 08h26 / </t>
  </si>
  <si>
    <t>José Nilton</t>
  </si>
  <si>
    <t xml:space="preserve">TP pronto 08h50 / </t>
  </si>
  <si>
    <t>R7D</t>
  </si>
  <si>
    <t xml:space="preserve">MC1 08h51 / </t>
  </si>
  <si>
    <t>MC1 07h44 / Em deslocamento</t>
  </si>
  <si>
    <t>Descarga de dormentes</t>
  </si>
  <si>
    <t>MC1 07h42 / Em intervalo para descarga de dormentes /</t>
  </si>
  <si>
    <t>Aguardando solicitar MC1</t>
  </si>
  <si>
    <t>MC1 07h23 / pronto 07h45 / previsão de faixa após A74</t>
  </si>
  <si>
    <t>RDC avariado</t>
  </si>
  <si>
    <t>ZPT105-1</t>
  </si>
  <si>
    <t>ZKW102-1</t>
  </si>
  <si>
    <t>ZPT-ZKW</t>
  </si>
  <si>
    <t>ZPTZKW</t>
  </si>
  <si>
    <t xml:space="preserve">MC1  07h15 / previsão de faixa após C63 / </t>
  </si>
  <si>
    <t>TP pronto 08h26 / Previsão de faixa após U58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</si>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</sst>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N4" activePane="bottomRight" state="frozen"/>
      <selection pane="bottomRight" activeCell="AR150" sqref="AR15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4" t="s">
        <v>920</v>
      </c>
      <c r="C1" s="215"/>
      <c r="D1" s="215"/>
      <c r="E1" s="3"/>
      <c r="F1" s="214" t="s">
        <v>921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191" t="s">
        <v>922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923</v>
      </c>
      <c r="BI1" s="197"/>
      <c r="BJ1" s="197"/>
      <c r="BK1" s="198"/>
      <c r="BL1" s="5"/>
      <c r="BM1" s="188" t="s">
        <v>924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1" t="s">
        <v>925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928</v>
      </c>
      <c r="AT2" s="192"/>
      <c r="AU2" s="192"/>
      <c r="AV2" s="192"/>
      <c r="AW2" s="192"/>
      <c r="AX2" s="192"/>
      <c r="AY2" s="195"/>
      <c r="AZ2" s="6"/>
      <c r="BA2" s="205" t="s">
        <v>929</v>
      </c>
      <c r="BB2" s="206"/>
      <c r="BC2" s="191" t="s">
        <v>926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5" t="s">
        <v>930</v>
      </c>
      <c r="AJ3" s="206"/>
      <c r="AK3" s="205" t="s">
        <v>931</v>
      </c>
      <c r="AL3" s="211"/>
      <c r="AM3" s="212"/>
      <c r="AN3" s="213"/>
      <c r="AO3" s="211"/>
      <c r="AP3" s="211"/>
      <c r="AQ3" s="206"/>
      <c r="AR3" s="63"/>
      <c r="AS3" s="209" t="s">
        <v>937</v>
      </c>
      <c r="AT3" s="210"/>
      <c r="AU3" s="209" t="s">
        <v>938</v>
      </c>
      <c r="AV3" s="210"/>
      <c r="AW3" s="209" t="s">
        <v>939</v>
      </c>
      <c r="AX3" s="210"/>
      <c r="AY3" s="63" t="s">
        <v>940</v>
      </c>
      <c r="AZ3" s="63"/>
      <c r="BA3" s="207"/>
      <c r="BB3" s="208"/>
      <c r="BC3" s="205" t="s">
        <v>933</v>
      </c>
      <c r="BD3" s="211"/>
      <c r="BE3" s="211"/>
      <c r="BF3" s="206"/>
      <c r="BG3" s="62"/>
      <c r="BH3" s="199"/>
      <c r="BI3" s="200"/>
      <c r="BJ3" s="200"/>
      <c r="BK3" s="201"/>
      <c r="BL3" s="62"/>
      <c r="BM3" s="188" t="s">
        <v>941</v>
      </c>
      <c r="BN3" s="189"/>
      <c r="BO3" s="189"/>
      <c r="BP3" s="190"/>
      <c r="BQ3" s="188" t="s">
        <v>707</v>
      </c>
      <c r="BR3" s="189"/>
      <c r="BS3" s="190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 t="s">
        <v>1228</v>
      </c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1229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 t="s">
        <v>1230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 t="s">
        <v>1231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 t="s">
        <v>1230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 t="s">
        <v>1230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1232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 t="s">
        <v>1230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 t="s">
        <v>1233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 t="s">
        <v>1235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1236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</v>
      </c>
      <c r="BR157" s="19">
        <f>IF(OR(B157="",F157=""),"*",AY157/P157)</f>
        <v>1.0000000000000004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1237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1</v>
      </c>
      <c r="BI158" s="17"/>
      <c r="BJ158" s="17" t="s">
        <v>1238</v>
      </c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</v>
      </c>
      <c r="BR158" s="19">
        <f>IF(OR(B158="",F158=""),"*",AY158/P158)</f>
        <v>1.0000000000000004</v>
      </c>
      <c r="BS158" s="19">
        <f>IF(OR(B158="",F158=""),"*",BA158/Q158)</f>
        <v>0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 t="s">
        <v>1230</v>
      </c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 t="s">
        <v>1230</v>
      </c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 t="s">
        <v>1239</v>
      </c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 t="s">
        <v>1230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 t="s">
        <v>1230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 t="s">
        <v>1230</v>
      </c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 t="s">
        <v>1230</v>
      </c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 t="s">
        <v>1230</v>
      </c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 t="s">
        <v>1230</v>
      </c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 t="s">
        <v>1230</v>
      </c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 t="s">
        <v>1230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 t="s">
        <v>1240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1230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 t="s">
        <v>1230</v>
      </c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1241</v>
      </c>
      <c r="BK176" s="17" t="s">
        <v>1241</v>
      </c>
      <c r="BL176" s="16"/>
      <c r="BM176" s="130" t="s">
        <v>402</v>
      </c>
      <c r="BN176" s="130" t="s">
        <v>432</v>
      </c>
      <c r="BO176" s="130" t="s">
        <v>489</v>
      </c>
      <c r="BP176" s="17" t="s">
        <v>1241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1242</v>
      </c>
      <c r="I177" s="106" t="s">
        <v>1243</v>
      </c>
      <c r="J177" s="105">
        <v>54</v>
      </c>
      <c r="K177" s="105">
        <v>106</v>
      </c>
      <c r="L177" s="105" t="s">
        <v>558</v>
      </c>
      <c r="M177" s="127" t="s">
        <v>1244</v>
      </c>
      <c r="N177" s="127" t="s">
        <v>1245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 t="s">
        <v>1246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 t="s">
        <v>1247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1248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1249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1249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179:Z1001 Y98:Z172 Z174:Z178 Y173:Y178">
    <cfRule type="cellIs" dxfId="204" priority="54004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90" operator="equal">
      <formula>"NÃO"</formula>
    </cfRule>
    <cfRule type="cellIs" dxfId="202" priority="11591" operator="equal">
      <formula>"SIM"</formula>
    </cfRule>
  </conditionalFormatting>
  <conditionalFormatting sqref="AZ6:AZ1001">
    <cfRule type="expression" dxfId="201" priority="54046">
      <formula>#REF!=1</formula>
    </cfRule>
  </conditionalFormatting>
  <conditionalFormatting sqref="BE6:BE1001 AY6:AY1001 U6:U1001">
    <cfRule type="cellIs" dxfId="200" priority="54030" operator="equal">
      <formula>"ERRO"</formula>
    </cfRule>
  </conditionalFormatting>
  <conditionalFormatting sqref="BQ6:BQ1001">
    <cfRule type="cellIs" dxfId="199" priority="54025" operator="equal">
      <formula>"Produção e Intervalo"</formula>
    </cfRule>
    <cfRule type="cellIs" dxfId="198" priority="54026" operator="equal">
      <formula>"Aderente"</formula>
    </cfRule>
    <cfRule type="cellIs" dxfId="197" priority="54027" operator="equal">
      <formula>"Intervalo"</formula>
    </cfRule>
    <cfRule type="cellIs" dxfId="196" priority="54028" operator="equal">
      <formula>"Produção"</formula>
    </cfRule>
    <cfRule type="cellIs" dxfId="195" priority="54029" operator="equal">
      <formula>"ERRO"</formula>
    </cfRule>
  </conditionalFormatting>
  <conditionalFormatting sqref="BR6:BS1001">
    <cfRule type="cellIs" dxfId="194" priority="54007" operator="equal">
      <formula>"*"</formula>
    </cfRule>
    <cfRule type="cellIs" dxfId="193" priority="54008" operator="greaterThanOrEqual">
      <formula>1</formula>
    </cfRule>
    <cfRule type="cellIs" dxfId="192" priority="54009" operator="lessThan">
      <formula>1</formula>
    </cfRule>
  </conditionalFormatting>
  <conditionalFormatting sqref="BK949 BK81 BK83:BK84 BK101 BK67 BK69 BK72:BK73 BJ9:BJ1001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75 BK125 BK127 BK137 BK118:BK119 BK177:BK948">
    <cfRule type="iconSet" priority="6079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3" operator="equal">
      <formula>"OPORTUNIDADE"</formula>
    </cfRule>
  </conditionalFormatting>
  <conditionalFormatting sqref="Y6:Z39">
    <cfRule type="cellIs" dxfId="190" priority="131" operator="equal">
      <formula>"NÃO"</formula>
    </cfRule>
    <cfRule type="cellIs" dxfId="189" priority="132" operator="equal">
      <formula>"SIM"</formula>
    </cfRule>
  </conditionalFormatting>
  <conditionalFormatting sqref="BH6:BH8">
    <cfRule type="iconSet" priority="129">
      <iconSet showValue="0">
        <cfvo type="percent" val="0"/>
        <cfvo type="num" val="1"/>
        <cfvo type="num" val="1" gte="0"/>
      </iconSet>
    </cfRule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01" operator="equal">
      <formula>"OPORTUNIDADE"</formula>
    </cfRule>
  </conditionalFormatting>
  <conditionalFormatting sqref="Y44:Z44">
    <cfRule type="cellIs" dxfId="187" priority="99" operator="equal">
      <formula>"NÃO"</formula>
    </cfRule>
    <cfRule type="cellIs" dxfId="186" priority="100" operator="equal">
      <formula>"SIM"</formula>
    </cfRule>
  </conditionalFormatting>
  <conditionalFormatting sqref="Y48:Z52">
    <cfRule type="cellIs" dxfId="185" priority="98" operator="equal">
      <formula>"OPORTUNIDADE"</formula>
    </cfRule>
  </conditionalFormatting>
  <conditionalFormatting sqref="Y48:Z52">
    <cfRule type="cellIs" dxfId="184" priority="96" operator="equal">
      <formula>"NÃO"</formula>
    </cfRule>
    <cfRule type="cellIs" dxfId="183" priority="97" operator="equal">
      <formula>"SIM"</formula>
    </cfRule>
  </conditionalFormatting>
  <conditionalFormatting sqref="Y68:Z68">
    <cfRule type="cellIs" dxfId="182" priority="92" operator="equal">
      <formula>"OPORTUNIDADE"</formula>
    </cfRule>
  </conditionalFormatting>
  <conditionalFormatting sqref="Y68:Z68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75:Z75">
    <cfRule type="cellIs" dxfId="179" priority="89" operator="equal">
      <formula>"OPORTUNIDADE"</formula>
    </cfRule>
  </conditionalFormatting>
  <conditionalFormatting sqref="Y75:Z75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77:Z78">
    <cfRule type="cellIs" dxfId="176" priority="86" operator="equal">
      <formula>"OPORTUNIDADE"</formula>
    </cfRule>
  </conditionalFormatting>
  <conditionalFormatting sqref="Y77:Z78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Y81:Z81">
    <cfRule type="cellIs" dxfId="173" priority="83" operator="equal">
      <formula>"OPORTUNIDADE"</formula>
    </cfRule>
  </conditionalFormatting>
  <conditionalFormatting sqref="Y81:Z81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Y82:Z82">
    <cfRule type="cellIs" dxfId="170" priority="80" operator="equal">
      <formula>"OPORTUNIDADE"</formula>
    </cfRule>
  </conditionalFormatting>
  <conditionalFormatting sqref="Y82:Z82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Y91:Z91">
    <cfRule type="cellIs" dxfId="167" priority="77" operator="equal">
      <formula>"OPORTUNIDADE"</formula>
    </cfRule>
  </conditionalFormatting>
  <conditionalFormatting sqref="Y91:Z91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93:Z93">
    <cfRule type="cellIs" dxfId="164" priority="74" operator="equal">
      <formula>"OPORTUNIDADE"</formula>
    </cfRule>
  </conditionalFormatting>
  <conditionalFormatting sqref="Y93:Z93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95:Z95">
    <cfRule type="cellIs" dxfId="161" priority="71" operator="equal">
      <formula>"OPORTUNIDADE"</formula>
    </cfRule>
  </conditionalFormatting>
  <conditionalFormatting sqref="Y95:Z95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96:Z97">
    <cfRule type="cellIs" dxfId="158" priority="68" operator="equal">
      <formula>"OPORTUNIDADE"</formula>
    </cfRule>
  </conditionalFormatting>
  <conditionalFormatting sqref="Y96:Z97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BK95:BK9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7">
      <iconSet showValue="0">
        <cfvo type="percent" val="0"/>
        <cfvo type="num" val="1"/>
        <cfvo type="num" val="1" gte="0"/>
      </iconSet>
    </cfRule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75 BP116:BP119 BP127:BP133 BP138 BP135:BP136 BP122:BP123 BP177:BP1001">
    <cfRule type="iconSet" priority="609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11" operator="equal">
      <formula>"OPORTUNIDADE"</formula>
    </cfRule>
  </conditionalFormatting>
  <conditionalFormatting sqref="Z173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1250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1251</v>
      </c>
      <c r="C4" s="160" t="s">
        <v>1252</v>
      </c>
      <c r="D4" s="160" t="s">
        <v>1253</v>
      </c>
      <c r="E4" s="160" t="s">
        <v>1254</v>
      </c>
      <c r="F4" s="160" t="s">
        <v>4</v>
      </c>
      <c r="G4" s="160" t="s">
        <v>1255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1256</v>
      </c>
      <c r="C6" s="161">
        <v>407867</v>
      </c>
      <c r="D6" s="161" t="s">
        <v>1257</v>
      </c>
      <c r="E6" s="161" t="s">
        <v>789</v>
      </c>
      <c r="F6" s="161" t="s">
        <v>1258</v>
      </c>
      <c r="G6" s="162"/>
    </row>
    <row r="7" spans="2:7">
      <c r="B7" s="161" t="s">
        <v>1259</v>
      </c>
      <c r="C7" s="161">
        <v>293644</v>
      </c>
      <c r="D7" s="161" t="s">
        <v>1260</v>
      </c>
      <c r="E7" s="161" t="s">
        <v>789</v>
      </c>
      <c r="F7" s="161" t="s">
        <v>1258</v>
      </c>
      <c r="G7" s="162"/>
    </row>
    <row r="8" spans="2:7">
      <c r="B8" s="161" t="s">
        <v>1261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1262</v>
      </c>
      <c r="C9" s="161">
        <v>256790</v>
      </c>
      <c r="D9" s="161" t="s">
        <v>1263</v>
      </c>
      <c r="E9" s="161" t="s">
        <v>790</v>
      </c>
      <c r="F9" s="161" t="s">
        <v>1264</v>
      </c>
      <c r="G9" s="162">
        <v>46357</v>
      </c>
    </row>
    <row r="10" spans="2:7">
      <c r="B10" s="161" t="s">
        <v>1265</v>
      </c>
      <c r="C10" s="161">
        <v>265193</v>
      </c>
      <c r="D10" s="161" t="s">
        <v>1266</v>
      </c>
      <c r="E10" s="161" t="s">
        <v>791</v>
      </c>
      <c r="F10" s="161" t="s">
        <v>1072</v>
      </c>
      <c r="G10" s="161" t="s">
        <v>1267</v>
      </c>
    </row>
    <row r="11" spans="2:7">
      <c r="B11" s="161" t="s">
        <v>1268</v>
      </c>
      <c r="C11" s="161">
        <v>293716</v>
      </c>
      <c r="D11" s="161" t="s">
        <v>1269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1270</v>
      </c>
      <c r="C12" s="161">
        <v>257258</v>
      </c>
      <c r="D12" s="161" t="s">
        <v>1271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1272</v>
      </c>
      <c r="C13" s="161">
        <v>371147</v>
      </c>
      <c r="D13" s="161" t="s">
        <v>1273</v>
      </c>
      <c r="E13" s="161" t="s">
        <v>792</v>
      </c>
      <c r="F13" s="161" t="s">
        <v>128</v>
      </c>
      <c r="G13" s="161" t="s">
        <v>1267</v>
      </c>
    </row>
    <row r="14" spans="2:7">
      <c r="B14" s="161" t="s">
        <v>1274</v>
      </c>
      <c r="C14" s="161">
        <v>259230</v>
      </c>
      <c r="D14" s="161" t="s">
        <v>1275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1276</v>
      </c>
      <c r="C15" s="161">
        <v>370705</v>
      </c>
      <c r="D15" s="161"/>
      <c r="E15" s="161" t="s">
        <v>792</v>
      </c>
      <c r="F15" s="161" t="s">
        <v>128</v>
      </c>
      <c r="G15" s="161" t="s">
        <v>1267</v>
      </c>
    </row>
    <row r="16" spans="2:7">
      <c r="B16" s="161" t="s">
        <v>1277</v>
      </c>
      <c r="C16" s="161">
        <v>258542</v>
      </c>
      <c r="D16" s="161" t="s">
        <v>1278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1279</v>
      </c>
      <c r="C17" s="161">
        <v>257050</v>
      </c>
      <c r="D17" s="161" t="s">
        <v>1280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1281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1282</v>
      </c>
      <c r="D4" s="163" t="s">
        <v>1283</v>
      </c>
      <c r="E4" s="163" t="s">
        <v>1284</v>
      </c>
      <c r="F4" s="160" t="s">
        <v>1285</v>
      </c>
      <c r="G4" s="163" t="s">
        <v>1286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1287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1288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1287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1289</v>
      </c>
      <c r="G9" s="167" t="s">
        <v>1290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1287</v>
      </c>
      <c r="G10" s="167"/>
    </row>
    <row r="11" spans="2:7">
      <c r="B11" s="167" t="s">
        <v>1291</v>
      </c>
      <c r="C11" s="167">
        <v>9038</v>
      </c>
      <c r="D11" s="168">
        <v>46085</v>
      </c>
      <c r="E11" s="167">
        <v>10520</v>
      </c>
      <c r="F11" s="169" t="s">
        <v>1292</v>
      </c>
      <c r="G11" s="167"/>
    </row>
    <row r="12" spans="2:7">
      <c r="B12" s="167" t="s">
        <v>709</v>
      </c>
      <c r="C12" s="167" t="s">
        <v>1293</v>
      </c>
      <c r="D12" s="168">
        <v>46066</v>
      </c>
      <c r="E12" s="167">
        <v>9500</v>
      </c>
      <c r="F12" s="169" t="s">
        <v>1294</v>
      </c>
      <c r="G12" s="167"/>
    </row>
    <row r="13" spans="2:7">
      <c r="B13" s="167" t="s">
        <v>709</v>
      </c>
      <c r="C13" s="167" t="s">
        <v>1295</v>
      </c>
      <c r="D13" s="168">
        <v>46066</v>
      </c>
      <c r="E13" s="167">
        <v>10500</v>
      </c>
      <c r="F13" s="169" t="s">
        <v>1294</v>
      </c>
      <c r="G13" s="167"/>
    </row>
    <row r="14" spans="2:7">
      <c r="B14" s="167" t="s">
        <v>709</v>
      </c>
      <c r="C14" s="167" t="s">
        <v>1296</v>
      </c>
      <c r="D14" s="168">
        <v>46066</v>
      </c>
      <c r="E14" s="167">
        <v>9000</v>
      </c>
      <c r="F14" s="169" t="s">
        <v>1294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1297</v>
      </c>
      <c r="C2" s="121" t="s">
        <v>947</v>
      </c>
      <c r="D2" s="76" t="s">
        <v>949</v>
      </c>
      <c r="E2" s="76" t="s">
        <v>1298</v>
      </c>
      <c r="F2" s="99" t="s">
        <v>1299</v>
      </c>
      <c r="G2" s="76" t="s">
        <v>1300</v>
      </c>
      <c r="H2" s="76" t="s">
        <v>1301</v>
      </c>
      <c r="I2" s="76" t="s">
        <v>1302</v>
      </c>
      <c r="J2" s="76" t="s">
        <v>1303</v>
      </c>
      <c r="K2" s="78" t="s">
        <v>1304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1305</v>
      </c>
      <c r="V1" s="226"/>
      <c r="W1" s="226"/>
    </row>
    <row r="2" spans="1:23" ht="15" customHeight="1">
      <c r="A2" s="87" t="s">
        <v>1306</v>
      </c>
      <c r="B2" s="87" t="s">
        <v>1307</v>
      </c>
      <c r="C2" s="87" t="s">
        <v>376</v>
      </c>
      <c r="D2" s="88" t="s">
        <v>962</v>
      </c>
      <c r="E2" s="88" t="s">
        <v>4</v>
      </c>
      <c r="F2" s="88" t="s">
        <v>1308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1309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1310</v>
      </c>
      <c r="D5" s="228"/>
      <c r="E5" s="228"/>
      <c r="F5" s="228"/>
      <c r="G5" s="228"/>
      <c r="H5" s="228"/>
      <c r="I5" s="228"/>
      <c r="J5" s="229"/>
      <c r="K5" s="230" t="s">
        <v>1311</v>
      </c>
      <c r="L5" s="231"/>
      <c r="M5" s="231"/>
      <c r="N5" s="231"/>
      <c r="O5" s="232" t="s">
        <v>1312</v>
      </c>
      <c r="P5" s="233"/>
    </row>
    <row r="6" spans="1:16" s="74" customFormat="1" ht="15" customHeight="1">
      <c r="A6" s="66" t="s">
        <v>1308</v>
      </c>
      <c r="B6" s="75" t="s">
        <v>1307</v>
      </c>
      <c r="C6" s="76" t="s">
        <v>962</v>
      </c>
      <c r="D6" s="77" t="s">
        <v>963</v>
      </c>
      <c r="E6" s="76" t="s">
        <v>1313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1314</v>
      </c>
      <c r="M6" s="80" t="s">
        <v>576</v>
      </c>
      <c r="N6" s="81" t="s">
        <v>957</v>
      </c>
      <c r="O6" s="158" t="s">
        <v>1000</v>
      </c>
      <c r="P6" s="133" t="s">
        <v>1315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1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RDC avariado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2026-03-05T11:58:00Z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