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36" documentId="120_S{118792C3-22EF-5104-A093-F22BFE3913F3}" xr6:coauthVersionLast="47" xr6:coauthVersionMax="47" xr10:uidLastSave="{45F17022-31C8-4FA5-B45C-62295C87687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1" l="1" a="1"/>
  <c r="M16" i="1"/>
  <c r="AY977" i="1"/>
  <c r="AY955" i="1"/>
  <c r="AY956" i="1"/>
  <c r="AY6" i="1"/>
  <c r="AY950" i="1"/>
  <c r="AY951" i="1"/>
  <c r="AY7" i="1"/>
  <c r="AY8" i="1"/>
  <c r="AY940" i="1"/>
  <c r="AY939" i="1"/>
  <c r="AY941" i="1"/>
  <c r="AY942" i="1"/>
  <c r="AY943" i="1"/>
  <c r="AY978" i="1"/>
  <c r="AY979" i="1"/>
  <c r="AY980" i="1"/>
  <c r="AY981" i="1"/>
  <c r="AY982" i="1"/>
  <c r="AY983" i="1"/>
  <c r="AY984" i="1"/>
  <c r="AY985" i="1"/>
  <c r="AY986" i="1"/>
  <c r="AY987" i="1"/>
  <c r="AY988" i="1"/>
  <c r="AY9" i="1"/>
  <c r="AY957" i="1"/>
  <c r="AY958" i="1"/>
  <c r="AY959" i="1"/>
  <c r="AY960" i="1"/>
  <c r="AY961" i="1"/>
  <c r="AY962" i="1"/>
  <c r="AY963" i="1"/>
  <c r="AY964" i="1"/>
  <c r="AY965" i="1"/>
  <c r="AY10" i="1"/>
  <c r="AY952" i="1"/>
  <c r="AY953" i="1"/>
  <c r="AY11" i="1"/>
  <c r="AY954" i="1"/>
  <c r="AY12" i="1"/>
  <c r="AY944" i="1"/>
  <c r="AY13" i="1"/>
  <c r="AY945" i="1"/>
  <c r="AY946" i="1"/>
  <c r="AY947" i="1"/>
  <c r="AY948" i="1"/>
  <c r="AY949" i="1"/>
  <c r="AY14" i="1"/>
  <c r="AY989" i="1"/>
  <c r="AY990" i="1"/>
  <c r="AY15" i="1"/>
  <c r="AY991" i="1"/>
  <c r="AY992" i="1"/>
  <c r="AY993" i="1"/>
  <c r="AY16" i="1"/>
  <c r="AY994" i="1"/>
  <c r="AY995" i="1"/>
  <c r="AY996" i="1"/>
  <c r="AY997" i="1"/>
  <c r="AY998" i="1"/>
  <c r="AY999" i="1"/>
  <c r="AY966" i="1"/>
  <c r="AY967" i="1"/>
  <c r="AY968" i="1"/>
  <c r="AY969" i="1"/>
  <c r="AY970" i="1"/>
  <c r="AY971" i="1"/>
  <c r="AY972" i="1"/>
  <c r="AY973" i="1"/>
  <c r="AY974" i="1"/>
  <c r="AY17" i="1"/>
  <c r="AY975" i="1"/>
  <c r="AY976" i="1"/>
  <c r="AY1000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N993" i="1" a="1"/>
  <c r="N993" i="1" s="1"/>
  <c r="M993" i="1" a="1"/>
  <c r="M993" i="1" s="1"/>
  <c r="M976" i="1" a="1"/>
  <c r="M976" i="1" s="1"/>
  <c r="N973" i="1" a="1"/>
  <c r="N973" i="1" s="1"/>
  <c r="M973" i="1" a="1"/>
  <c r="M973" i="1" s="1"/>
  <c r="N948" i="1" a="1"/>
  <c r="N948" i="1" s="1"/>
  <c r="M948" i="1" a="1"/>
  <c r="M948" i="1" s="1"/>
  <c r="N947" i="1" a="1"/>
  <c r="N947" i="1" s="1"/>
  <c r="M947" i="1" a="1"/>
  <c r="M947" i="1" s="1"/>
  <c r="M954" i="1" a="1"/>
  <c r="M954" i="1" s="1"/>
  <c r="N953" i="1" a="1"/>
  <c r="N953" i="1" s="1"/>
  <c r="M953" i="1" a="1"/>
  <c r="M953" i="1" s="1"/>
  <c r="M952" i="1" a="1"/>
  <c r="M952" i="1" s="1"/>
  <c r="N965" i="1" a="1"/>
  <c r="N965" i="1" s="1"/>
  <c r="M965" i="1" a="1"/>
  <c r="M965" i="1" s="1"/>
  <c r="M964" i="1" a="1"/>
  <c r="M964" i="1" s="1"/>
  <c r="N963" i="1" a="1"/>
  <c r="N963" i="1" s="1"/>
  <c r="M963" i="1" a="1"/>
  <c r="M963" i="1" s="1"/>
  <c r="N961" i="1" a="1"/>
  <c r="N961" i="1" s="1"/>
  <c r="M961" i="1" a="1"/>
  <c r="M961" i="1" s="1"/>
  <c r="N959" i="1" a="1"/>
  <c r="N959" i="1" s="1"/>
  <c r="M959" i="1" a="1"/>
  <c r="M959" i="1" s="1"/>
  <c r="N958" i="1" a="1"/>
  <c r="N958" i="1" s="1"/>
  <c r="M958" i="1" a="1"/>
  <c r="M958" i="1" s="1"/>
  <c r="N957" i="1" a="1"/>
  <c r="N957" i="1" s="1"/>
  <c r="M957" i="1" a="1"/>
  <c r="M957" i="1" s="1"/>
  <c r="N9" i="1" a="1"/>
  <c r="N9" i="1" s="1"/>
  <c r="M9" i="1" a="1"/>
  <c r="M9" i="1" s="1"/>
  <c r="N987" i="1" a="1"/>
  <c r="N987" i="1" s="1"/>
  <c r="M987" i="1" a="1"/>
  <c r="M987" i="1" s="1"/>
  <c r="N986" i="1" a="1"/>
  <c r="N986" i="1" s="1"/>
  <c r="M986" i="1" a="1"/>
  <c r="M986" i="1" s="1"/>
  <c r="N985" i="1" a="1"/>
  <c r="N985" i="1" s="1"/>
  <c r="M985" i="1" a="1"/>
  <c r="M985" i="1" s="1"/>
  <c r="N984" i="1" a="1"/>
  <c r="N984" i="1" s="1"/>
  <c r="M984" i="1" a="1"/>
  <c r="M984" i="1" s="1"/>
  <c r="N983" i="1" a="1"/>
  <c r="N983" i="1" s="1"/>
  <c r="M983" i="1" a="1"/>
  <c r="M983" i="1" s="1"/>
  <c r="N982" i="1" a="1"/>
  <c r="N982" i="1" s="1"/>
  <c r="M982" i="1" a="1"/>
  <c r="M982" i="1" s="1"/>
  <c r="N981" i="1" a="1"/>
  <c r="N981" i="1" s="1"/>
  <c r="M981" i="1" a="1"/>
  <c r="M981" i="1" s="1"/>
  <c r="N980" i="1" a="1"/>
  <c r="N980" i="1" s="1"/>
  <c r="M980" i="1" a="1"/>
  <c r="M980" i="1" s="1"/>
  <c r="N979" i="1" a="1"/>
  <c r="N979" i="1" s="1"/>
  <c r="M979" i="1" a="1"/>
  <c r="M979" i="1" s="1"/>
  <c r="N978" i="1" a="1"/>
  <c r="N978" i="1" s="1"/>
  <c r="M978" i="1" a="1"/>
  <c r="M978" i="1" s="1"/>
  <c r="N941" i="1" a="1"/>
  <c r="N941" i="1" s="1"/>
  <c r="M941" i="1" a="1"/>
  <c r="M941" i="1" s="1"/>
  <c r="N939" i="1" a="1"/>
  <c r="N939" i="1" s="1"/>
  <c r="M939" i="1" a="1"/>
  <c r="M939" i="1" s="1"/>
  <c r="N7" i="1" a="1"/>
  <c r="N7" i="1" s="1"/>
  <c r="M7" i="1" a="1"/>
  <c r="M7" i="1" s="1"/>
  <c r="N951" i="1" a="1"/>
  <c r="N951" i="1" s="1"/>
  <c r="M951" i="1" a="1"/>
  <c r="M951" i="1" s="1"/>
  <c r="N950" i="1" a="1"/>
  <c r="N950" i="1" s="1"/>
  <c r="M950" i="1" a="1"/>
  <c r="M950" i="1" s="1"/>
  <c r="N6" i="1" a="1"/>
  <c r="N6" i="1" s="1"/>
  <c r="M6" i="1" a="1"/>
  <c r="M6" i="1" s="1"/>
  <c r="N956" i="1" a="1"/>
  <c r="N956" i="1" s="1"/>
  <c r="M956" i="1" a="1"/>
  <c r="M956" i="1" s="1"/>
  <c r="N977" i="1" a="1"/>
  <c r="N977" i="1" s="1"/>
  <c r="M977" i="1" a="1"/>
  <c r="M97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955" i="1"/>
  <c r="C955" i="1"/>
  <c r="G955" i="1"/>
  <c r="L4" i="15"/>
  <c r="R955" i="1"/>
  <c r="S955" i="1" a="1"/>
  <c r="S955" i="1"/>
  <c r="T955" i="1" a="1"/>
  <c r="T955" i="1"/>
  <c r="U955" i="1" a="1"/>
  <c r="U955" i="1"/>
  <c r="AI955" i="1"/>
  <c r="AJ955" i="1"/>
  <c r="AK955" i="1"/>
  <c r="AL955" i="1"/>
  <c r="AM955" i="1"/>
  <c r="AN955" i="1"/>
  <c r="AO955" i="1"/>
  <c r="AP955" i="1"/>
  <c r="AQ955" i="1"/>
  <c r="BB955" i="1"/>
  <c r="BC955" i="1" a="1"/>
  <c r="BC955" i="1"/>
  <c r="BD955" i="1" a="1"/>
  <c r="BD955" i="1"/>
  <c r="BE955" i="1" a="1"/>
  <c r="BE955" i="1"/>
  <c r="BR955" i="1"/>
  <c r="BS955" i="1"/>
  <c r="BT7" i="1"/>
  <c r="A956" i="1"/>
  <c r="C956" i="1"/>
  <c r="G956" i="1"/>
  <c r="L5" i="15"/>
  <c r="R956" i="1"/>
  <c r="S956" i="1" a="1"/>
  <c r="S956" i="1"/>
  <c r="T956" i="1" a="1"/>
  <c r="T956" i="1"/>
  <c r="U956" i="1" a="1"/>
  <c r="U956" i="1"/>
  <c r="AI956" i="1"/>
  <c r="AJ956" i="1"/>
  <c r="AK956" i="1"/>
  <c r="AL956" i="1"/>
  <c r="AM956" i="1"/>
  <c r="AN956" i="1"/>
  <c r="AO956" i="1"/>
  <c r="AP956" i="1"/>
  <c r="M9" i="10" s="1"/>
  <c r="AQ956" i="1"/>
  <c r="BB956" i="1"/>
  <c r="BC956" i="1" a="1"/>
  <c r="BC956" i="1"/>
  <c r="BD956" i="1" a="1"/>
  <c r="BD956" i="1"/>
  <c r="BE956" i="1" a="1"/>
  <c r="BE956" i="1"/>
  <c r="BR956" i="1"/>
  <c r="BS956" i="1"/>
  <c r="BT8" i="1"/>
  <c r="A6" i="1"/>
  <c r="C6" i="1"/>
  <c r="G6" i="1"/>
  <c r="L6" i="15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9" i="1"/>
  <c r="A950" i="1"/>
  <c r="C950" i="1"/>
  <c r="G950" i="1"/>
  <c r="R950" i="1"/>
  <c r="S950" i="1" a="1"/>
  <c r="S950" i="1"/>
  <c r="T950" i="1" a="1"/>
  <c r="T950" i="1"/>
  <c r="U950" i="1" a="1"/>
  <c r="U950" i="1"/>
  <c r="AI950" i="1"/>
  <c r="AJ950" i="1"/>
  <c r="AK950" i="1"/>
  <c r="AL950" i="1"/>
  <c r="AM950" i="1"/>
  <c r="AN950" i="1"/>
  <c r="AO950" i="1"/>
  <c r="AP950" i="1"/>
  <c r="AQ950" i="1"/>
  <c r="BB950" i="1"/>
  <c r="BC950" i="1" a="1"/>
  <c r="BC950" i="1"/>
  <c r="BD950" i="1" a="1"/>
  <c r="BD950" i="1"/>
  <c r="BE950" i="1" a="1"/>
  <c r="BE950" i="1"/>
  <c r="BR950" i="1"/>
  <c r="BS950" i="1"/>
  <c r="BT10" i="1"/>
  <c r="A951" i="1"/>
  <c r="C951" i="1"/>
  <c r="G951" i="1"/>
  <c r="R951" i="1"/>
  <c r="S951" i="1" a="1"/>
  <c r="S951" i="1"/>
  <c r="T951" i="1" a="1"/>
  <c r="T951" i="1"/>
  <c r="U951" i="1" a="1"/>
  <c r="U951" i="1"/>
  <c r="AI951" i="1"/>
  <c r="AJ951" i="1"/>
  <c r="AK951" i="1"/>
  <c r="AL951" i="1"/>
  <c r="AM951" i="1"/>
  <c r="AN951" i="1"/>
  <c r="AO951" i="1"/>
  <c r="AP951" i="1"/>
  <c r="AQ951" i="1"/>
  <c r="BB951" i="1"/>
  <c r="BC951" i="1" a="1"/>
  <c r="BC951" i="1"/>
  <c r="BD951" i="1" a="1"/>
  <c r="BD951" i="1"/>
  <c r="BE951" i="1" a="1"/>
  <c r="BE951" i="1"/>
  <c r="BR951" i="1"/>
  <c r="BS951" i="1"/>
  <c r="BT11" i="1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12" i="1"/>
  <c r="A8" i="1"/>
  <c r="C8" i="1"/>
  <c r="G8" i="1"/>
  <c r="R8" i="1"/>
  <c r="R10" i="15" s="1"/>
  <c r="S8" i="1" a="1"/>
  <c r="S8" i="1"/>
  <c r="T8" i="1" a="1"/>
  <c r="T8" i="1"/>
  <c r="U8" i="1" a="1"/>
  <c r="U8" i="1"/>
  <c r="AI8" i="1"/>
  <c r="AJ8" i="1"/>
  <c r="AK8" i="1"/>
  <c r="AL8" i="1"/>
  <c r="AM8" i="1"/>
  <c r="AN8" i="1"/>
  <c r="AO8" i="1"/>
  <c r="AQ8" i="1"/>
  <c r="BB8" i="1"/>
  <c r="BC8" i="1" a="1"/>
  <c r="BC8" i="1"/>
  <c r="BD8" i="1" a="1"/>
  <c r="BD8" i="1"/>
  <c r="BE8" i="1" a="1"/>
  <c r="BE8" i="1"/>
  <c r="BR8" i="1"/>
  <c r="BS8" i="1"/>
  <c r="BT13" i="1"/>
  <c r="A940" i="1"/>
  <c r="C940" i="1"/>
  <c r="G940" i="1"/>
  <c r="R940" i="1"/>
  <c r="S940" i="1" a="1"/>
  <c r="S940" i="1"/>
  <c r="T940" i="1" a="1"/>
  <c r="T940" i="1"/>
  <c r="U940" i="1" a="1"/>
  <c r="U940" i="1"/>
  <c r="AI940" i="1"/>
  <c r="AJ940" i="1"/>
  <c r="AK940" i="1"/>
  <c r="AL940" i="1"/>
  <c r="AM940" i="1"/>
  <c r="AN940" i="1"/>
  <c r="AO940" i="1"/>
  <c r="AP940" i="1"/>
  <c r="AQ940" i="1"/>
  <c r="BB940" i="1"/>
  <c r="BC940" i="1" a="1"/>
  <c r="BC940" i="1"/>
  <c r="BD940" i="1" a="1"/>
  <c r="BD940" i="1"/>
  <c r="BE940" i="1" a="1"/>
  <c r="BE940" i="1"/>
  <c r="BR940" i="1"/>
  <c r="BS940" i="1"/>
  <c r="BT14" i="1"/>
  <c r="A939" i="1"/>
  <c r="C939" i="1"/>
  <c r="G939" i="1"/>
  <c r="R939" i="1"/>
  <c r="S939" i="1" a="1"/>
  <c r="S939" i="1"/>
  <c r="T939" i="1" a="1"/>
  <c r="T939" i="1"/>
  <c r="U939" i="1" a="1"/>
  <c r="U939" i="1"/>
  <c r="AI939" i="1"/>
  <c r="AJ939" i="1"/>
  <c r="AK939" i="1"/>
  <c r="AL939" i="1"/>
  <c r="AM939" i="1"/>
  <c r="AN939" i="1"/>
  <c r="AO939" i="1"/>
  <c r="AP939" i="1"/>
  <c r="AQ939" i="1"/>
  <c r="BB939" i="1"/>
  <c r="BC939" i="1" a="1"/>
  <c r="BC939" i="1"/>
  <c r="BD939" i="1" a="1"/>
  <c r="BD939" i="1"/>
  <c r="BE939" i="1" a="1"/>
  <c r="BE939" i="1"/>
  <c r="BR939" i="1"/>
  <c r="BS939" i="1"/>
  <c r="BT15" i="1"/>
  <c r="A941" i="1"/>
  <c r="C941" i="1"/>
  <c r="G941" i="1"/>
  <c r="R941" i="1"/>
  <c r="S941" i="1" a="1"/>
  <c r="S941" i="1"/>
  <c r="T941" i="1" a="1"/>
  <c r="T941" i="1"/>
  <c r="U941" i="1" a="1"/>
  <c r="U941" i="1"/>
  <c r="AI941" i="1"/>
  <c r="AJ941" i="1"/>
  <c r="AK941" i="1"/>
  <c r="AL941" i="1"/>
  <c r="AM941" i="1"/>
  <c r="AN941" i="1"/>
  <c r="AO941" i="1"/>
  <c r="AP941" i="1"/>
  <c r="AQ941" i="1"/>
  <c r="BB941" i="1"/>
  <c r="BC941" i="1" a="1"/>
  <c r="BC941" i="1"/>
  <c r="BD941" i="1" a="1"/>
  <c r="BD941" i="1"/>
  <c r="BE941" i="1" a="1"/>
  <c r="BE941" i="1"/>
  <c r="BR941" i="1"/>
  <c r="BS941" i="1"/>
  <c r="BT16" i="1"/>
  <c r="A942" i="1"/>
  <c r="C942" i="1"/>
  <c r="G942" i="1"/>
  <c r="R942" i="1"/>
  <c r="S942" i="1" a="1"/>
  <c r="S942" i="1"/>
  <c r="T942" i="1" a="1"/>
  <c r="T942" i="1"/>
  <c r="U942" i="1" a="1"/>
  <c r="U942" i="1"/>
  <c r="AI942" i="1"/>
  <c r="AJ942" i="1"/>
  <c r="AK942" i="1"/>
  <c r="AL942" i="1"/>
  <c r="AM942" i="1"/>
  <c r="AN942" i="1"/>
  <c r="AO942" i="1"/>
  <c r="AP942" i="1"/>
  <c r="AQ942" i="1"/>
  <c r="BB942" i="1"/>
  <c r="BC942" i="1" a="1"/>
  <c r="BC942" i="1"/>
  <c r="BD942" i="1" a="1"/>
  <c r="BD942" i="1"/>
  <c r="BE942" i="1" a="1"/>
  <c r="BE942" i="1"/>
  <c r="BR942" i="1"/>
  <c r="BS942" i="1"/>
  <c r="BT17" i="1"/>
  <c r="A943" i="1"/>
  <c r="C943" i="1"/>
  <c r="G943" i="1"/>
  <c r="R943" i="1"/>
  <c r="S943" i="1" a="1"/>
  <c r="S943" i="1"/>
  <c r="T943" i="1" a="1"/>
  <c r="T943" i="1"/>
  <c r="U943" i="1" a="1"/>
  <c r="U943" i="1"/>
  <c r="AI943" i="1"/>
  <c r="AJ943" i="1"/>
  <c r="AK943" i="1"/>
  <c r="AL943" i="1"/>
  <c r="AM943" i="1"/>
  <c r="AN943" i="1"/>
  <c r="AO943" i="1"/>
  <c r="AP943" i="1"/>
  <c r="AQ943" i="1"/>
  <c r="BB943" i="1"/>
  <c r="BC943" i="1" a="1"/>
  <c r="BC943" i="1"/>
  <c r="BD943" i="1" a="1"/>
  <c r="BD943" i="1"/>
  <c r="BE943" i="1" a="1"/>
  <c r="BE943" i="1"/>
  <c r="BR943" i="1"/>
  <c r="BS943" i="1"/>
  <c r="BT18" i="1"/>
  <c r="A978" i="1"/>
  <c r="C978" i="1"/>
  <c r="G978" i="1"/>
  <c r="R978" i="1"/>
  <c r="S978" i="1" a="1"/>
  <c r="S978" i="1"/>
  <c r="T978" i="1" a="1"/>
  <c r="T978" i="1"/>
  <c r="U978" i="1" a="1"/>
  <c r="U978" i="1"/>
  <c r="AI978" i="1"/>
  <c r="AJ978" i="1"/>
  <c r="AK978" i="1"/>
  <c r="AL978" i="1"/>
  <c r="AM978" i="1"/>
  <c r="AN978" i="1"/>
  <c r="AO978" i="1"/>
  <c r="AP978" i="1"/>
  <c r="AQ978" i="1"/>
  <c r="BB978" i="1"/>
  <c r="BC978" i="1" a="1"/>
  <c r="BC978" i="1"/>
  <c r="BD978" i="1" a="1"/>
  <c r="BD978" i="1"/>
  <c r="BE978" i="1" a="1"/>
  <c r="BE978" i="1"/>
  <c r="BR978" i="1"/>
  <c r="BS978" i="1"/>
  <c r="BT19" i="1"/>
  <c r="A979" i="1"/>
  <c r="C979" i="1"/>
  <c r="G979" i="1"/>
  <c r="R979" i="1"/>
  <c r="S979" i="1" a="1"/>
  <c r="S979" i="1"/>
  <c r="T979" i="1" a="1"/>
  <c r="T979" i="1"/>
  <c r="U979" i="1" a="1"/>
  <c r="U979" i="1"/>
  <c r="AI979" i="1"/>
  <c r="AJ979" i="1"/>
  <c r="AK979" i="1"/>
  <c r="AL979" i="1"/>
  <c r="AM979" i="1"/>
  <c r="AN979" i="1"/>
  <c r="AO979" i="1"/>
  <c r="AP979" i="1"/>
  <c r="AQ979" i="1"/>
  <c r="BB979" i="1"/>
  <c r="BC979" i="1" a="1"/>
  <c r="BC979" i="1"/>
  <c r="BD979" i="1" a="1"/>
  <c r="BD979" i="1"/>
  <c r="BE979" i="1" a="1"/>
  <c r="BE979" i="1"/>
  <c r="BR979" i="1"/>
  <c r="BS979" i="1"/>
  <c r="BT20" i="1"/>
  <c r="A980" i="1"/>
  <c r="C980" i="1"/>
  <c r="G980" i="1"/>
  <c r="R980" i="1"/>
  <c r="S980" i="1" a="1"/>
  <c r="S980" i="1"/>
  <c r="T980" i="1" a="1"/>
  <c r="T980" i="1"/>
  <c r="U980" i="1" a="1"/>
  <c r="U980" i="1"/>
  <c r="AI980" i="1"/>
  <c r="AJ980" i="1"/>
  <c r="AK980" i="1"/>
  <c r="AL980" i="1"/>
  <c r="AM980" i="1"/>
  <c r="AN980" i="1"/>
  <c r="AO980" i="1"/>
  <c r="AP980" i="1"/>
  <c r="AQ980" i="1"/>
  <c r="BB980" i="1"/>
  <c r="BC980" i="1" a="1"/>
  <c r="BC980" i="1"/>
  <c r="BD980" i="1" a="1"/>
  <c r="BD980" i="1"/>
  <c r="BE980" i="1" a="1"/>
  <c r="BE980" i="1"/>
  <c r="BR980" i="1"/>
  <c r="BS980" i="1"/>
  <c r="BT21" i="1"/>
  <c r="A981" i="1"/>
  <c r="C981" i="1"/>
  <c r="G981" i="1"/>
  <c r="R981" i="1"/>
  <c r="S981" i="1" a="1"/>
  <c r="S981" i="1"/>
  <c r="T981" i="1" a="1"/>
  <c r="T981" i="1"/>
  <c r="U981" i="1" a="1"/>
  <c r="U981" i="1"/>
  <c r="AI981" i="1"/>
  <c r="AJ981" i="1"/>
  <c r="AK981" i="1"/>
  <c r="AL981" i="1"/>
  <c r="AM981" i="1"/>
  <c r="AN981" i="1"/>
  <c r="AO981" i="1"/>
  <c r="AP981" i="1"/>
  <c r="AQ981" i="1"/>
  <c r="BB981" i="1"/>
  <c r="BC981" i="1" a="1"/>
  <c r="BC981" i="1"/>
  <c r="BD981" i="1" a="1"/>
  <c r="BD981" i="1"/>
  <c r="BE981" i="1" a="1"/>
  <c r="BE981" i="1"/>
  <c r="BR981" i="1"/>
  <c r="BS981" i="1"/>
  <c r="BT22" i="1"/>
  <c r="A982" i="1"/>
  <c r="C982" i="1"/>
  <c r="G982" i="1"/>
  <c r="R982" i="1"/>
  <c r="S982" i="1" a="1"/>
  <c r="S982" i="1"/>
  <c r="T982" i="1" a="1"/>
  <c r="T982" i="1"/>
  <c r="U982" i="1" a="1"/>
  <c r="U982" i="1"/>
  <c r="AI982" i="1"/>
  <c r="AJ982" i="1"/>
  <c r="AK982" i="1"/>
  <c r="AL982" i="1"/>
  <c r="AM982" i="1"/>
  <c r="AN982" i="1"/>
  <c r="AO982" i="1"/>
  <c r="AP982" i="1"/>
  <c r="AQ982" i="1"/>
  <c r="BB982" i="1"/>
  <c r="BC982" i="1" a="1"/>
  <c r="BC982" i="1"/>
  <c r="BD982" i="1" a="1"/>
  <c r="BD982" i="1"/>
  <c r="BE982" i="1" a="1"/>
  <c r="BE982" i="1"/>
  <c r="BR982" i="1"/>
  <c r="BS982" i="1"/>
  <c r="BT23" i="1"/>
  <c r="A983" i="1"/>
  <c r="C983" i="1"/>
  <c r="G983" i="1"/>
  <c r="R983" i="1"/>
  <c r="S983" i="1" a="1"/>
  <c r="S983" i="1"/>
  <c r="T983" i="1" a="1"/>
  <c r="T983" i="1"/>
  <c r="U983" i="1" a="1"/>
  <c r="U983" i="1"/>
  <c r="AI983" i="1"/>
  <c r="AJ983" i="1"/>
  <c r="AK983" i="1"/>
  <c r="AL983" i="1"/>
  <c r="AM983" i="1"/>
  <c r="AN983" i="1"/>
  <c r="AO983" i="1"/>
  <c r="AP983" i="1"/>
  <c r="AQ983" i="1"/>
  <c r="BB983" i="1"/>
  <c r="BC983" i="1" a="1"/>
  <c r="BC983" i="1"/>
  <c r="BD983" i="1" a="1"/>
  <c r="BD983" i="1"/>
  <c r="BE983" i="1" a="1"/>
  <c r="BE983" i="1"/>
  <c r="BR983" i="1"/>
  <c r="BS983" i="1"/>
  <c r="BT24" i="1"/>
  <c r="A984" i="1"/>
  <c r="C984" i="1"/>
  <c r="G984" i="1"/>
  <c r="R984" i="1"/>
  <c r="S984" i="1" a="1"/>
  <c r="S984" i="1"/>
  <c r="T984" i="1" a="1"/>
  <c r="T984" i="1"/>
  <c r="U984" i="1" a="1"/>
  <c r="U984" i="1"/>
  <c r="AI984" i="1"/>
  <c r="AJ984" i="1"/>
  <c r="AK984" i="1"/>
  <c r="AL984" i="1"/>
  <c r="AM984" i="1"/>
  <c r="AN984" i="1"/>
  <c r="AO984" i="1"/>
  <c r="AP984" i="1"/>
  <c r="AQ984" i="1"/>
  <c r="BB984" i="1"/>
  <c r="BC984" i="1" a="1"/>
  <c r="BC984" i="1"/>
  <c r="BD984" i="1" a="1"/>
  <c r="BD984" i="1"/>
  <c r="BE984" i="1" a="1"/>
  <c r="BE984" i="1"/>
  <c r="BR984" i="1"/>
  <c r="BS984" i="1"/>
  <c r="BT25" i="1"/>
  <c r="A985" i="1"/>
  <c r="C985" i="1"/>
  <c r="G985" i="1"/>
  <c r="R985" i="1"/>
  <c r="S985" i="1" a="1"/>
  <c r="S985" i="1"/>
  <c r="T985" i="1" a="1"/>
  <c r="T985" i="1"/>
  <c r="U985" i="1" a="1"/>
  <c r="U985" i="1"/>
  <c r="AI985" i="1"/>
  <c r="AJ985" i="1"/>
  <c r="AK985" i="1"/>
  <c r="AL985" i="1"/>
  <c r="AM985" i="1"/>
  <c r="AN985" i="1"/>
  <c r="AO985" i="1"/>
  <c r="AP985" i="1"/>
  <c r="AQ985" i="1"/>
  <c r="BB985" i="1"/>
  <c r="BC985" i="1" a="1"/>
  <c r="BC985" i="1"/>
  <c r="BD985" i="1" a="1"/>
  <c r="BD985" i="1"/>
  <c r="BE985" i="1" a="1"/>
  <c r="BE985" i="1"/>
  <c r="BR985" i="1"/>
  <c r="BS985" i="1"/>
  <c r="BT26" i="1"/>
  <c r="A986" i="1"/>
  <c r="C986" i="1"/>
  <c r="G986" i="1"/>
  <c r="R986" i="1"/>
  <c r="S986" i="1" a="1"/>
  <c r="S986" i="1"/>
  <c r="T986" i="1" a="1"/>
  <c r="T986" i="1"/>
  <c r="U986" i="1" a="1"/>
  <c r="U986" i="1"/>
  <c r="AI986" i="1"/>
  <c r="AJ986" i="1"/>
  <c r="AK986" i="1"/>
  <c r="AL986" i="1"/>
  <c r="AM986" i="1"/>
  <c r="AN986" i="1"/>
  <c r="AO986" i="1"/>
  <c r="AP986" i="1"/>
  <c r="AQ986" i="1"/>
  <c r="BB986" i="1"/>
  <c r="BC986" i="1" a="1"/>
  <c r="BC986" i="1"/>
  <c r="BD986" i="1" a="1"/>
  <c r="BD986" i="1"/>
  <c r="BE986" i="1" a="1"/>
  <c r="BE986" i="1"/>
  <c r="BR986" i="1"/>
  <c r="BS986" i="1"/>
  <c r="BT27" i="1"/>
  <c r="A987" i="1"/>
  <c r="C987" i="1"/>
  <c r="G987" i="1"/>
  <c r="R987" i="1"/>
  <c r="S987" i="1" a="1"/>
  <c r="S987" i="1"/>
  <c r="T987" i="1" a="1"/>
  <c r="T987" i="1"/>
  <c r="U987" i="1" a="1"/>
  <c r="U987" i="1"/>
  <c r="AI987" i="1"/>
  <c r="AJ987" i="1"/>
  <c r="AK987" i="1"/>
  <c r="AL987" i="1"/>
  <c r="AM987" i="1"/>
  <c r="AN987" i="1"/>
  <c r="AO987" i="1"/>
  <c r="AP987" i="1"/>
  <c r="AQ987" i="1"/>
  <c r="BB987" i="1"/>
  <c r="BC987" i="1" a="1"/>
  <c r="BC987" i="1"/>
  <c r="BD987" i="1" a="1"/>
  <c r="BD987" i="1"/>
  <c r="BE987" i="1" a="1"/>
  <c r="BE987" i="1"/>
  <c r="BR987" i="1"/>
  <c r="BS987" i="1"/>
  <c r="BT28" i="1"/>
  <c r="A988" i="1"/>
  <c r="C988" i="1"/>
  <c r="G988" i="1"/>
  <c r="R988" i="1"/>
  <c r="S988" i="1" a="1"/>
  <c r="S988" i="1"/>
  <c r="T988" i="1" a="1"/>
  <c r="T988" i="1"/>
  <c r="U988" i="1" a="1"/>
  <c r="U988" i="1"/>
  <c r="AI988" i="1"/>
  <c r="AJ988" i="1"/>
  <c r="AK988" i="1"/>
  <c r="AL988" i="1"/>
  <c r="AM988" i="1"/>
  <c r="AN988" i="1"/>
  <c r="AO988" i="1"/>
  <c r="AP988" i="1"/>
  <c r="AQ988" i="1"/>
  <c r="BB988" i="1"/>
  <c r="BC988" i="1" a="1"/>
  <c r="BC988" i="1"/>
  <c r="BD988" i="1" a="1"/>
  <c r="BD988" i="1"/>
  <c r="BE988" i="1" a="1"/>
  <c r="BE988" i="1"/>
  <c r="BR988" i="1"/>
  <c r="BS988" i="1"/>
  <c r="BT29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 a="1"/>
  <c r="BE9" i="1"/>
  <c r="BR9" i="1"/>
  <c r="BS9" i="1"/>
  <c r="BT30" i="1"/>
  <c r="A957" i="1"/>
  <c r="C957" i="1"/>
  <c r="G957" i="1"/>
  <c r="R957" i="1"/>
  <c r="S957" i="1" a="1"/>
  <c r="S957" i="1"/>
  <c r="T957" i="1" a="1"/>
  <c r="T957" i="1"/>
  <c r="U957" i="1" a="1"/>
  <c r="U957" i="1"/>
  <c r="AI957" i="1"/>
  <c r="AJ957" i="1"/>
  <c r="AK957" i="1"/>
  <c r="AL957" i="1"/>
  <c r="AM957" i="1"/>
  <c r="AN957" i="1"/>
  <c r="AO957" i="1"/>
  <c r="AP957" i="1"/>
  <c r="AQ957" i="1"/>
  <c r="BB957" i="1"/>
  <c r="BC957" i="1" a="1"/>
  <c r="BC957" i="1"/>
  <c r="BD957" i="1" a="1"/>
  <c r="BD957" i="1"/>
  <c r="BE957" i="1" a="1"/>
  <c r="BE957" i="1"/>
  <c r="BR957" i="1"/>
  <c r="BS957" i="1"/>
  <c r="BT31" i="1"/>
  <c r="A958" i="1"/>
  <c r="C958" i="1"/>
  <c r="G958" i="1"/>
  <c r="R958" i="1"/>
  <c r="S958" i="1" a="1"/>
  <c r="S958" i="1"/>
  <c r="T958" i="1" a="1"/>
  <c r="T958" i="1"/>
  <c r="U958" i="1" a="1"/>
  <c r="U958" i="1"/>
  <c r="AI958" i="1"/>
  <c r="AJ958" i="1"/>
  <c r="AK958" i="1"/>
  <c r="AL958" i="1"/>
  <c r="AM958" i="1"/>
  <c r="AN958" i="1"/>
  <c r="AO958" i="1"/>
  <c r="AP958" i="1"/>
  <c r="AQ958" i="1"/>
  <c r="BB958" i="1"/>
  <c r="BC958" i="1" a="1"/>
  <c r="BC958" i="1"/>
  <c r="BD958" i="1" a="1"/>
  <c r="BD958" i="1"/>
  <c r="BE958" i="1" a="1"/>
  <c r="BE958" i="1"/>
  <c r="BR958" i="1"/>
  <c r="BS958" i="1"/>
  <c r="BT32" i="1"/>
  <c r="A959" i="1"/>
  <c r="C959" i="1"/>
  <c r="G959" i="1"/>
  <c r="R959" i="1"/>
  <c r="S959" i="1" a="1"/>
  <c r="S959" i="1"/>
  <c r="T959" i="1" a="1"/>
  <c r="T959" i="1"/>
  <c r="U959" i="1" a="1"/>
  <c r="U959" i="1"/>
  <c r="AI959" i="1"/>
  <c r="AJ959" i="1"/>
  <c r="AK959" i="1"/>
  <c r="AL959" i="1"/>
  <c r="AM959" i="1"/>
  <c r="AN959" i="1"/>
  <c r="AO959" i="1"/>
  <c r="AP959" i="1"/>
  <c r="AQ959" i="1"/>
  <c r="BB959" i="1"/>
  <c r="BC959" i="1" a="1"/>
  <c r="BC959" i="1"/>
  <c r="BD959" i="1" a="1"/>
  <c r="BD959" i="1"/>
  <c r="BE959" i="1" a="1"/>
  <c r="BE959" i="1"/>
  <c r="BR959" i="1"/>
  <c r="BS959" i="1"/>
  <c r="BT33" i="1"/>
  <c r="A960" i="1"/>
  <c r="C960" i="1"/>
  <c r="G960" i="1"/>
  <c r="R960" i="1"/>
  <c r="S960" i="1" a="1"/>
  <c r="S960" i="1"/>
  <c r="T960" i="1" a="1"/>
  <c r="T960" i="1"/>
  <c r="U960" i="1" a="1"/>
  <c r="U960" i="1"/>
  <c r="AI960" i="1"/>
  <c r="AJ960" i="1"/>
  <c r="AK960" i="1"/>
  <c r="AL960" i="1"/>
  <c r="AM960" i="1"/>
  <c r="AN960" i="1"/>
  <c r="AO960" i="1"/>
  <c r="AP960" i="1"/>
  <c r="AQ960" i="1"/>
  <c r="BB960" i="1"/>
  <c r="BC960" i="1" a="1"/>
  <c r="BC960" i="1"/>
  <c r="BD960" i="1" a="1"/>
  <c r="BD960" i="1"/>
  <c r="BE960" i="1" a="1"/>
  <c r="BE960" i="1"/>
  <c r="BR960" i="1"/>
  <c r="BS960" i="1"/>
  <c r="BT34" i="1"/>
  <c r="A961" i="1"/>
  <c r="C961" i="1"/>
  <c r="G961" i="1"/>
  <c r="R961" i="1"/>
  <c r="S961" i="1" a="1"/>
  <c r="S961" i="1"/>
  <c r="T961" i="1" a="1"/>
  <c r="T961" i="1"/>
  <c r="U961" i="1" a="1"/>
  <c r="U961" i="1"/>
  <c r="AI961" i="1"/>
  <c r="AJ961" i="1"/>
  <c r="AK961" i="1"/>
  <c r="AL961" i="1"/>
  <c r="AM961" i="1"/>
  <c r="AN961" i="1"/>
  <c r="AO961" i="1"/>
  <c r="AP961" i="1"/>
  <c r="AQ961" i="1"/>
  <c r="BB961" i="1"/>
  <c r="BC961" i="1" a="1"/>
  <c r="BC961" i="1"/>
  <c r="BD961" i="1" a="1"/>
  <c r="BD961" i="1"/>
  <c r="BE961" i="1" a="1"/>
  <c r="BE961" i="1"/>
  <c r="BR961" i="1"/>
  <c r="BS961" i="1"/>
  <c r="BT35" i="1"/>
  <c r="A962" i="1"/>
  <c r="C962" i="1"/>
  <c r="G962" i="1"/>
  <c r="R962" i="1"/>
  <c r="S962" i="1" a="1"/>
  <c r="S962" i="1"/>
  <c r="T962" i="1" a="1"/>
  <c r="T962" i="1"/>
  <c r="U962" i="1" a="1"/>
  <c r="U962" i="1"/>
  <c r="AI962" i="1"/>
  <c r="AJ962" i="1"/>
  <c r="AK962" i="1"/>
  <c r="AL962" i="1"/>
  <c r="AM962" i="1"/>
  <c r="AN962" i="1"/>
  <c r="AO962" i="1"/>
  <c r="AP962" i="1"/>
  <c r="AQ962" i="1"/>
  <c r="BB962" i="1"/>
  <c r="BC962" i="1" a="1"/>
  <c r="BC962" i="1"/>
  <c r="BD962" i="1" a="1"/>
  <c r="BD962" i="1"/>
  <c r="BE962" i="1" a="1"/>
  <c r="BE962" i="1"/>
  <c r="BR962" i="1"/>
  <c r="BS962" i="1"/>
  <c r="BT36" i="1"/>
  <c r="A963" i="1"/>
  <c r="C963" i="1"/>
  <c r="G963" i="1"/>
  <c r="R963" i="1"/>
  <c r="S963" i="1" a="1"/>
  <c r="S963" i="1"/>
  <c r="T963" i="1" a="1"/>
  <c r="T963" i="1"/>
  <c r="U963" i="1" a="1"/>
  <c r="U963" i="1"/>
  <c r="AI963" i="1"/>
  <c r="AJ963" i="1"/>
  <c r="AK963" i="1"/>
  <c r="AL963" i="1"/>
  <c r="AM963" i="1"/>
  <c r="AN963" i="1"/>
  <c r="AO963" i="1"/>
  <c r="AP963" i="1"/>
  <c r="AQ963" i="1"/>
  <c r="BB963" i="1"/>
  <c r="BC963" i="1" a="1"/>
  <c r="BC963" i="1"/>
  <c r="BD963" i="1" a="1"/>
  <c r="BD963" i="1"/>
  <c r="BE963" i="1" a="1"/>
  <c r="BE963" i="1"/>
  <c r="BR963" i="1"/>
  <c r="BS963" i="1"/>
  <c r="BT37" i="1"/>
  <c r="A964" i="1"/>
  <c r="C964" i="1"/>
  <c r="G964" i="1"/>
  <c r="R964" i="1"/>
  <c r="S964" i="1" a="1"/>
  <c r="S964" i="1"/>
  <c r="T964" i="1" a="1"/>
  <c r="T964" i="1"/>
  <c r="U964" i="1" a="1"/>
  <c r="U964" i="1"/>
  <c r="AI964" i="1"/>
  <c r="AJ964" i="1"/>
  <c r="AK964" i="1"/>
  <c r="AL964" i="1"/>
  <c r="AM964" i="1"/>
  <c r="AN964" i="1"/>
  <c r="AO964" i="1"/>
  <c r="AP964" i="1"/>
  <c r="AQ964" i="1"/>
  <c r="BB964" i="1"/>
  <c r="BC964" i="1" a="1"/>
  <c r="BC964" i="1"/>
  <c r="BD964" i="1" a="1"/>
  <c r="BD964" i="1"/>
  <c r="BE964" i="1" a="1"/>
  <c r="BE964" i="1"/>
  <c r="BR964" i="1"/>
  <c r="BS964" i="1"/>
  <c r="BT38" i="1"/>
  <c r="A965" i="1"/>
  <c r="C965" i="1"/>
  <c r="G965" i="1"/>
  <c r="R965" i="1"/>
  <c r="S965" i="1" a="1"/>
  <c r="S965" i="1"/>
  <c r="T965" i="1" a="1"/>
  <c r="T965" i="1"/>
  <c r="U965" i="1" a="1"/>
  <c r="U965" i="1"/>
  <c r="AI965" i="1"/>
  <c r="AJ965" i="1"/>
  <c r="AK965" i="1"/>
  <c r="AL965" i="1"/>
  <c r="AM965" i="1"/>
  <c r="AN965" i="1"/>
  <c r="AO965" i="1"/>
  <c r="AP965" i="1"/>
  <c r="AQ965" i="1"/>
  <c r="BB965" i="1"/>
  <c r="BC965" i="1" a="1"/>
  <c r="BC965" i="1"/>
  <c r="BD965" i="1" a="1"/>
  <c r="BD965" i="1"/>
  <c r="BE965" i="1" a="1"/>
  <c r="BE965" i="1"/>
  <c r="BR965" i="1"/>
  <c r="BS965" i="1"/>
  <c r="BT39" i="1"/>
  <c r="A10" i="1"/>
  <c r="C10" i="1"/>
  <c r="G10" i="1"/>
  <c r="M10" i="1" a="1"/>
  <c r="M10" i="1"/>
  <c r="N10" i="1" a="1"/>
  <c r="N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40" i="1"/>
  <c r="A952" i="1"/>
  <c r="C952" i="1"/>
  <c r="G952" i="1"/>
  <c r="R952" i="1"/>
  <c r="S952" i="1" a="1"/>
  <c r="S952" i="1"/>
  <c r="T952" i="1" a="1"/>
  <c r="T952" i="1"/>
  <c r="U952" i="1" a="1"/>
  <c r="U952" i="1"/>
  <c r="AI952" i="1"/>
  <c r="AJ952" i="1"/>
  <c r="AK952" i="1"/>
  <c r="AL952" i="1"/>
  <c r="AM952" i="1"/>
  <c r="AN952" i="1"/>
  <c r="AO952" i="1"/>
  <c r="AP952" i="1"/>
  <c r="AQ952" i="1"/>
  <c r="BB952" i="1"/>
  <c r="BC952" i="1" a="1"/>
  <c r="BC952" i="1"/>
  <c r="BD952" i="1" a="1"/>
  <c r="BD952" i="1"/>
  <c r="BE952" i="1" a="1"/>
  <c r="BE952" i="1"/>
  <c r="BR952" i="1"/>
  <c r="BS952" i="1"/>
  <c r="BT41" i="1"/>
  <c r="A953" i="1"/>
  <c r="C953" i="1"/>
  <c r="G953" i="1"/>
  <c r="R953" i="1"/>
  <c r="S953" i="1" a="1"/>
  <c r="S953" i="1"/>
  <c r="T953" i="1" a="1"/>
  <c r="T953" i="1"/>
  <c r="U953" i="1" a="1"/>
  <c r="U953" i="1"/>
  <c r="AI953" i="1"/>
  <c r="AJ953" i="1"/>
  <c r="AK953" i="1"/>
  <c r="AL953" i="1"/>
  <c r="AM953" i="1"/>
  <c r="AN953" i="1"/>
  <c r="AO953" i="1"/>
  <c r="AP953" i="1"/>
  <c r="AQ953" i="1"/>
  <c r="BB953" i="1"/>
  <c r="BC953" i="1" a="1"/>
  <c r="BC953" i="1"/>
  <c r="BD953" i="1" a="1"/>
  <c r="BD953" i="1"/>
  <c r="BE953" i="1" a="1"/>
  <c r="BE953" i="1"/>
  <c r="BR953" i="1"/>
  <c r="BS953" i="1"/>
  <c r="BT42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43" i="1"/>
  <c r="A954" i="1"/>
  <c r="C954" i="1"/>
  <c r="G954" i="1"/>
  <c r="R954" i="1"/>
  <c r="S954" i="1" a="1"/>
  <c r="S954" i="1"/>
  <c r="T954" i="1" a="1"/>
  <c r="T954" i="1"/>
  <c r="U954" i="1" a="1"/>
  <c r="U954" i="1"/>
  <c r="AI954" i="1"/>
  <c r="AJ954" i="1"/>
  <c r="AK954" i="1"/>
  <c r="AL954" i="1"/>
  <c r="AM954" i="1"/>
  <c r="AN954" i="1"/>
  <c r="AO954" i="1"/>
  <c r="AP954" i="1"/>
  <c r="AQ954" i="1"/>
  <c r="BB954" i="1"/>
  <c r="BC954" i="1" a="1"/>
  <c r="BC954" i="1"/>
  <c r="BD954" i="1" a="1"/>
  <c r="BD954" i="1"/>
  <c r="BE954" i="1" a="1"/>
  <c r="BE954" i="1"/>
  <c r="BR954" i="1"/>
  <c r="BS954" i="1"/>
  <c r="BT44" i="1"/>
  <c r="A12" i="1"/>
  <c r="C12" i="1"/>
  <c r="G12" i="1"/>
  <c r="M12" i="1" a="1"/>
  <c r="M12" i="1"/>
  <c r="N12" i="1" a="1"/>
  <c r="N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 s="1"/>
  <c r="BR12" i="1"/>
  <c r="BS12" i="1"/>
  <c r="BT45" i="1"/>
  <c r="A944" i="1"/>
  <c r="C944" i="1"/>
  <c r="G944" i="1"/>
  <c r="M944" i="1" a="1"/>
  <c r="M944" i="1"/>
  <c r="N944" i="1" a="1"/>
  <c r="N944" i="1"/>
  <c r="R944" i="1"/>
  <c r="S944" i="1" a="1"/>
  <c r="S944" i="1" s="1"/>
  <c r="T944" i="1" a="1"/>
  <c r="T944" i="1" s="1"/>
  <c r="U944" i="1" a="1"/>
  <c r="U944" i="1"/>
  <c r="AI944" i="1"/>
  <c r="AJ944" i="1"/>
  <c r="AK944" i="1"/>
  <c r="AL944" i="1"/>
  <c r="AM944" i="1"/>
  <c r="AN944" i="1"/>
  <c r="AO944" i="1"/>
  <c r="AP944" i="1"/>
  <c r="AQ944" i="1"/>
  <c r="BB944" i="1"/>
  <c r="BC944" i="1" a="1"/>
  <c r="BC944" i="1" s="1"/>
  <c r="BD944" i="1" a="1"/>
  <c r="BD944" i="1"/>
  <c r="BE944" i="1" a="1"/>
  <c r="BE944" i="1"/>
  <c r="BR944" i="1"/>
  <c r="BS944" i="1"/>
  <c r="BT46" i="1"/>
  <c r="A13" i="1"/>
  <c r="C13" i="1"/>
  <c r="G13" i="1"/>
  <c r="M13" i="1" a="1"/>
  <c r="M13" i="1" s="1"/>
  <c r="AM13" i="1" s="1"/>
  <c r="N13" i="1" a="1"/>
  <c r="N13" i="1"/>
  <c r="R13" i="1"/>
  <c r="S13" i="1" a="1"/>
  <c r="S13" i="1"/>
  <c r="T13" i="1" a="1"/>
  <c r="T13" i="1"/>
  <c r="U13" i="1" a="1"/>
  <c r="U13" i="1" s="1"/>
  <c r="AI13" i="1"/>
  <c r="AJ13" i="1"/>
  <c r="AK13" i="1"/>
  <c r="AL13" i="1"/>
  <c r="AO13" i="1"/>
  <c r="AP13" i="1"/>
  <c r="AQ13" i="1"/>
  <c r="BB13" i="1"/>
  <c r="BD13" i="1" a="1"/>
  <c r="BD13" i="1" s="1"/>
  <c r="BE13" i="1" a="1"/>
  <c r="BE13" i="1"/>
  <c r="BR13" i="1"/>
  <c r="BS13" i="1"/>
  <c r="BT47" i="1"/>
  <c r="A945" i="1"/>
  <c r="C945" i="1"/>
  <c r="G945" i="1"/>
  <c r="AM945" i="1"/>
  <c r="R945" i="1"/>
  <c r="S945" i="1" a="1"/>
  <c r="S945" i="1" s="1"/>
  <c r="T945" i="1" a="1"/>
  <c r="T945" i="1"/>
  <c r="U945" i="1" a="1"/>
  <c r="U945" i="1"/>
  <c r="AI945" i="1"/>
  <c r="BB945" i="1" s="1"/>
  <c r="AJ945" i="1"/>
  <c r="AK945" i="1"/>
  <c r="AL945" i="1"/>
  <c r="AO945" i="1"/>
  <c r="AP945" i="1"/>
  <c r="AQ945" i="1"/>
  <c r="BE945" i="1" a="1"/>
  <c r="BE945" i="1" s="1"/>
  <c r="BR945" i="1"/>
  <c r="BS945" i="1"/>
  <c r="BT48" i="1"/>
  <c r="A946" i="1"/>
  <c r="C946" i="1"/>
  <c r="G946" i="1"/>
  <c r="AM946" i="1"/>
  <c r="R946" i="1"/>
  <c r="S946" i="1" a="1"/>
  <c r="S946" i="1"/>
  <c r="T946" i="1" a="1"/>
  <c r="T946" i="1" s="1"/>
  <c r="U946" i="1" a="1"/>
  <c r="U946" i="1"/>
  <c r="AI946" i="1"/>
  <c r="AJ946" i="1"/>
  <c r="AK946" i="1"/>
  <c r="AL946" i="1"/>
  <c r="AN946" i="1"/>
  <c r="AO946" i="1"/>
  <c r="AP946" i="1"/>
  <c r="AQ946" i="1"/>
  <c r="BB946" i="1"/>
  <c r="BC946" i="1" a="1"/>
  <c r="BC946" i="1" s="1"/>
  <c r="BD946" i="1" a="1"/>
  <c r="BD946" i="1"/>
  <c r="BE946" i="1" a="1"/>
  <c r="BE946" i="1"/>
  <c r="BR946" i="1"/>
  <c r="BS946" i="1"/>
  <c r="BT49" i="1"/>
  <c r="A947" i="1"/>
  <c r="C947" i="1"/>
  <c r="G947" i="1"/>
  <c r="AM947" i="1"/>
  <c r="R947" i="1"/>
  <c r="S947" i="1" a="1"/>
  <c r="S947" i="1"/>
  <c r="T947" i="1" a="1"/>
  <c r="T947" i="1"/>
  <c r="U947" i="1" a="1"/>
  <c r="U947" i="1" s="1"/>
  <c r="AI947" i="1"/>
  <c r="AJ947" i="1"/>
  <c r="AK947" i="1"/>
  <c r="AL947" i="1"/>
  <c r="AO947" i="1"/>
  <c r="AP947" i="1"/>
  <c r="AQ947" i="1"/>
  <c r="BB947" i="1"/>
  <c r="BD947" i="1" a="1"/>
  <c r="BD947" i="1" s="1"/>
  <c r="BE947" i="1" a="1"/>
  <c r="BE947" i="1"/>
  <c r="BR947" i="1"/>
  <c r="BS947" i="1"/>
  <c r="BT50" i="1"/>
  <c r="A948" i="1"/>
  <c r="C948" i="1"/>
  <c r="G948" i="1"/>
  <c r="AM948" i="1"/>
  <c r="R948" i="1"/>
  <c r="S948" i="1" a="1"/>
  <c r="S948" i="1" s="1"/>
  <c r="T948" i="1" a="1"/>
  <c r="T948" i="1"/>
  <c r="U948" i="1" a="1"/>
  <c r="U948" i="1"/>
  <c r="AI948" i="1"/>
  <c r="BB948" i="1" s="1"/>
  <c r="AJ948" i="1"/>
  <c r="AK948" i="1"/>
  <c r="AL948" i="1"/>
  <c r="AO948" i="1"/>
  <c r="AP948" i="1"/>
  <c r="AQ948" i="1"/>
  <c r="BE948" i="1" a="1"/>
  <c r="BE948" i="1" s="1"/>
  <c r="BR948" i="1"/>
  <c r="BS948" i="1"/>
  <c r="BT51" i="1"/>
  <c r="A949" i="1"/>
  <c r="C949" i="1"/>
  <c r="G949" i="1"/>
  <c r="AM949" i="1"/>
  <c r="R949" i="1"/>
  <c r="S949" i="1" a="1"/>
  <c r="S949" i="1"/>
  <c r="T949" i="1" a="1"/>
  <c r="T949" i="1" s="1"/>
  <c r="U949" i="1" a="1"/>
  <c r="U949" i="1"/>
  <c r="AI949" i="1"/>
  <c r="AJ949" i="1"/>
  <c r="AK949" i="1"/>
  <c r="AL949" i="1"/>
  <c r="AN949" i="1"/>
  <c r="AO949" i="1"/>
  <c r="AP949" i="1"/>
  <c r="AQ949" i="1"/>
  <c r="BB949" i="1"/>
  <c r="BC949" i="1" a="1"/>
  <c r="BC949" i="1" s="1"/>
  <c r="BD949" i="1" a="1"/>
  <c r="BD949" i="1"/>
  <c r="BE949" i="1" a="1"/>
  <c r="BE949" i="1"/>
  <c r="BR949" i="1"/>
  <c r="BS949" i="1"/>
  <c r="BT52" i="1"/>
  <c r="A14" i="1"/>
  <c r="C14" i="1"/>
  <c r="G14" i="1"/>
  <c r="M14" i="1" a="1"/>
  <c r="M14" i="1" s="1"/>
  <c r="AM14" i="1" s="1"/>
  <c r="N14" i="1" a="1"/>
  <c r="N14" i="1"/>
  <c r="R14" i="1"/>
  <c r="S14" i="1" a="1"/>
  <c r="S14" i="1"/>
  <c r="T14" i="1" a="1"/>
  <c r="T14" i="1"/>
  <c r="U14" i="1" a="1"/>
  <c r="U14" i="1" s="1"/>
  <c r="AI14" i="1"/>
  <c r="AJ14" i="1"/>
  <c r="AK14" i="1"/>
  <c r="AL14" i="1"/>
  <c r="AO14" i="1"/>
  <c r="AP14" i="1"/>
  <c r="AQ14" i="1"/>
  <c r="BB14" i="1"/>
  <c r="BD14" i="1" a="1"/>
  <c r="BD14" i="1" s="1"/>
  <c r="BE14" i="1" a="1"/>
  <c r="BE14" i="1" s="1"/>
  <c r="BR14" i="1"/>
  <c r="BS14" i="1"/>
  <c r="BT53" i="1"/>
  <c r="A989" i="1"/>
  <c r="C989" i="1"/>
  <c r="G989" i="1"/>
  <c r="M989" i="1" a="1"/>
  <c r="M989" i="1"/>
  <c r="AM989" i="1" s="1"/>
  <c r="N989" i="1" a="1"/>
  <c r="N989" i="1" s="1"/>
  <c r="R989" i="1"/>
  <c r="S989" i="1" a="1"/>
  <c r="S989" i="1" s="1"/>
  <c r="T989" i="1" a="1"/>
  <c r="T989" i="1" s="1"/>
  <c r="U989" i="1" a="1"/>
  <c r="U989" i="1"/>
  <c r="AI989" i="1"/>
  <c r="BB989" i="1" s="1"/>
  <c r="AJ989" i="1"/>
  <c r="AK989" i="1"/>
  <c r="AL989" i="1"/>
  <c r="AO989" i="1"/>
  <c r="AP989" i="1"/>
  <c r="AQ989" i="1"/>
  <c r="BC989" i="1" a="1"/>
  <c r="BC989" i="1" s="1"/>
  <c r="BE989" i="1" a="1"/>
  <c r="BE989" i="1" s="1"/>
  <c r="BR989" i="1"/>
  <c r="BS989" i="1"/>
  <c r="BT54" i="1"/>
  <c r="A990" i="1"/>
  <c r="C990" i="1"/>
  <c r="G990" i="1"/>
  <c r="M990" i="1" a="1"/>
  <c r="M990" i="1" s="1"/>
  <c r="N990" i="1" a="1"/>
  <c r="N990" i="1"/>
  <c r="R990" i="1"/>
  <c r="S990" i="1" a="1"/>
  <c r="S990" i="1"/>
  <c r="T990" i="1" a="1"/>
  <c r="T990" i="1" s="1"/>
  <c r="U990" i="1" a="1"/>
  <c r="U990" i="1" s="1"/>
  <c r="AI990" i="1"/>
  <c r="AJ990" i="1"/>
  <c r="AK990" i="1"/>
  <c r="AL990" i="1"/>
  <c r="AM990" i="1"/>
  <c r="AO990" i="1"/>
  <c r="AP990" i="1"/>
  <c r="BD990" i="1" s="1" a="1"/>
  <c r="BD990" i="1" s="1"/>
  <c r="AQ990" i="1"/>
  <c r="BB990" i="1"/>
  <c r="BE990" i="1" a="1"/>
  <c r="BE990" i="1"/>
  <c r="BR990" i="1"/>
  <c r="BS990" i="1"/>
  <c r="BT55" i="1"/>
  <c r="A15" i="1"/>
  <c r="C15" i="1"/>
  <c r="G15" i="1"/>
  <c r="M15" i="1" a="1"/>
  <c r="M15" i="1" s="1"/>
  <c r="AM15" i="1" s="1"/>
  <c r="N15" i="1" a="1"/>
  <c r="N15" i="1" s="1"/>
  <c r="L12" i="15" s="1"/>
  <c r="R15" i="1"/>
  <c r="S15" i="1" a="1"/>
  <c r="S15" i="1" s="1"/>
  <c r="T15" i="1" a="1"/>
  <c r="T15" i="1"/>
  <c r="U15" i="1" a="1"/>
  <c r="U15" i="1" s="1"/>
  <c r="AI15" i="1"/>
  <c r="BB15" i="1" s="1"/>
  <c r="AJ15" i="1"/>
  <c r="AK15" i="1"/>
  <c r="AL15" i="1"/>
  <c r="AO15" i="1"/>
  <c r="AP15" i="1"/>
  <c r="AQ15" i="1"/>
  <c r="BR15" i="1"/>
  <c r="BS15" i="1"/>
  <c r="BT56" i="1"/>
  <c r="A991" i="1"/>
  <c r="C991" i="1"/>
  <c r="G991" i="1"/>
  <c r="M991" i="1" a="1"/>
  <c r="M991" i="1"/>
  <c r="AM991" i="1" s="1"/>
  <c r="N991" i="1" a="1"/>
  <c r="N991" i="1" s="1"/>
  <c r="R991" i="1"/>
  <c r="S991" i="1" a="1"/>
  <c r="S991" i="1" s="1"/>
  <c r="T991" i="1" a="1"/>
  <c r="T991" i="1" s="1"/>
  <c r="U991" i="1" a="1"/>
  <c r="U991" i="1"/>
  <c r="AI991" i="1"/>
  <c r="BB991" i="1" s="1"/>
  <c r="AJ991" i="1"/>
  <c r="AK991" i="1"/>
  <c r="AL991" i="1"/>
  <c r="AN991" i="1"/>
  <c r="AO991" i="1"/>
  <c r="AP991" i="1"/>
  <c r="AQ991" i="1"/>
  <c r="BC991" i="1" a="1"/>
  <c r="BC991" i="1" s="1"/>
  <c r="BE991" i="1" a="1"/>
  <c r="BE991" i="1" s="1"/>
  <c r="BR991" i="1"/>
  <c r="BS991" i="1"/>
  <c r="BT57" i="1"/>
  <c r="A992" i="1"/>
  <c r="C992" i="1"/>
  <c r="G992" i="1"/>
  <c r="M992" i="1" a="1"/>
  <c r="M992" i="1" s="1"/>
  <c r="N992" i="1" a="1"/>
  <c r="N992" i="1"/>
  <c r="R992" i="1"/>
  <c r="S992" i="1" a="1"/>
  <c r="S992" i="1"/>
  <c r="T992" i="1" a="1"/>
  <c r="T992" i="1" s="1"/>
  <c r="U992" i="1" a="1"/>
  <c r="U992" i="1" s="1"/>
  <c r="AI992" i="1"/>
  <c r="AJ992" i="1"/>
  <c r="AK992" i="1"/>
  <c r="AL992" i="1"/>
  <c r="AM992" i="1"/>
  <c r="AO992" i="1"/>
  <c r="AP992" i="1"/>
  <c r="AQ992" i="1"/>
  <c r="BB992" i="1"/>
  <c r="BD992" i="1" a="1"/>
  <c r="BD992" i="1" s="1"/>
  <c r="BE992" i="1" a="1"/>
  <c r="BE992" i="1"/>
  <c r="BR992" i="1"/>
  <c r="BS992" i="1"/>
  <c r="BT58" i="1"/>
  <c r="A993" i="1"/>
  <c r="C993" i="1"/>
  <c r="G993" i="1"/>
  <c r="AM993" i="1"/>
  <c r="R993" i="1"/>
  <c r="R990" i="15" s="1"/>
  <c r="S993" i="1" a="1"/>
  <c r="S993" i="1" s="1"/>
  <c r="T993" i="1" a="1"/>
  <c r="T993" i="1"/>
  <c r="U993" i="1" a="1"/>
  <c r="U993" i="1" s="1"/>
  <c r="AI993" i="1"/>
  <c r="AJ993" i="1"/>
  <c r="AK993" i="1"/>
  <c r="AL993" i="1"/>
  <c r="AO993" i="1"/>
  <c r="AP993" i="1"/>
  <c r="AQ993" i="1"/>
  <c r="BB993" i="1"/>
  <c r="BE993" i="1" a="1"/>
  <c r="BE993" i="1" s="1"/>
  <c r="BR993" i="1"/>
  <c r="BS993" i="1"/>
  <c r="BT59" i="1"/>
  <c r="A16" i="1"/>
  <c r="C16" i="1"/>
  <c r="G16" i="1"/>
  <c r="AM16" i="1"/>
  <c r="N16" i="1" a="1"/>
  <c r="N16" i="1" s="1"/>
  <c r="R16" i="1"/>
  <c r="S16" i="1" a="1"/>
  <c r="S16" i="1" s="1"/>
  <c r="T16" i="1" a="1"/>
  <c r="T16" i="1" s="1"/>
  <c r="U16" i="1" a="1"/>
  <c r="U16" i="1"/>
  <c r="AI16" i="1"/>
  <c r="BB16" i="1" s="1"/>
  <c r="AJ16" i="1"/>
  <c r="AK16" i="1"/>
  <c r="AL16" i="1"/>
  <c r="AN16" i="1"/>
  <c r="AO16" i="1"/>
  <c r="AP16" i="1"/>
  <c r="AQ16" i="1"/>
  <c r="BR16" i="1"/>
  <c r="BS16" i="1"/>
  <c r="BT60" i="1"/>
  <c r="A994" i="1"/>
  <c r="C994" i="1"/>
  <c r="G994" i="1"/>
  <c r="M994" i="1" a="1"/>
  <c r="M994" i="1" s="1"/>
  <c r="AM994" i="1" s="1"/>
  <c r="N994" i="1" a="1"/>
  <c r="N994" i="1"/>
  <c r="R994" i="1"/>
  <c r="S994" i="1" a="1"/>
  <c r="S994" i="1"/>
  <c r="T994" i="1" a="1"/>
  <c r="T994" i="1" s="1"/>
  <c r="U994" i="1" a="1"/>
  <c r="U994" i="1"/>
  <c r="AI994" i="1"/>
  <c r="AJ994" i="1"/>
  <c r="AK994" i="1"/>
  <c r="AL994" i="1"/>
  <c r="AN994" i="1"/>
  <c r="AO994" i="1"/>
  <c r="AP994" i="1"/>
  <c r="AQ994" i="1"/>
  <c r="BB994" i="1"/>
  <c r="BC994" i="1" a="1"/>
  <c r="BC994" i="1" s="1"/>
  <c r="BD994" i="1" a="1"/>
  <c r="BD994" i="1" s="1"/>
  <c r="BE994" i="1" a="1"/>
  <c r="BE994" i="1"/>
  <c r="BR994" i="1"/>
  <c r="BS994" i="1"/>
  <c r="BT61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/>
  <c r="U995" i="1" a="1"/>
  <c r="U995" i="1" s="1"/>
  <c r="AI995" i="1"/>
  <c r="AJ995" i="1"/>
  <c r="AK995" i="1"/>
  <c r="AL995" i="1"/>
  <c r="AM995" i="1"/>
  <c r="AO995" i="1"/>
  <c r="AP995" i="1"/>
  <c r="AQ995" i="1"/>
  <c r="BB995" i="1"/>
  <c r="BD995" i="1" a="1"/>
  <c r="BD995" i="1" s="1"/>
  <c r="BR995" i="1"/>
  <c r="BS995" i="1"/>
  <c r="BT62" i="1"/>
  <c r="A996" i="1"/>
  <c r="C996" i="1"/>
  <c r="G996" i="1"/>
  <c r="M996" i="1" a="1"/>
  <c r="M996" i="1"/>
  <c r="AM996" i="1" s="1"/>
  <c r="N996" i="1" a="1"/>
  <c r="N996" i="1" s="1"/>
  <c r="R996" i="1"/>
  <c r="S996" i="1" a="1"/>
  <c r="S996" i="1" s="1"/>
  <c r="T996" i="1" a="1"/>
  <c r="T996" i="1" s="1"/>
  <c r="U996" i="1" a="1"/>
  <c r="U996" i="1"/>
  <c r="AI996" i="1"/>
  <c r="BB996" i="1" s="1"/>
  <c r="AJ996" i="1"/>
  <c r="AK996" i="1"/>
  <c r="AL996" i="1"/>
  <c r="AO996" i="1"/>
  <c r="AP996" i="1"/>
  <c r="AQ996" i="1"/>
  <c r="BR996" i="1"/>
  <c r="BS996" i="1"/>
  <c r="BT63" i="1"/>
  <c r="A997" i="1"/>
  <c r="C997" i="1"/>
  <c r="G997" i="1"/>
  <c r="M997" i="1" a="1"/>
  <c r="M997" i="1"/>
  <c r="AM997" i="1" s="1"/>
  <c r="N997" i="1" a="1"/>
  <c r="N997" i="1"/>
  <c r="R997" i="1"/>
  <c r="S997" i="1" a="1"/>
  <c r="S997" i="1"/>
  <c r="T997" i="1" a="1"/>
  <c r="T997" i="1" s="1"/>
  <c r="U997" i="1" a="1"/>
  <c r="U997" i="1" s="1"/>
  <c r="AI997" i="1"/>
  <c r="AJ997" i="1"/>
  <c r="AK997" i="1"/>
  <c r="AL997" i="1"/>
  <c r="AN997" i="1"/>
  <c r="AO997" i="1"/>
  <c r="AP997" i="1"/>
  <c r="AQ997" i="1"/>
  <c r="BB997" i="1"/>
  <c r="BD997" i="1" a="1"/>
  <c r="BD997" i="1" s="1"/>
  <c r="BE997" i="1" a="1"/>
  <c r="BE997" i="1"/>
  <c r="BR997" i="1"/>
  <c r="BS997" i="1"/>
  <c r="BT64" i="1"/>
  <c r="A998" i="1"/>
  <c r="C998" i="1"/>
  <c r="G998" i="1"/>
  <c r="M998" i="1" a="1"/>
  <c r="M998" i="1" s="1"/>
  <c r="AM998" i="1" s="1"/>
  <c r="N998" i="1" a="1"/>
  <c r="N998" i="1"/>
  <c r="R998" i="1"/>
  <c r="S998" i="1" a="1"/>
  <c r="S998" i="1"/>
  <c r="T998" i="1" a="1"/>
  <c r="T998" i="1"/>
  <c r="U998" i="1" a="1"/>
  <c r="U998" i="1" s="1"/>
  <c r="AI998" i="1"/>
  <c r="AJ998" i="1"/>
  <c r="AK998" i="1"/>
  <c r="AL998" i="1"/>
  <c r="AO998" i="1"/>
  <c r="AP998" i="1"/>
  <c r="AQ998" i="1"/>
  <c r="BB998" i="1"/>
  <c r="BD998" i="1" a="1"/>
  <c r="BD998" i="1" s="1"/>
  <c r="BR998" i="1"/>
  <c r="BS998" i="1"/>
  <c r="BT65" i="1"/>
  <c r="A999" i="1"/>
  <c r="C999" i="1"/>
  <c r="G999" i="1"/>
  <c r="AM999" i="1"/>
  <c r="R999" i="1"/>
  <c r="S999" i="1" a="1"/>
  <c r="S999" i="1" s="1"/>
  <c r="T999" i="1" a="1"/>
  <c r="T999" i="1"/>
  <c r="U999" i="1" a="1"/>
  <c r="U999" i="1" s="1"/>
  <c r="AI999" i="1"/>
  <c r="BB999" i="1" s="1"/>
  <c r="AJ999" i="1"/>
  <c r="AK999" i="1"/>
  <c r="AL999" i="1"/>
  <c r="AO999" i="1"/>
  <c r="AP999" i="1"/>
  <c r="AQ999" i="1"/>
  <c r="BE999" i="1" a="1"/>
  <c r="BE999" i="1" s="1"/>
  <c r="BR999" i="1"/>
  <c r="BS999" i="1"/>
  <c r="BT66" i="1"/>
  <c r="A966" i="1"/>
  <c r="C966" i="1"/>
  <c r="G966" i="1"/>
  <c r="M966" i="1" a="1"/>
  <c r="M966" i="1"/>
  <c r="AM966" i="1" s="1"/>
  <c r="N966" i="1" a="1"/>
  <c r="N966" i="1" s="1"/>
  <c r="R966" i="1"/>
  <c r="S966" i="1" a="1"/>
  <c r="S966" i="1" s="1"/>
  <c r="T966" i="1" a="1"/>
  <c r="T966" i="1" s="1"/>
  <c r="U966" i="1" a="1"/>
  <c r="U966" i="1"/>
  <c r="AI966" i="1"/>
  <c r="BB966" i="1" s="1"/>
  <c r="AJ966" i="1"/>
  <c r="AK966" i="1"/>
  <c r="AL966" i="1"/>
  <c r="AO966" i="1"/>
  <c r="AP966" i="1"/>
  <c r="AQ966" i="1"/>
  <c r="BC966" i="1" a="1"/>
  <c r="BC966" i="1" s="1"/>
  <c r="BE966" i="1" a="1"/>
  <c r="BE966" i="1" s="1"/>
  <c r="BR966" i="1"/>
  <c r="BS966" i="1"/>
  <c r="BT67" i="1"/>
  <c r="A967" i="1"/>
  <c r="C967" i="1"/>
  <c r="G967" i="1"/>
  <c r="AM967" i="1"/>
  <c r="R967" i="1"/>
  <c r="S967" i="1" a="1"/>
  <c r="S967" i="1" s="1"/>
  <c r="T967" i="1" a="1"/>
  <c r="T967" i="1"/>
  <c r="U967" i="1" a="1"/>
  <c r="U967" i="1" s="1"/>
  <c r="AI967" i="1"/>
  <c r="BB967" i="1" s="1"/>
  <c r="AJ967" i="1"/>
  <c r="AK967" i="1"/>
  <c r="AL967" i="1"/>
  <c r="AO967" i="1"/>
  <c r="AP967" i="1"/>
  <c r="AQ967" i="1"/>
  <c r="BE967" i="1" a="1"/>
  <c r="BE967" i="1" s="1"/>
  <c r="BR967" i="1"/>
  <c r="BS967" i="1"/>
  <c r="BT68" i="1"/>
  <c r="A968" i="1"/>
  <c r="C968" i="1"/>
  <c r="G968" i="1"/>
  <c r="M968" i="1" a="1"/>
  <c r="M968" i="1"/>
  <c r="AM968" i="1" s="1"/>
  <c r="N968" i="1" a="1"/>
  <c r="N968" i="1" s="1"/>
  <c r="R968" i="1"/>
  <c r="S968" i="1" a="1"/>
  <c r="S968" i="1" s="1"/>
  <c r="T968" i="1" a="1"/>
  <c r="T968" i="1" s="1"/>
  <c r="U968" i="1" a="1"/>
  <c r="U968" i="1"/>
  <c r="AI968" i="1"/>
  <c r="BB968" i="1" s="1"/>
  <c r="AJ968" i="1"/>
  <c r="AK968" i="1"/>
  <c r="AL968" i="1"/>
  <c r="AO968" i="1"/>
  <c r="AP968" i="1"/>
  <c r="AQ968" i="1"/>
  <c r="BC968" i="1" a="1"/>
  <c r="BC968" i="1" s="1"/>
  <c r="BE968" i="1" a="1"/>
  <c r="BE968" i="1" s="1"/>
  <c r="BR968" i="1"/>
  <c r="BS968" i="1"/>
  <c r="BT69" i="1"/>
  <c r="A969" i="1"/>
  <c r="C969" i="1"/>
  <c r="G969" i="1"/>
  <c r="M969" i="1" a="1"/>
  <c r="M969" i="1" s="1"/>
  <c r="AM969" i="1" s="1"/>
  <c r="N969" i="1" a="1"/>
  <c r="N969" i="1"/>
  <c r="R969" i="1"/>
  <c r="S969" i="1" a="1"/>
  <c r="S969" i="1"/>
  <c r="T969" i="1" a="1"/>
  <c r="T969" i="1" s="1"/>
  <c r="U969" i="1" a="1"/>
  <c r="U969" i="1" s="1"/>
  <c r="AI969" i="1"/>
  <c r="AJ969" i="1"/>
  <c r="AK969" i="1"/>
  <c r="AL969" i="1"/>
  <c r="AO969" i="1"/>
  <c r="AP969" i="1"/>
  <c r="AQ969" i="1"/>
  <c r="BB969" i="1"/>
  <c r="BD969" i="1" a="1"/>
  <c r="BD969" i="1" s="1"/>
  <c r="BE969" i="1" a="1"/>
  <c r="BE969" i="1"/>
  <c r="BR969" i="1"/>
  <c r="BS969" i="1"/>
  <c r="BT70" i="1"/>
  <c r="A970" i="1"/>
  <c r="C970" i="1"/>
  <c r="G970" i="1"/>
  <c r="M970" i="1" a="1"/>
  <c r="M970" i="1" s="1"/>
  <c r="AM970" i="1" s="1"/>
  <c r="N970" i="1" a="1"/>
  <c r="N970" i="1" s="1"/>
  <c r="R970" i="1"/>
  <c r="R967" i="15" s="1"/>
  <c r="S970" i="1" a="1"/>
  <c r="S970" i="1" s="1"/>
  <c r="T970" i="1" a="1"/>
  <c r="T970" i="1"/>
  <c r="U970" i="1" a="1"/>
  <c r="U970" i="1" s="1"/>
  <c r="AI970" i="1"/>
  <c r="BB970" i="1" s="1"/>
  <c r="AJ970" i="1"/>
  <c r="AK970" i="1"/>
  <c r="AL970" i="1"/>
  <c r="AO970" i="1"/>
  <c r="AP970" i="1"/>
  <c r="AQ970" i="1"/>
  <c r="BE970" i="1" a="1"/>
  <c r="BE970" i="1" s="1"/>
  <c r="BR970" i="1"/>
  <c r="BS970" i="1"/>
  <c r="BT71" i="1"/>
  <c r="A971" i="1"/>
  <c r="C971" i="1"/>
  <c r="G971" i="1"/>
  <c r="M971" i="1" a="1"/>
  <c r="M971" i="1"/>
  <c r="AM971" i="1" s="1"/>
  <c r="N971" i="1" a="1"/>
  <c r="N971" i="1" s="1"/>
  <c r="R971" i="1"/>
  <c r="S971" i="1" a="1"/>
  <c r="S971" i="1" s="1"/>
  <c r="T971" i="1" a="1"/>
  <c r="T971" i="1" s="1"/>
  <c r="U971" i="1" a="1"/>
  <c r="U971" i="1"/>
  <c r="AI971" i="1"/>
  <c r="BB971" i="1" s="1"/>
  <c r="AJ971" i="1"/>
  <c r="AK971" i="1"/>
  <c r="AL971" i="1"/>
  <c r="AO971" i="1"/>
  <c r="AP971" i="1"/>
  <c r="AQ971" i="1"/>
  <c r="BC971" i="1" a="1"/>
  <c r="BC971" i="1" s="1"/>
  <c r="BE971" i="1" a="1"/>
  <c r="BE971" i="1" s="1"/>
  <c r="BR971" i="1"/>
  <c r="BS971" i="1"/>
  <c r="BT72" i="1"/>
  <c r="A972" i="1"/>
  <c r="C972" i="1"/>
  <c r="G972" i="1"/>
  <c r="M972" i="1" a="1"/>
  <c r="M972" i="1" s="1"/>
  <c r="AM972" i="1" s="1"/>
  <c r="N972" i="1" a="1"/>
  <c r="N972" i="1" s="1"/>
  <c r="R972" i="1"/>
  <c r="R969" i="15" s="1"/>
  <c r="S972" i="1" a="1"/>
  <c r="S972" i="1" s="1"/>
  <c r="T972" i="1" a="1"/>
  <c r="T972" i="1" s="1"/>
  <c r="U972" i="1" a="1"/>
  <c r="U972" i="1" s="1"/>
  <c r="AI972" i="1"/>
  <c r="AJ972" i="1"/>
  <c r="AK972" i="1"/>
  <c r="AL972" i="1"/>
  <c r="AO972" i="1"/>
  <c r="AP972" i="1"/>
  <c r="AQ972" i="1"/>
  <c r="BB972" i="1"/>
  <c r="BE972" i="1" a="1"/>
  <c r="BE972" i="1"/>
  <c r="BR972" i="1"/>
  <c r="BS972" i="1"/>
  <c r="BT73" i="1"/>
  <c r="A973" i="1"/>
  <c r="C973" i="1"/>
  <c r="G973" i="1"/>
  <c r="AM973" i="1"/>
  <c r="R973" i="1"/>
  <c r="R970" i="15" s="1"/>
  <c r="S973" i="1" a="1"/>
  <c r="S973" i="1" s="1"/>
  <c r="T973" i="1" a="1"/>
  <c r="T973" i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74" i="1"/>
  <c r="A974" i="1"/>
  <c r="C974" i="1"/>
  <c r="G974" i="1"/>
  <c r="M974" i="1" a="1"/>
  <c r="M974" i="1"/>
  <c r="AM974" i="1" s="1"/>
  <c r="N974" i="1" a="1"/>
  <c r="N974" i="1" s="1"/>
  <c r="R974" i="1"/>
  <c r="R971" i="15" s="1"/>
  <c r="S974" i="1" a="1"/>
  <c r="S974" i="1" s="1"/>
  <c r="T974" i="1" a="1"/>
  <c r="T974" i="1" s="1"/>
  <c r="U974" i="1" a="1"/>
  <c r="U974" i="1"/>
  <c r="AI974" i="1"/>
  <c r="BB974" i="1" s="1"/>
  <c r="AJ974" i="1"/>
  <c r="AK974" i="1"/>
  <c r="AL974" i="1"/>
  <c r="AO974" i="1"/>
  <c r="BE974" i="1" s="1" a="1"/>
  <c r="BE974" i="1" s="1"/>
  <c r="AP974" i="1"/>
  <c r="AQ974" i="1"/>
  <c r="BC974" i="1" a="1"/>
  <c r="BC974" i="1" s="1"/>
  <c r="BR974" i="1"/>
  <c r="BS974" i="1"/>
  <c r="BT75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O17" i="1"/>
  <c r="AP17" i="1"/>
  <c r="AQ17" i="1"/>
  <c r="BB17" i="1"/>
  <c r="BE17" i="1" a="1"/>
  <c r="BE17" i="1"/>
  <c r="BR17" i="1"/>
  <c r="BS17" i="1"/>
  <c r="BT76" i="1"/>
  <c r="A975" i="1"/>
  <c r="C975" i="1"/>
  <c r="G975" i="1"/>
  <c r="M975" i="1" a="1"/>
  <c r="M975" i="1" s="1"/>
  <c r="AM975" i="1" s="1"/>
  <c r="N975" i="1" a="1"/>
  <c r="N975" i="1" s="1"/>
  <c r="R975" i="1"/>
  <c r="R972" i="15" s="1"/>
  <c r="S975" i="1" a="1"/>
  <c r="S975" i="1" s="1"/>
  <c r="T975" i="1" a="1"/>
  <c r="T975" i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77" i="1"/>
  <c r="A976" i="1"/>
  <c r="C976" i="1"/>
  <c r="G976" i="1"/>
  <c r="AM976" i="1"/>
  <c r="R976" i="1"/>
  <c r="R973" i="15" s="1"/>
  <c r="S976" i="1" a="1"/>
  <c r="S976" i="1" s="1"/>
  <c r="T976" i="1" a="1"/>
  <c r="T976" i="1" s="1"/>
  <c r="U976" i="1" a="1"/>
  <c r="U976" i="1"/>
  <c r="AI976" i="1"/>
  <c r="BB976" i="1" s="1"/>
  <c r="AJ976" i="1"/>
  <c r="AK976" i="1"/>
  <c r="AL976" i="1"/>
  <c r="AO976" i="1"/>
  <c r="BE976" i="1" s="1" a="1"/>
  <c r="BE976" i="1" s="1"/>
  <c r="AP976" i="1"/>
  <c r="AQ976" i="1"/>
  <c r="BC976" i="1" a="1"/>
  <c r="BC976" i="1" s="1"/>
  <c r="BR976" i="1"/>
  <c r="BS976" i="1"/>
  <c r="BT78" i="1"/>
  <c r="A1000" i="1"/>
  <c r="C1000" i="1"/>
  <c r="G1000" i="1"/>
  <c r="M1000" i="1" a="1"/>
  <c r="M1000" i="1" s="1"/>
  <c r="AM1000" i="1" s="1"/>
  <c r="N1000" i="1" a="1"/>
  <c r="N1000" i="1" s="1"/>
  <c r="R1000" i="1"/>
  <c r="R997" i="15" s="1"/>
  <c r="S1000" i="1" a="1"/>
  <c r="S1000" i="1" s="1"/>
  <c r="T1000" i="1" a="1"/>
  <c r="T1000" i="1" s="1"/>
  <c r="U1000" i="1" a="1"/>
  <c r="U1000" i="1" s="1"/>
  <c r="AI1000" i="1"/>
  <c r="AJ1000" i="1"/>
  <c r="AK1000" i="1"/>
  <c r="AL1000" i="1"/>
  <c r="AO1000" i="1"/>
  <c r="AP1000" i="1"/>
  <c r="AQ1000" i="1"/>
  <c r="BB1000" i="1"/>
  <c r="BE1000" i="1" a="1"/>
  <c r="BE1000" i="1"/>
  <c r="BR1000" i="1"/>
  <c r="BS1000" i="1"/>
  <c r="BT79" i="1"/>
  <c r="A18" i="1"/>
  <c r="C18" i="1"/>
  <c r="G18" i="1"/>
  <c r="M18" i="1" a="1"/>
  <c r="M18" i="1" s="1"/>
  <c r="AM18" i="1" s="1"/>
  <c r="N18" i="1" a="1"/>
  <c r="N18" i="1" s="1"/>
  <c r="L15" i="15" s="1"/>
  <c r="R18" i="1"/>
  <c r="S18" i="1" a="1"/>
  <c r="S18" i="1" s="1"/>
  <c r="T18" i="1" a="1"/>
  <c r="T18" i="1"/>
  <c r="U18" i="1" a="1"/>
  <c r="U18" i="1" s="1"/>
  <c r="AI18" i="1"/>
  <c r="BB18" i="1" s="1"/>
  <c r="AJ18" i="1"/>
  <c r="AK18" i="1"/>
  <c r="AL18" i="1"/>
  <c r="AO18" i="1"/>
  <c r="BE18" i="1" s="1" a="1"/>
  <c r="BE18" i="1" s="1"/>
  <c r="AP18" i="1"/>
  <c r="AQ18" i="1"/>
  <c r="BR18" i="1"/>
  <c r="BS18" i="1"/>
  <c r="BT80" i="1"/>
  <c r="A19" i="1"/>
  <c r="C19" i="1"/>
  <c r="G19" i="1"/>
  <c r="M19" i="1" a="1"/>
  <c r="M19" i="1"/>
  <c r="AM19" i="1" s="1"/>
  <c r="N19" i="1" a="1"/>
  <c r="N19" i="1" s="1"/>
  <c r="L16" i="15" s="1"/>
  <c r="R19" i="1"/>
  <c r="S19" i="1" a="1"/>
  <c r="S19" i="1" s="1"/>
  <c r="T19" i="1" a="1"/>
  <c r="T19" i="1" s="1"/>
  <c r="U19" i="1" a="1"/>
  <c r="U19" i="1" s="1"/>
  <c r="AI19" i="1"/>
  <c r="BB19" i="1" s="1"/>
  <c r="AJ19" i="1"/>
  <c r="AK19" i="1"/>
  <c r="AL19" i="1"/>
  <c r="AO19" i="1"/>
  <c r="BE19" i="1" s="1" a="1"/>
  <c r="BE19" i="1" s="1"/>
  <c r="AP19" i="1"/>
  <c r="AQ19" i="1"/>
  <c r="BR19" i="1"/>
  <c r="BS19" i="1"/>
  <c r="BT81" i="1"/>
  <c r="A20" i="1"/>
  <c r="C20" i="1"/>
  <c r="G20" i="1"/>
  <c r="M20" i="1" a="1"/>
  <c r="M20" i="1"/>
  <c r="AM20" i="1" s="1"/>
  <c r="N20" i="1" a="1"/>
  <c r="N20" i="1" s="1"/>
  <c r="L17" i="15" s="1"/>
  <c r="R20" i="1"/>
  <c r="S20" i="1" a="1"/>
  <c r="S20" i="1" s="1"/>
  <c r="T20" i="1" a="1"/>
  <c r="T20" i="1" s="1"/>
  <c r="U20" i="1" a="1"/>
  <c r="U20" i="1"/>
  <c r="AI20" i="1"/>
  <c r="BB20" i="1" s="1"/>
  <c r="AJ20" i="1"/>
  <c r="AK20" i="1"/>
  <c r="AL20" i="1"/>
  <c r="AO20" i="1"/>
  <c r="BE20" i="1" s="1" a="1"/>
  <c r="BE20" i="1" s="1"/>
  <c r="AP20" i="1"/>
  <c r="AQ20" i="1"/>
  <c r="BC20" i="1" a="1"/>
  <c r="BC20" i="1" s="1"/>
  <c r="BR20" i="1"/>
  <c r="BS20" i="1"/>
  <c r="BT82" i="1"/>
  <c r="A21" i="1"/>
  <c r="C21" i="1"/>
  <c r="G21" i="1"/>
  <c r="M21" i="1" a="1"/>
  <c r="M21" i="1" s="1"/>
  <c r="AM21" i="1" s="1"/>
  <c r="N21" i="1" a="1"/>
  <c r="N21" i="1" s="1"/>
  <c r="R21" i="1"/>
  <c r="S21" i="1" a="1"/>
  <c r="S21" i="1" s="1"/>
  <c r="T21" i="1" a="1"/>
  <c r="T21" i="1" s="1"/>
  <c r="U21" i="1" a="1"/>
  <c r="U21" i="1" s="1"/>
  <c r="AI21" i="1"/>
  <c r="BB21" i="1" s="1"/>
  <c r="AJ21" i="1"/>
  <c r="AK21" i="1"/>
  <c r="AL21" i="1"/>
  <c r="AO21" i="1"/>
  <c r="BE21" i="1" s="1" a="1"/>
  <c r="BE21" i="1" s="1"/>
  <c r="AP21" i="1"/>
  <c r="AQ21" i="1"/>
  <c r="BR21" i="1"/>
  <c r="BS21" i="1"/>
  <c r="BT83" i="1"/>
  <c r="A22" i="1"/>
  <c r="C22" i="1"/>
  <c r="G22" i="1"/>
  <c r="M22" i="1" a="1"/>
  <c r="M22" i="1" s="1"/>
  <c r="AM22" i="1" s="1"/>
  <c r="N22" i="1" a="1"/>
  <c r="N22" i="1" s="1"/>
  <c r="L19" i="15" s="1"/>
  <c r="R22" i="1"/>
  <c r="S22" i="1" a="1"/>
  <c r="S22" i="1" s="1"/>
  <c r="T22" i="1" a="1"/>
  <c r="T22" i="1"/>
  <c r="U22" i="1" a="1"/>
  <c r="U22" i="1" s="1"/>
  <c r="AI22" i="1"/>
  <c r="BB22" i="1" s="1"/>
  <c r="AJ22" i="1"/>
  <c r="AK22" i="1"/>
  <c r="AL22" i="1"/>
  <c r="AO22" i="1"/>
  <c r="BE22" i="1" s="1" a="1"/>
  <c r="BE22" i="1" s="1"/>
  <c r="AP22" i="1"/>
  <c r="AQ22" i="1"/>
  <c r="BR22" i="1"/>
  <c r="BS22" i="1"/>
  <c r="BT84" i="1"/>
  <c r="A23" i="1"/>
  <c r="C23" i="1"/>
  <c r="G23" i="1"/>
  <c r="M23" i="1" a="1"/>
  <c r="M23" i="1"/>
  <c r="AM23" i="1" s="1"/>
  <c r="N23" i="1" a="1"/>
  <c r="N23" i="1" s="1"/>
  <c r="L20" i="15" s="1"/>
  <c r="R23" i="1"/>
  <c r="S23" i="1" a="1"/>
  <c r="S23" i="1" s="1"/>
  <c r="T23" i="1" a="1"/>
  <c r="T23" i="1" s="1"/>
  <c r="U23" i="1" a="1"/>
  <c r="U23" i="1"/>
  <c r="AI23" i="1"/>
  <c r="BB23" i="1" s="1"/>
  <c r="AJ23" i="1"/>
  <c r="AK23" i="1"/>
  <c r="AL23" i="1"/>
  <c r="AO23" i="1"/>
  <c r="AP23" i="1"/>
  <c r="AQ23" i="1"/>
  <c r="BC23" i="1" a="1"/>
  <c r="BC23" i="1" s="1"/>
  <c r="BE23" i="1" a="1"/>
  <c r="BE23" i="1" s="1"/>
  <c r="BR23" i="1"/>
  <c r="BS23" i="1"/>
  <c r="BT85" i="1"/>
  <c r="A24" i="1"/>
  <c r="C24" i="1"/>
  <c r="G24" i="1"/>
  <c r="M24" i="1" a="1"/>
  <c r="M24" i="1" s="1"/>
  <c r="AM24" i="1" s="1"/>
  <c r="N24" i="1" a="1"/>
  <c r="N24" i="1" s="1"/>
  <c r="R24" i="1"/>
  <c r="S24" i="1" a="1"/>
  <c r="S24" i="1" s="1"/>
  <c r="T24" i="1" a="1"/>
  <c r="T24" i="1" s="1"/>
  <c r="U24" i="1" a="1"/>
  <c r="U24" i="1" s="1"/>
  <c r="AI24" i="1"/>
  <c r="BB24" i="1" s="1"/>
  <c r="AJ24" i="1"/>
  <c r="AK24" i="1"/>
  <c r="AL24" i="1"/>
  <c r="AO24" i="1"/>
  <c r="AP24" i="1"/>
  <c r="AQ24" i="1"/>
  <c r="BE24" i="1" a="1"/>
  <c r="BE24" i="1" s="1"/>
  <c r="BR24" i="1"/>
  <c r="BS24" i="1"/>
  <c r="BT86" i="1"/>
  <c r="A25" i="1"/>
  <c r="C25" i="1"/>
  <c r="G25" i="1"/>
  <c r="M25" i="1" a="1"/>
  <c r="M25" i="1" s="1"/>
  <c r="AM25" i="1" s="1"/>
  <c r="N25" i="1" a="1"/>
  <c r="N25" i="1" s="1"/>
  <c r="L22" i="15" s="1"/>
  <c r="R25" i="1"/>
  <c r="S25" i="1" a="1"/>
  <c r="S25" i="1" s="1"/>
  <c r="T25" i="1" a="1"/>
  <c r="T25" i="1" s="1"/>
  <c r="U25" i="1" a="1"/>
  <c r="U25" i="1" s="1"/>
  <c r="AI25" i="1"/>
  <c r="BB25" i="1" s="1"/>
  <c r="AJ25" i="1"/>
  <c r="AK25" i="1"/>
  <c r="AL25" i="1"/>
  <c r="AO25" i="1"/>
  <c r="AP25" i="1"/>
  <c r="AQ25" i="1"/>
  <c r="BR25" i="1"/>
  <c r="BS25" i="1"/>
  <c r="BT87" i="1"/>
  <c r="A26" i="1"/>
  <c r="C26" i="1"/>
  <c r="G26" i="1"/>
  <c r="M26" i="1" a="1"/>
  <c r="M26" i="1" s="1"/>
  <c r="AM26" i="1" s="1"/>
  <c r="N26" i="1" a="1"/>
  <c r="N26" i="1" s="1"/>
  <c r="R26" i="1"/>
  <c r="S26" i="1" a="1"/>
  <c r="S26" i="1" s="1"/>
  <c r="T26" i="1" a="1"/>
  <c r="T26" i="1" s="1"/>
  <c r="U26" i="1" a="1"/>
  <c r="U26" i="1" s="1"/>
  <c r="AI26" i="1"/>
  <c r="BB26" i="1" s="1"/>
  <c r="AJ26" i="1"/>
  <c r="AK26" i="1"/>
  <c r="AL26" i="1"/>
  <c r="AO26" i="1"/>
  <c r="BE26" i="1" s="1" a="1"/>
  <c r="BE26" i="1" s="1"/>
  <c r="AP26" i="1"/>
  <c r="AQ26" i="1"/>
  <c r="BR26" i="1"/>
  <c r="BS26" i="1"/>
  <c r="BT88" i="1"/>
  <c r="A27" i="1"/>
  <c r="C27" i="1"/>
  <c r="G27" i="1"/>
  <c r="M27" i="1" a="1"/>
  <c r="M27" i="1" s="1"/>
  <c r="AM27" i="1" s="1"/>
  <c r="N27" i="1" a="1"/>
  <c r="N27" i="1" s="1"/>
  <c r="L24" i="15" s="1"/>
  <c r="R27" i="1"/>
  <c r="S27" i="1" a="1"/>
  <c r="S27" i="1" s="1"/>
  <c r="T27" i="1" a="1"/>
  <c r="T27" i="1" s="1"/>
  <c r="U27" i="1" a="1"/>
  <c r="U27" i="1" s="1"/>
  <c r="AI27" i="1"/>
  <c r="BB27" i="1" s="1"/>
  <c r="AJ27" i="1"/>
  <c r="AK27" i="1"/>
  <c r="AL27" i="1"/>
  <c r="AO27" i="1"/>
  <c r="BE27" i="1" s="1" a="1"/>
  <c r="BE27" i="1" s="1"/>
  <c r="AP27" i="1"/>
  <c r="AQ27" i="1"/>
  <c r="BR27" i="1"/>
  <c r="BS27" i="1"/>
  <c r="BT89" i="1"/>
  <c r="A28" i="1"/>
  <c r="C28" i="1"/>
  <c r="G28" i="1"/>
  <c r="M28" i="1" a="1"/>
  <c r="M28" i="1" s="1"/>
  <c r="AM28" i="1" s="1"/>
  <c r="N28" i="1" a="1"/>
  <c r="N28" i="1" s="1"/>
  <c r="L25" i="15" s="1"/>
  <c r="R28" i="1"/>
  <c r="S28" i="1" a="1"/>
  <c r="S28" i="1" s="1"/>
  <c r="T28" i="1" a="1"/>
  <c r="T28" i="1" s="1"/>
  <c r="U28" i="1" a="1"/>
  <c r="U28" i="1" s="1"/>
  <c r="AI28" i="1"/>
  <c r="BB28" i="1" s="1"/>
  <c r="AJ28" i="1"/>
  <c r="AK28" i="1"/>
  <c r="AL28" i="1"/>
  <c r="AO28" i="1"/>
  <c r="BE28" i="1" s="1" a="1"/>
  <c r="BE28" i="1" s="1"/>
  <c r="AP28" i="1"/>
  <c r="AQ28" i="1"/>
  <c r="BR28" i="1"/>
  <c r="BS28" i="1"/>
  <c r="BT90" i="1"/>
  <c r="A29" i="1"/>
  <c r="C29" i="1"/>
  <c r="G29" i="1"/>
  <c r="M29" i="1" a="1"/>
  <c r="M29" i="1" s="1"/>
  <c r="AM29" i="1" s="1"/>
  <c r="N29" i="1" a="1"/>
  <c r="N29" i="1" s="1"/>
  <c r="R29" i="1"/>
  <c r="S29" i="1" a="1"/>
  <c r="S29" i="1" s="1"/>
  <c r="T29" i="1" a="1"/>
  <c r="T29" i="1" s="1"/>
  <c r="U29" i="1" a="1"/>
  <c r="U29" i="1" s="1"/>
  <c r="AI29" i="1"/>
  <c r="BB29" i="1" s="1"/>
  <c r="AJ29" i="1"/>
  <c r="AK29" i="1"/>
  <c r="AL29" i="1"/>
  <c r="AO29" i="1"/>
  <c r="BE29" i="1" s="1" a="1"/>
  <c r="BE29" i="1" s="1"/>
  <c r="AP29" i="1"/>
  <c r="AQ29" i="1"/>
  <c r="BR29" i="1"/>
  <c r="BS29" i="1"/>
  <c r="BT91" i="1"/>
  <c r="A30" i="1"/>
  <c r="C30" i="1"/>
  <c r="G30" i="1"/>
  <c r="M30" i="1" a="1"/>
  <c r="M30" i="1" s="1"/>
  <c r="AM30" i="1" s="1"/>
  <c r="N30" i="1" a="1"/>
  <c r="N30" i="1" s="1"/>
  <c r="L27" i="15" s="1"/>
  <c r="R30" i="1"/>
  <c r="S30" i="1" a="1"/>
  <c r="S30" i="1" s="1"/>
  <c r="T30" i="1" a="1"/>
  <c r="T30" i="1" s="1"/>
  <c r="U30" i="1" a="1"/>
  <c r="U30" i="1" s="1"/>
  <c r="AI30" i="1"/>
  <c r="BB30" i="1" s="1"/>
  <c r="AJ30" i="1"/>
  <c r="AK30" i="1"/>
  <c r="AL30" i="1"/>
  <c r="AO30" i="1"/>
  <c r="BE30" i="1" s="1" a="1"/>
  <c r="BE30" i="1" s="1"/>
  <c r="AP30" i="1"/>
  <c r="AQ30" i="1"/>
  <c r="BR30" i="1"/>
  <c r="BS30" i="1"/>
  <c r="BT92" i="1"/>
  <c r="A31" i="1"/>
  <c r="C31" i="1"/>
  <c r="G31" i="1"/>
  <c r="M31" i="1" a="1"/>
  <c r="M31" i="1" s="1"/>
  <c r="AM31" i="1" s="1"/>
  <c r="N31" i="1" a="1"/>
  <c r="N31" i="1" s="1"/>
  <c r="L28" i="15" s="1"/>
  <c r="R31" i="1"/>
  <c r="S31" i="1" a="1"/>
  <c r="S31" i="1" s="1"/>
  <c r="T31" i="1" a="1"/>
  <c r="T31" i="1" s="1"/>
  <c r="U31" i="1" a="1"/>
  <c r="U31" i="1" s="1"/>
  <c r="AI31" i="1"/>
  <c r="BB31" i="1" s="1"/>
  <c r="AJ31" i="1"/>
  <c r="AK31" i="1"/>
  <c r="AL31" i="1"/>
  <c r="AO31" i="1"/>
  <c r="BE31" i="1" s="1" a="1"/>
  <c r="BE31" i="1" s="1"/>
  <c r="AP31" i="1"/>
  <c r="AQ31" i="1"/>
  <c r="BR31" i="1"/>
  <c r="BS31" i="1"/>
  <c r="BT93" i="1"/>
  <c r="A32" i="1"/>
  <c r="C32" i="1"/>
  <c r="G32" i="1"/>
  <c r="M32" i="1" a="1"/>
  <c r="M32" i="1" s="1"/>
  <c r="AM32" i="1" s="1"/>
  <c r="N32" i="1" a="1"/>
  <c r="N32" i="1" s="1"/>
  <c r="R32" i="1"/>
  <c r="S32" i="1" a="1"/>
  <c r="S32" i="1" s="1"/>
  <c r="T32" i="1" a="1"/>
  <c r="T32" i="1" s="1"/>
  <c r="U32" i="1" a="1"/>
  <c r="U32" i="1" s="1"/>
  <c r="AI32" i="1"/>
  <c r="BB32" i="1" s="1"/>
  <c r="AJ32" i="1"/>
  <c r="AK32" i="1"/>
  <c r="AL32" i="1"/>
  <c r="AO32" i="1"/>
  <c r="BE32" i="1" s="1" a="1"/>
  <c r="BE32" i="1" s="1"/>
  <c r="AP32" i="1"/>
  <c r="AQ32" i="1"/>
  <c r="BR32" i="1"/>
  <c r="BS32" i="1"/>
  <c r="BT94" i="1"/>
  <c r="A33" i="1"/>
  <c r="C33" i="1"/>
  <c r="G33" i="1"/>
  <c r="M33" i="1" a="1"/>
  <c r="M33" i="1" s="1"/>
  <c r="AM33" i="1" s="1"/>
  <c r="N33" i="1" a="1"/>
  <c r="N33" i="1" s="1"/>
  <c r="L30" i="15" s="1"/>
  <c r="R33" i="1"/>
  <c r="S33" i="1" a="1"/>
  <c r="S33" i="1" s="1"/>
  <c r="T33" i="1" a="1"/>
  <c r="T33" i="1" s="1"/>
  <c r="U33" i="1" a="1"/>
  <c r="U33" i="1" s="1"/>
  <c r="AI33" i="1"/>
  <c r="BB33" i="1" s="1"/>
  <c r="AJ33" i="1"/>
  <c r="AK33" i="1"/>
  <c r="AL33" i="1"/>
  <c r="AO33" i="1"/>
  <c r="BE33" i="1" s="1" a="1"/>
  <c r="BE33" i="1" s="1"/>
  <c r="AP33" i="1"/>
  <c r="AQ33" i="1"/>
  <c r="BR33" i="1"/>
  <c r="BS33" i="1"/>
  <c r="BT95" i="1"/>
  <c r="A34" i="1"/>
  <c r="C34" i="1"/>
  <c r="G34" i="1"/>
  <c r="M34" i="1" a="1"/>
  <c r="M34" i="1" s="1"/>
  <c r="AM34" i="1" s="1"/>
  <c r="N34" i="1" a="1"/>
  <c r="N34" i="1" s="1"/>
  <c r="L31" i="15" s="1"/>
  <c r="R34" i="1"/>
  <c r="S34" i="1" a="1"/>
  <c r="S34" i="1" s="1"/>
  <c r="T34" i="1" a="1"/>
  <c r="T34" i="1" s="1"/>
  <c r="U34" i="1" a="1"/>
  <c r="U34" i="1" s="1"/>
  <c r="AI34" i="1"/>
  <c r="BB34" i="1" s="1"/>
  <c r="AJ34" i="1"/>
  <c r="AK34" i="1"/>
  <c r="AL34" i="1"/>
  <c r="AO34" i="1"/>
  <c r="BE34" i="1" s="1" a="1"/>
  <c r="BE34" i="1" s="1"/>
  <c r="AP34" i="1"/>
  <c r="AQ34" i="1"/>
  <c r="BR34" i="1"/>
  <c r="BS34" i="1"/>
  <c r="BT96" i="1"/>
  <c r="A35" i="1"/>
  <c r="C35" i="1"/>
  <c r="G35" i="1"/>
  <c r="M35" i="1" a="1"/>
  <c r="M35" i="1" s="1"/>
  <c r="AM35" i="1" s="1"/>
  <c r="N35" i="1" a="1"/>
  <c r="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97" i="1"/>
  <c r="A36" i="1"/>
  <c r="C36" i="1"/>
  <c r="G36" i="1"/>
  <c r="M36" i="1" a="1"/>
  <c r="M36" i="1" s="1"/>
  <c r="AM36" i="1" s="1"/>
  <c r="N36" i="1" a="1"/>
  <c r="N36" i="1" s="1"/>
  <c r="L33" i="15" s="1"/>
  <c r="R36" i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R36" i="1"/>
  <c r="BS36" i="1"/>
  <c r="BT98" i="1"/>
  <c r="A37" i="1"/>
  <c r="C37" i="1"/>
  <c r="G37" i="1"/>
  <c r="M37" i="1" a="1"/>
  <c r="M37" i="1" s="1"/>
  <c r="AM37" i="1" s="1"/>
  <c r="N37" i="1" a="1"/>
  <c r="N37" i="1" s="1"/>
  <c r="L34" i="15" s="1"/>
  <c r="R37" i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BE37" i="1" s="1" a="1"/>
  <c r="BE37" i="1" s="1"/>
  <c r="AP37" i="1"/>
  <c r="AQ37" i="1"/>
  <c r="BR37" i="1"/>
  <c r="BS37" i="1"/>
  <c r="BT99" i="1"/>
  <c r="A38" i="1"/>
  <c r="C38" i="1"/>
  <c r="G38" i="1"/>
  <c r="M38" i="1" a="1"/>
  <c r="M38" i="1" s="1"/>
  <c r="AM38" i="1" s="1"/>
  <c r="N38" i="1" a="1"/>
  <c r="N38" i="1" s="1"/>
  <c r="L35" i="15" s="1"/>
  <c r="R38" i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100" i="1"/>
  <c r="A39" i="1"/>
  <c r="C39" i="1"/>
  <c r="G39" i="1"/>
  <c r="M39" i="1" a="1"/>
  <c r="M39" i="1" s="1"/>
  <c r="AM39" i="1" s="1"/>
  <c r="N39" i="1" a="1"/>
  <c r="N39" i="1" s="1"/>
  <c r="L36" i="15" s="1"/>
  <c r="R39" i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101" i="1"/>
  <c r="A40" i="1"/>
  <c r="C40" i="1"/>
  <c r="G40" i="1"/>
  <c r="M40" i="1" a="1"/>
  <c r="M40" i="1" s="1"/>
  <c r="AM40" i="1" s="1"/>
  <c r="N40" i="1" a="1"/>
  <c r="N40" i="1" s="1"/>
  <c r="R40" i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BE40" i="1" s="1" a="1"/>
  <c r="BE40" i="1" s="1"/>
  <c r="AP40" i="1"/>
  <c r="AQ40" i="1"/>
  <c r="BR40" i="1"/>
  <c r="BS40" i="1"/>
  <c r="BT102" i="1"/>
  <c r="A41" i="1"/>
  <c r="C41" i="1"/>
  <c r="G41" i="1"/>
  <c r="M41" i="1" a="1"/>
  <c r="M41" i="1" s="1"/>
  <c r="AM41" i="1" s="1"/>
  <c r="N41" i="1" a="1"/>
  <c r="N41" i="1" s="1"/>
  <c r="L38" i="15" s="1"/>
  <c r="R41" i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BE41" i="1" s="1" a="1"/>
  <c r="BE41" i="1" s="1"/>
  <c r="AP41" i="1"/>
  <c r="AQ41" i="1"/>
  <c r="BR41" i="1"/>
  <c r="BS41" i="1"/>
  <c r="BT103" i="1"/>
  <c r="A42" i="1"/>
  <c r="C42" i="1"/>
  <c r="G42" i="1"/>
  <c r="M42" i="1" a="1"/>
  <c r="M42" i="1" s="1"/>
  <c r="AM42" i="1" s="1"/>
  <c r="N42" i="1" a="1"/>
  <c r="N42" i="1" s="1"/>
  <c r="R42" i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104" i="1"/>
  <c r="A43" i="1"/>
  <c r="C43" i="1"/>
  <c r="G43" i="1"/>
  <c r="M43" i="1" a="1"/>
  <c r="M43" i="1" s="1"/>
  <c r="AM43" i="1" s="1"/>
  <c r="N43" i="1" a="1"/>
  <c r="N43" i="1" s="1"/>
  <c r="R43" i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BE43" i="1" s="1" a="1"/>
  <c r="BE43" i="1" s="1"/>
  <c r="AP43" i="1"/>
  <c r="AQ43" i="1"/>
  <c r="BR43" i="1"/>
  <c r="BS43" i="1"/>
  <c r="BT105" i="1"/>
  <c r="A44" i="1"/>
  <c r="C44" i="1"/>
  <c r="G44" i="1"/>
  <c r="M44" i="1" a="1"/>
  <c r="M44" i="1" s="1"/>
  <c r="AM44" i="1" s="1"/>
  <c r="N44" i="1" a="1"/>
  <c r="N44" i="1" s="1"/>
  <c r="L41" i="15" s="1"/>
  <c r="R44" i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BE44" i="1" s="1" a="1"/>
  <c r="BE44" i="1" s="1"/>
  <c r="AP44" i="1"/>
  <c r="AQ44" i="1"/>
  <c r="BR44" i="1"/>
  <c r="BS44" i="1"/>
  <c r="BT106" i="1"/>
  <c r="A45" i="1"/>
  <c r="C45" i="1"/>
  <c r="G45" i="1"/>
  <c r="M45" i="1" a="1"/>
  <c r="M45" i="1" s="1"/>
  <c r="AM45" i="1" s="1"/>
  <c r="N45" i="1" a="1"/>
  <c r="N45" i="1" s="1"/>
  <c r="R45" i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107" i="1"/>
  <c r="A46" i="1"/>
  <c r="C46" i="1"/>
  <c r="G46" i="1"/>
  <c r="M46" i="1" a="1"/>
  <c r="M46" i="1" s="1"/>
  <c r="AM46" i="1" s="1"/>
  <c r="N46" i="1" a="1"/>
  <c r="N46" i="1" s="1"/>
  <c r="R46" i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BE46" i="1" s="1" a="1"/>
  <c r="BE46" i="1" s="1"/>
  <c r="AP46" i="1"/>
  <c r="AQ46" i="1"/>
  <c r="BR46" i="1"/>
  <c r="BS46" i="1"/>
  <c r="BT108" i="1"/>
  <c r="A47" i="1"/>
  <c r="C47" i="1"/>
  <c r="G47" i="1"/>
  <c r="M47" i="1" a="1"/>
  <c r="M47" i="1" s="1"/>
  <c r="AM47" i="1" s="1"/>
  <c r="N47" i="1" a="1"/>
  <c r="N47" i="1" s="1"/>
  <c r="R47" i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109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11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BE49" i="1" s="1" a="1"/>
  <c r="BE49" i="1" s="1"/>
  <c r="AP49" i="1"/>
  <c r="AQ49" i="1"/>
  <c r="BR49" i="1"/>
  <c r="BS49" i="1"/>
  <c r="BT111" i="1"/>
  <c r="A50" i="1"/>
  <c r="C50" i="1"/>
  <c r="G50" i="1"/>
  <c r="M50" i="1" a="1"/>
  <c r="M50" i="1" s="1"/>
  <c r="AM50" i="1" s="1"/>
  <c r="N50" i="1" a="1"/>
  <c r="N50" i="1" s="1"/>
  <c r="L47" i="15" s="1"/>
  <c r="R50" i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11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113" i="1"/>
  <c r="A52" i="1"/>
  <c r="C52" i="1"/>
  <c r="G52" i="1"/>
  <c r="M52" i="1" a="1"/>
  <c r="M52" i="1" s="1"/>
  <c r="AM52" i="1" s="1"/>
  <c r="N52" i="1" a="1"/>
  <c r="N52" i="1" s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11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115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116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117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BE56" i="1" s="1" a="1"/>
  <c r="BE56" i="1" s="1"/>
  <c r="AP56" i="1"/>
  <c r="AQ56" i="1"/>
  <c r="BR56" i="1"/>
  <c r="BS56" i="1"/>
  <c r="BT118" i="1"/>
  <c r="A57" i="1"/>
  <c r="C57" i="1"/>
  <c r="G57" i="1"/>
  <c r="M57" i="1" a="1"/>
  <c r="M57" i="1" s="1"/>
  <c r="AM57" i="1" s="1"/>
  <c r="N57" i="1" a="1"/>
  <c r="N57" i="1" s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R57" i="1"/>
  <c r="BS57" i="1"/>
  <c r="BT119" i="1"/>
  <c r="A58" i="1"/>
  <c r="C58" i="1"/>
  <c r="G58" i="1"/>
  <c r="M58" i="1" a="1"/>
  <c r="M58" i="1" s="1"/>
  <c r="AM58" i="1" s="1"/>
  <c r="N58" i="1" a="1"/>
  <c r="N58" i="1" s="1"/>
  <c r="R58" i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O58" i="1"/>
  <c r="BE58" i="1" s="1" a="1"/>
  <c r="BE58" i="1" s="1"/>
  <c r="AP58" i="1"/>
  <c r="AQ58" i="1"/>
  <c r="BR58" i="1"/>
  <c r="BS58" i="1"/>
  <c r="BT120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BE59" i="1" s="1" a="1"/>
  <c r="BE59" i="1" s="1"/>
  <c r="AP59" i="1"/>
  <c r="AQ59" i="1"/>
  <c r="BR59" i="1"/>
  <c r="BS59" i="1"/>
  <c r="BT121" i="1"/>
  <c r="A60" i="1"/>
  <c r="C60" i="1"/>
  <c r="G60" i="1"/>
  <c r="M60" i="1" a="1"/>
  <c r="M60" i="1" s="1"/>
  <c r="AM60" i="1" s="1"/>
  <c r="N60" i="1" a="1"/>
  <c r="N60" i="1" s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122" i="1"/>
  <c r="A61" i="1"/>
  <c r="C61" i="1"/>
  <c r="G61" i="1"/>
  <c r="M61" i="1" a="1"/>
  <c r="M61" i="1" s="1"/>
  <c r="AM61" i="1" s="1"/>
  <c r="N61" i="1" a="1"/>
  <c r="N61" i="1" s="1"/>
  <c r="R61" i="1"/>
  <c r="S61" i="1" a="1"/>
  <c r="S61" i="1" s="1"/>
  <c r="T61" i="1" a="1"/>
  <c r="T61" i="1" s="1"/>
  <c r="U61" i="1" a="1"/>
  <c r="U61" i="1" s="1"/>
  <c r="AI61" i="1"/>
  <c r="BB61" i="1" s="1"/>
  <c r="AJ61" i="1"/>
  <c r="AK61" i="1"/>
  <c r="AL61" i="1"/>
  <c r="AO61" i="1"/>
  <c r="BE61" i="1" s="1" a="1"/>
  <c r="BE61" i="1" s="1"/>
  <c r="AP61" i="1"/>
  <c r="AQ61" i="1"/>
  <c r="BR61" i="1"/>
  <c r="BS61" i="1"/>
  <c r="BT123" i="1"/>
  <c r="A62" i="1"/>
  <c r="C62" i="1"/>
  <c r="G62" i="1"/>
  <c r="M62" i="1" a="1"/>
  <c r="M62" i="1" s="1"/>
  <c r="AM62" i="1" s="1"/>
  <c r="N62" i="1" a="1"/>
  <c r="N62" i="1" s="1"/>
  <c r="R62" i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124" i="1"/>
  <c r="A63" i="1"/>
  <c r="C63" i="1"/>
  <c r="G63" i="1"/>
  <c r="M63" i="1" a="1"/>
  <c r="M63" i="1" s="1"/>
  <c r="AM63" i="1" s="1"/>
  <c r="N63" i="1" a="1"/>
  <c r="N63" i="1" s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BE63" i="1" s="1" a="1"/>
  <c r="BE63" i="1" s="1"/>
  <c r="AP63" i="1"/>
  <c r="AQ63" i="1"/>
  <c r="BR63" i="1"/>
  <c r="BS63" i="1"/>
  <c r="BT125" i="1"/>
  <c r="A64" i="1"/>
  <c r="C64" i="1"/>
  <c r="G64" i="1"/>
  <c r="M64" i="1" a="1"/>
  <c r="M64" i="1" s="1"/>
  <c r="AM64" i="1" s="1"/>
  <c r="N64" i="1" a="1"/>
  <c r="N64" i="1" s="1"/>
  <c r="R64" i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126" i="1"/>
  <c r="A65" i="1"/>
  <c r="C65" i="1"/>
  <c r="G65" i="1"/>
  <c r="M65" i="1" a="1"/>
  <c r="M65" i="1" s="1"/>
  <c r="AM65" i="1" s="1"/>
  <c r="N65" i="1" a="1"/>
  <c r="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127" i="1"/>
  <c r="A66" i="1"/>
  <c r="C66" i="1"/>
  <c r="G66" i="1"/>
  <c r="M66" i="1" a="1"/>
  <c r="M66" i="1" s="1"/>
  <c r="AM66" i="1" s="1"/>
  <c r="N66" i="1" a="1"/>
  <c r="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128" i="1"/>
  <c r="A67" i="1"/>
  <c r="C67" i="1"/>
  <c r="G67" i="1"/>
  <c r="M67" i="1" a="1"/>
  <c r="M67" i="1" s="1"/>
  <c r="AM67" i="1" s="1"/>
  <c r="N67" i="1" a="1"/>
  <c r="N67" i="1" s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R67" i="1"/>
  <c r="BS67" i="1"/>
  <c r="BT129" i="1"/>
  <c r="A68" i="1"/>
  <c r="C68" i="1"/>
  <c r="G68" i="1"/>
  <c r="M68" i="1" a="1"/>
  <c r="M68" i="1" s="1"/>
  <c r="AM68" i="1" s="1"/>
  <c r="N68" i="1" a="1"/>
  <c r="N68" i="1" s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E68" i="1" s="1" a="1"/>
  <c r="BE68" i="1" s="1"/>
  <c r="AP68" i="1"/>
  <c r="AQ68" i="1"/>
  <c r="BR68" i="1"/>
  <c r="BS68" i="1"/>
  <c r="BT130" i="1"/>
  <c r="A69" i="1"/>
  <c r="C69" i="1"/>
  <c r="G69" i="1"/>
  <c r="M69" i="1" a="1"/>
  <c r="M69" i="1" s="1"/>
  <c r="AM69" i="1" s="1"/>
  <c r="N69" i="1" a="1"/>
  <c r="N69" i="1" s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BE69" i="1" s="1" a="1"/>
  <c r="BE69" i="1" s="1"/>
  <c r="AP69" i="1"/>
  <c r="AQ69" i="1"/>
  <c r="BR69" i="1"/>
  <c r="BS69" i="1"/>
  <c r="BT131" i="1"/>
  <c r="A70" i="1"/>
  <c r="C70" i="1"/>
  <c r="G70" i="1"/>
  <c r="M70" i="1" a="1"/>
  <c r="M70" i="1" s="1"/>
  <c r="AM70" i="1" s="1"/>
  <c r="N70" i="1" a="1"/>
  <c r="N70" i="1" s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132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BE71" i="1" s="1" a="1"/>
  <c r="BE71" i="1" s="1"/>
  <c r="AP71" i="1"/>
  <c r="AQ71" i="1"/>
  <c r="BR71" i="1"/>
  <c r="BS71" i="1"/>
  <c r="BT133" i="1"/>
  <c r="A72" i="1"/>
  <c r="C72" i="1"/>
  <c r="G72" i="1"/>
  <c r="M72" i="1" a="1"/>
  <c r="M72" i="1" s="1"/>
  <c r="A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BE72" i="1" s="1" a="1"/>
  <c r="BE72" i="1" s="1"/>
  <c r="AP72" i="1"/>
  <c r="AQ72" i="1"/>
  <c r="BR72" i="1"/>
  <c r="BS72" i="1"/>
  <c r="BT134" i="1"/>
  <c r="A73" i="1"/>
  <c r="C73" i="1"/>
  <c r="G73" i="1"/>
  <c r="M73" i="1" a="1"/>
  <c r="M73" i="1" s="1"/>
  <c r="AM73" i="1" s="1"/>
  <c r="N73" i="1" a="1"/>
  <c r="N73" i="1" s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135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136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137" i="1"/>
  <c r="A76" i="1"/>
  <c r="C76" i="1"/>
  <c r="G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138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AP77" i="1"/>
  <c r="AQ77" i="1"/>
  <c r="BR77" i="1"/>
  <c r="BS77" i="1"/>
  <c r="BT139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140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R79" i="1"/>
  <c r="BS79" i="1"/>
  <c r="BT141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BE80" i="1" s="1" a="1"/>
  <c r="BE80" i="1" s="1"/>
  <c r="AP80" i="1"/>
  <c r="AQ80" i="1"/>
  <c r="BR80" i="1"/>
  <c r="BS80" i="1"/>
  <c r="BT142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143" i="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AP82" i="1"/>
  <c r="AQ82" i="1"/>
  <c r="BR82" i="1"/>
  <c r="BS82" i="1"/>
  <c r="BT144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145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146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147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148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AP87" i="1"/>
  <c r="AQ87" i="1"/>
  <c r="BR87" i="1"/>
  <c r="BS87" i="1"/>
  <c r="BT149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AP88" i="1"/>
  <c r="AQ88" i="1"/>
  <c r="BR88" i="1"/>
  <c r="BS88" i="1"/>
  <c r="BT150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151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AP90" i="1"/>
  <c r="AQ90" i="1"/>
  <c r="BR90" i="1"/>
  <c r="BS90" i="1"/>
  <c r="BT152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AP91" i="1"/>
  <c r="AQ91" i="1"/>
  <c r="BR91" i="1"/>
  <c r="BS91" i="1"/>
  <c r="BT153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154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AP93" i="1"/>
  <c r="AQ93" i="1"/>
  <c r="BR93" i="1"/>
  <c r="BS93" i="1"/>
  <c r="BT155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56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AP95" i="1"/>
  <c r="AQ95" i="1"/>
  <c r="BR95" i="1"/>
  <c r="BS95" i="1"/>
  <c r="BT157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N96" i="1"/>
  <c r="AO96" i="1"/>
  <c r="BE96" i="1" s="1" a="1"/>
  <c r="BE96" i="1" s="1"/>
  <c r="AP96" i="1"/>
  <c r="AQ96" i="1"/>
  <c r="BR96" i="1"/>
  <c r="BS96" i="1"/>
  <c r="BT158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BE97" i="1" s="1" a="1"/>
  <c r="BE97" i="1" s="1"/>
  <c r="AP97" i="1"/>
  <c r="AQ97" i="1"/>
  <c r="BR97" i="1"/>
  <c r="BS97" i="1"/>
  <c r="BT159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60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61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62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AP101" i="1"/>
  <c r="AQ101" i="1"/>
  <c r="BR101" i="1"/>
  <c r="BS101" i="1"/>
  <c r="BT163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64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65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66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AP105" i="1"/>
  <c r="AQ105" i="1"/>
  <c r="BR105" i="1"/>
  <c r="BS105" i="1"/>
  <c r="BT167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68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69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70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AP109" i="1"/>
  <c r="AQ109" i="1"/>
  <c r="BR109" i="1"/>
  <c r="BS109" i="1"/>
  <c r="BT171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72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73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74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75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AP114" i="1"/>
  <c r="AQ114" i="1"/>
  <c r="BR114" i="1"/>
  <c r="BS114" i="1"/>
  <c r="BT176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77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78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BE117" i="1" s="1" a="1"/>
  <c r="BE117" i="1" s="1"/>
  <c r="AP117" i="1"/>
  <c r="AQ117" i="1"/>
  <c r="BR117" i="1"/>
  <c r="BS117" i="1"/>
  <c r="BT179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80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81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82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83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84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AP123" i="1"/>
  <c r="AQ123" i="1"/>
  <c r="BR123" i="1"/>
  <c r="BS123" i="1"/>
  <c r="BT185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86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BE125" i="1" s="1" a="1"/>
  <c r="BE125" i="1" s="1"/>
  <c r="AP125" i="1"/>
  <c r="AQ125" i="1"/>
  <c r="BR125" i="1"/>
  <c r="BS125" i="1"/>
  <c r="BT187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88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89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90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91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92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93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94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95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BE134" i="1" s="1" a="1"/>
  <c r="BE134" i="1" s="1"/>
  <c r="AP134" i="1"/>
  <c r="AQ134" i="1"/>
  <c r="BR134" i="1"/>
  <c r="BS134" i="1"/>
  <c r="BT196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N135" i="1"/>
  <c r="AO135" i="1"/>
  <c r="BE135" i="1" s="1" a="1"/>
  <c r="BE135" i="1" s="1"/>
  <c r="AP135" i="1"/>
  <c r="AQ135" i="1"/>
  <c r="BR135" i="1"/>
  <c r="BS135" i="1"/>
  <c r="BT197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98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99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200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201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202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AP141" i="1"/>
  <c r="AQ141" i="1"/>
  <c r="BR141" i="1"/>
  <c r="BS141" i="1"/>
  <c r="BT203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BE142" i="1" s="1" a="1"/>
  <c r="BE142" i="1" s="1"/>
  <c r="AP142" i="1"/>
  <c r="AQ142" i="1"/>
  <c r="BR142" i="1"/>
  <c r="BS142" i="1"/>
  <c r="BT204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BE143" i="1" s="1" a="1"/>
  <c r="BE143" i="1" s="1"/>
  <c r="AP143" i="1"/>
  <c r="AQ143" i="1"/>
  <c r="BR143" i="1"/>
  <c r="BS143" i="1"/>
  <c r="BT205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N144" i="1"/>
  <c r="AO144" i="1"/>
  <c r="BE144" i="1" s="1" a="1"/>
  <c r="BE144" i="1" s="1"/>
  <c r="AP144" i="1"/>
  <c r="AQ144" i="1"/>
  <c r="BR144" i="1"/>
  <c r="BS144" i="1"/>
  <c r="BT206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207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BE146" i="1" s="1" a="1"/>
  <c r="BE146" i="1" s="1"/>
  <c r="AP146" i="1"/>
  <c r="AQ146" i="1"/>
  <c r="BR146" i="1"/>
  <c r="BS146" i="1"/>
  <c r="BT208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209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210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211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212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213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214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N153" i="1"/>
  <c r="AO153" i="1"/>
  <c r="BE153" i="1" s="1" a="1"/>
  <c r="BE153" i="1" s="1"/>
  <c r="AP153" i="1"/>
  <c r="AQ153" i="1"/>
  <c r="BR153" i="1"/>
  <c r="BS153" i="1"/>
  <c r="BT215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216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N155" i="1"/>
  <c r="AO155" i="1"/>
  <c r="AP155" i="1"/>
  <c r="AQ155" i="1"/>
  <c r="BR155" i="1"/>
  <c r="BS155" i="1"/>
  <c r="BT217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N156" i="1"/>
  <c r="AO156" i="1"/>
  <c r="BE156" i="1" s="1" a="1"/>
  <c r="BE156" i="1" s="1"/>
  <c r="AP156" i="1"/>
  <c r="AQ156" i="1"/>
  <c r="BR156" i="1"/>
  <c r="BS156" i="1"/>
  <c r="BT218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219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AP158" i="1"/>
  <c r="AQ158" i="1"/>
  <c r="BR158" i="1"/>
  <c r="BS158" i="1"/>
  <c r="BT220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221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222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N161" i="1"/>
  <c r="AO161" i="1"/>
  <c r="BE161" i="1" s="1" a="1"/>
  <c r="BE161" i="1" s="1"/>
  <c r="AP161" i="1"/>
  <c r="AQ161" i="1"/>
  <c r="BR161" i="1"/>
  <c r="BS161" i="1"/>
  <c r="BT223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224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225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226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227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228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Q167" i="1" s="1"/>
  <c r="BS167" i="1"/>
  <c r="BT229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230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231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Q170" i="1" s="1"/>
  <c r="BS170" i="1"/>
  <c r="BT232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233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Q172" i="1" s="1"/>
  <c r="BS172" i="1"/>
  <c r="BT234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Q173" i="1" s="1"/>
  <c r="BS173" i="1"/>
  <c r="BT235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236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Q175" i="1"/>
  <c r="BR175" i="1"/>
  <c r="BS175" i="1"/>
  <c r="BT237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238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239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Q178" i="1" s="1"/>
  <c r="BS178" i="1"/>
  <c r="BT240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241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Q180" i="1" s="1"/>
  <c r="BS180" i="1"/>
  <c r="BT242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243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AP182" i="1"/>
  <c r="AQ182" i="1"/>
  <c r="BR182" i="1"/>
  <c r="BS182" i="1"/>
  <c r="BT244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245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246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AP185" i="1"/>
  <c r="AQ185" i="1"/>
  <c r="BR185" i="1"/>
  <c r="BS185" i="1"/>
  <c r="BT247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248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249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Q188" i="1" s="1"/>
  <c r="BS188" i="1"/>
  <c r="BT250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AP189" i="1"/>
  <c r="AQ189" i="1"/>
  <c r="BR189" i="1"/>
  <c r="BS189" i="1"/>
  <c r="BT251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252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Q191" i="1" s="1"/>
  <c r="BS191" i="1"/>
  <c r="BT253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Q192" i="1" s="1"/>
  <c r="BS192" i="1"/>
  <c r="BT254" i="1"/>
  <c r="A193" i="1"/>
  <c r="C193" i="1"/>
  <c r="G193" i="1"/>
  <c r="M193" i="1" a="1"/>
  <c r="M193" i="1" s="1"/>
  <c r="A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AP193" i="1"/>
  <c r="AQ193" i="1"/>
  <c r="BR193" i="1"/>
  <c r="BS193" i="1"/>
  <c r="BT255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56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AP195" i="1"/>
  <c r="AQ195" i="1"/>
  <c r="BR195" i="1"/>
  <c r="BQ195" i="1" s="1"/>
  <c r="BS195" i="1"/>
  <c r="BT257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58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59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60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61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AP200" i="1"/>
  <c r="AQ200" i="1"/>
  <c r="BR200" i="1"/>
  <c r="BQ200" i="1" s="1"/>
  <c r="BS200" i="1"/>
  <c r="BT262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N201" i="1"/>
  <c r="AO201" i="1"/>
  <c r="BE201" i="1" s="1" a="1"/>
  <c r="BE201" i="1" s="1"/>
  <c r="AP201" i="1"/>
  <c r="AQ201" i="1"/>
  <c r="BR201" i="1"/>
  <c r="BS201" i="1"/>
  <c r="BT263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Q202" i="1" s="1"/>
  <c r="BS202" i="1"/>
  <c r="BT264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65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66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67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68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Q207" i="1" s="1"/>
  <c r="BS207" i="1"/>
  <c r="BT269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70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71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72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O211" i="1"/>
  <c r="BE211" i="1" s="1" a="1"/>
  <c r="BE211" i="1" s="1"/>
  <c r="AP211" i="1"/>
  <c r="AQ211" i="1"/>
  <c r="BR211" i="1"/>
  <c r="BQ211" i="1" s="1"/>
  <c r="BS211" i="1"/>
  <c r="BT273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74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N213" i="1"/>
  <c r="AO213" i="1"/>
  <c r="BE213" i="1" s="1" a="1"/>
  <c r="BE213" i="1" s="1"/>
  <c r="AP213" i="1"/>
  <c r="AQ213" i="1"/>
  <c r="BR213" i="1"/>
  <c r="BQ213" i="1" s="1"/>
  <c r="BS213" i="1"/>
  <c r="BT275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76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77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BE216" i="1" s="1" a="1"/>
  <c r="BE216" i="1" s="1"/>
  <c r="AP216" i="1"/>
  <c r="AQ216" i="1"/>
  <c r="BR216" i="1"/>
  <c r="BS216" i="1"/>
  <c r="BQ216" i="1" s="1"/>
  <c r="BT278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AP217" i="1"/>
  <c r="AQ217" i="1"/>
  <c r="BR217" i="1"/>
  <c r="BS217" i="1"/>
  <c r="BT279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80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N219" i="1"/>
  <c r="AO219" i="1"/>
  <c r="BE219" i="1" s="1" a="1"/>
  <c r="BE219" i="1" s="1"/>
  <c r="AP219" i="1"/>
  <c r="AQ219" i="1"/>
  <c r="BR219" i="1"/>
  <c r="BS219" i="1"/>
  <c r="BT281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AP220" i="1"/>
  <c r="AQ220" i="1"/>
  <c r="BR220" i="1"/>
  <c r="BS220" i="1"/>
  <c r="BQ220" i="1" s="1"/>
  <c r="BT282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AP221" i="1"/>
  <c r="AQ221" i="1"/>
  <c r="BR221" i="1"/>
  <c r="BS221" i="1"/>
  <c r="BT283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Q222" i="1" s="1"/>
  <c r="BT284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85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86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87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AP226" i="1"/>
  <c r="AQ226" i="1"/>
  <c r="BR226" i="1"/>
  <c r="BS226" i="1"/>
  <c r="BT288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89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AP228" i="1"/>
  <c r="AQ228" i="1"/>
  <c r="BR228" i="1"/>
  <c r="BS228" i="1"/>
  <c r="BT290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AP229" i="1"/>
  <c r="AQ229" i="1"/>
  <c r="BR229" i="1"/>
  <c r="BQ229" i="1" s="1"/>
  <c r="BS229" i="1"/>
  <c r="BT291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AP230" i="1"/>
  <c r="AQ230" i="1"/>
  <c r="BR230" i="1"/>
  <c r="BS230" i="1"/>
  <c r="BT292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93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AP232" i="1"/>
  <c r="AQ232" i="1"/>
  <c r="BR232" i="1"/>
  <c r="BS232" i="1"/>
  <c r="BT294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AP233" i="1"/>
  <c r="AQ233" i="1"/>
  <c r="BR233" i="1"/>
  <c r="BQ233" i="1" s="1"/>
  <c r="BS233" i="1"/>
  <c r="BT295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96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97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N236" i="1"/>
  <c r="AO236" i="1"/>
  <c r="BE236" i="1" s="1" a="1"/>
  <c r="BE236" i="1" s="1"/>
  <c r="AP236" i="1"/>
  <c r="AQ236" i="1"/>
  <c r="BR236" i="1"/>
  <c r="BS236" i="1"/>
  <c r="BT298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Q237" i="1" s="1"/>
  <c r="BS237" i="1"/>
  <c r="BT299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Q238" i="1" s="1"/>
  <c r="BS238" i="1"/>
  <c r="BT300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301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Q240" i="1" s="1"/>
  <c r="BS240" i="1"/>
  <c r="BT302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Q241" i="1" s="1"/>
  <c r="BS241" i="1"/>
  <c r="BT303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304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Q243" i="1" s="1"/>
  <c r="BS243" i="1"/>
  <c r="BT305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306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N245" i="1"/>
  <c r="AO245" i="1"/>
  <c r="BE245" i="1" s="1" a="1"/>
  <c r="BE245" i="1" s="1"/>
  <c r="AP245" i="1"/>
  <c r="AQ245" i="1"/>
  <c r="BR245" i="1"/>
  <c r="BS245" i="1"/>
  <c r="BT307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Q246" i="1" s="1"/>
  <c r="BS246" i="1"/>
  <c r="BT308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AP247" i="1"/>
  <c r="AQ247" i="1"/>
  <c r="BR247" i="1"/>
  <c r="BS247" i="1"/>
  <c r="BT309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Q248" i="1" s="1"/>
  <c r="BS248" i="1"/>
  <c r="BT310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Q249" i="1" s="1"/>
  <c r="BS249" i="1"/>
  <c r="BT311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312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Q251" i="1" s="1"/>
  <c r="BS251" i="1"/>
  <c r="BT313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Q252" i="1" s="1"/>
  <c r="BS252" i="1"/>
  <c r="BT314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315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N254" i="1"/>
  <c r="AO254" i="1"/>
  <c r="BE254" i="1" s="1" a="1"/>
  <c r="BE254" i="1" s="1"/>
  <c r="AP254" i="1"/>
  <c r="AQ254" i="1"/>
  <c r="BR254" i="1"/>
  <c r="BQ254" i="1" s="1"/>
  <c r="BS254" i="1"/>
  <c r="BT316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317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BE256" i="1" s="1" a="1"/>
  <c r="BE256" i="1" s="1"/>
  <c r="AP256" i="1"/>
  <c r="AQ256" i="1"/>
  <c r="BR256" i="1"/>
  <c r="BQ256" i="1" s="1"/>
  <c r="BS256" i="1"/>
  <c r="BT318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319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320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Q259" i="1" s="1"/>
  <c r="BS259" i="1"/>
  <c r="BT321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AP260" i="1"/>
  <c r="AQ260" i="1"/>
  <c r="BR260" i="1"/>
  <c r="BQ260" i="1" s="1"/>
  <c r="BS260" i="1"/>
  <c r="BT322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323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324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Q263" i="1" s="1"/>
  <c r="BS263" i="1"/>
  <c r="BT325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AP264" i="1"/>
  <c r="AQ264" i="1"/>
  <c r="BR264" i="1"/>
  <c r="BS264" i="1"/>
  <c r="BT326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327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Q266" i="1"/>
  <c r="BR266" i="1"/>
  <c r="BS266" i="1"/>
  <c r="BT328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329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BE268" i="1" s="1" a="1"/>
  <c r="BE268" i="1" s="1"/>
  <c r="AP268" i="1"/>
  <c r="AQ268" i="1"/>
  <c r="BR268" i="1"/>
  <c r="BS268" i="1"/>
  <c r="BT330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AP269" i="1"/>
  <c r="AQ269" i="1"/>
  <c r="BR269" i="1"/>
  <c r="BS269" i="1"/>
  <c r="BQ269" i="1" s="1"/>
  <c r="BT331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Q270" i="1" s="1"/>
  <c r="BS270" i="1"/>
  <c r="BT332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333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334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Q273" i="1" s="1"/>
  <c r="BS273" i="1"/>
  <c r="BT335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Q274" i="1" s="1"/>
  <c r="BS274" i="1"/>
  <c r="BT336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337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BE276" i="1" s="1" a="1"/>
  <c r="BE276" i="1" s="1"/>
  <c r="AP276" i="1"/>
  <c r="AQ276" i="1"/>
  <c r="BR276" i="1"/>
  <c r="BS276" i="1"/>
  <c r="BT338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339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N278" i="1"/>
  <c r="AO278" i="1"/>
  <c r="BE278" i="1" s="1" a="1"/>
  <c r="BE278" i="1" s="1"/>
  <c r="AP278" i="1"/>
  <c r="AQ278" i="1"/>
  <c r="BR278" i="1"/>
  <c r="BS278" i="1"/>
  <c r="BQ278" i="1" s="1"/>
  <c r="BT340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AP279" i="1"/>
  <c r="AQ279" i="1"/>
  <c r="BR279" i="1"/>
  <c r="BQ279" i="1" s="1"/>
  <c r="BS279" i="1"/>
  <c r="BT341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342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343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Q282" i="1" s="1"/>
  <c r="BS282" i="1"/>
  <c r="BT344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345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346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Q285" i="1" s="1"/>
  <c r="BS285" i="1"/>
  <c r="BT347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348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349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Q288" i="1" s="1"/>
  <c r="BS288" i="1"/>
  <c r="BT350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351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AP290" i="1"/>
  <c r="AQ290" i="1"/>
  <c r="BR290" i="1"/>
  <c r="BS290" i="1"/>
  <c r="BT352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AP291" i="1"/>
  <c r="AQ291" i="1"/>
  <c r="BR291" i="1"/>
  <c r="BQ291" i="1" s="1"/>
  <c r="BS291" i="1"/>
  <c r="BT353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AP292" i="1"/>
  <c r="AQ292" i="1"/>
  <c r="BR292" i="1"/>
  <c r="BS292" i="1"/>
  <c r="BT354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55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Q294" i="1" s="1"/>
  <c r="BS294" i="1"/>
  <c r="BT356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57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N296" i="1"/>
  <c r="AO296" i="1"/>
  <c r="AP296" i="1"/>
  <c r="AQ296" i="1"/>
  <c r="BR296" i="1"/>
  <c r="BQ296" i="1" s="1"/>
  <c r="BS296" i="1"/>
  <c r="BT358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BE297" i="1" s="1" a="1"/>
  <c r="BE297" i="1" s="1"/>
  <c r="AP297" i="1"/>
  <c r="AQ297" i="1"/>
  <c r="BR297" i="1"/>
  <c r="BS297" i="1"/>
  <c r="BT359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60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AP299" i="1"/>
  <c r="AQ299" i="1"/>
  <c r="BR299" i="1"/>
  <c r="BS299" i="1"/>
  <c r="BT361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AP300" i="1"/>
  <c r="AQ300" i="1"/>
  <c r="BR300" i="1"/>
  <c r="BS300" i="1"/>
  <c r="BT362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63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Q302" i="1" s="1"/>
  <c r="BS302" i="1"/>
  <c r="BT364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65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66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N305" i="1"/>
  <c r="AO305" i="1"/>
  <c r="AP305" i="1"/>
  <c r="AQ305" i="1"/>
  <c r="BR305" i="1"/>
  <c r="BS305" i="1"/>
  <c r="BQ305" i="1" s="1"/>
  <c r="BT367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BE306" i="1" s="1" a="1"/>
  <c r="BE306" i="1" s="1"/>
  <c r="AP306" i="1"/>
  <c r="AQ306" i="1"/>
  <c r="BR306" i="1"/>
  <c r="BQ306" i="1" s="1"/>
  <c r="BS306" i="1"/>
  <c r="BT368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69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AP308" i="1"/>
  <c r="AQ308" i="1"/>
  <c r="BR308" i="1"/>
  <c r="BS308" i="1"/>
  <c r="BT370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Q309" i="1" s="1"/>
  <c r="BS309" i="1"/>
  <c r="BT371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O310" i="1"/>
  <c r="BE310" i="1" s="1" a="1"/>
  <c r="BE310" i="1" s="1"/>
  <c r="AP310" i="1"/>
  <c r="AQ310" i="1"/>
  <c r="BR310" i="1"/>
  <c r="BQ310" i="1" s="1"/>
  <c r="BS310" i="1"/>
  <c r="BT372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73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Q312" i="1"/>
  <c r="BR312" i="1"/>
  <c r="BS312" i="1"/>
  <c r="BT374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AP313" i="1"/>
  <c r="AQ313" i="1"/>
  <c r="BR313" i="1"/>
  <c r="BS313" i="1"/>
  <c r="BT375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Q314" i="1"/>
  <c r="BR314" i="1"/>
  <c r="BS314" i="1"/>
  <c r="BT376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77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BE316" i="1" s="1" a="1"/>
  <c r="BE316" i="1" s="1"/>
  <c r="AP316" i="1"/>
  <c r="AQ316" i="1"/>
  <c r="BR316" i="1"/>
  <c r="BS316" i="1"/>
  <c r="BT378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BE317" i="1" s="1" a="1"/>
  <c r="BE317" i="1" s="1"/>
  <c r="AP317" i="1"/>
  <c r="AQ317" i="1"/>
  <c r="BR317" i="1"/>
  <c r="BS317" i="1"/>
  <c r="BT379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80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Q319" i="1" s="1"/>
  <c r="BS319" i="1"/>
  <c r="BT381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82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83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Q322" i="1" s="1"/>
  <c r="BS322" i="1"/>
  <c r="BT384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AP323" i="1"/>
  <c r="AQ323" i="1"/>
  <c r="BR323" i="1"/>
  <c r="BS323" i="1"/>
  <c r="BT385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AP324" i="1"/>
  <c r="AQ324" i="1"/>
  <c r="BR324" i="1"/>
  <c r="BS324" i="1"/>
  <c r="BT386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87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Q326" i="1" s="1"/>
  <c r="BS326" i="1"/>
  <c r="BT388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N327" i="1"/>
  <c r="AO327" i="1"/>
  <c r="AP327" i="1"/>
  <c r="AQ327" i="1"/>
  <c r="BR327" i="1"/>
  <c r="BS327" i="1"/>
  <c r="BT389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Q328" i="1" s="1"/>
  <c r="BS328" i="1"/>
  <c r="BT390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91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Q330" i="1" s="1"/>
  <c r="BS330" i="1"/>
  <c r="BT392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Q331" i="1" s="1"/>
  <c r="BS331" i="1"/>
  <c r="BT393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94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AP333" i="1"/>
  <c r="AQ333" i="1"/>
  <c r="BQ333" i="1"/>
  <c r="BR333" i="1"/>
  <c r="BS333" i="1"/>
  <c r="BT395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AP334" i="1"/>
  <c r="AQ334" i="1"/>
  <c r="BR334" i="1"/>
  <c r="BS334" i="1"/>
  <c r="BT396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BE335" i="1" s="1" a="1"/>
  <c r="BE335" i="1" s="1"/>
  <c r="AP335" i="1"/>
  <c r="AQ335" i="1"/>
  <c r="BR335" i="1"/>
  <c r="BQ335" i="1" s="1"/>
  <c r="BS335" i="1"/>
  <c r="BT397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Q336" i="1" s="1"/>
  <c r="BS336" i="1"/>
  <c r="BT398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99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Q338" i="1" s="1"/>
  <c r="BS338" i="1"/>
  <c r="BT400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N339" i="1"/>
  <c r="AO339" i="1"/>
  <c r="AP339" i="1"/>
  <c r="AQ339" i="1"/>
  <c r="BR339" i="1"/>
  <c r="BS339" i="1"/>
  <c r="BT401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BE340" i="1" s="1" a="1"/>
  <c r="BE340" i="1" s="1"/>
  <c r="AP340" i="1"/>
  <c r="AQ340" i="1"/>
  <c r="BR340" i="1"/>
  <c r="BQ340" i="1" s="1"/>
  <c r="BS340" i="1"/>
  <c r="BT402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Q341" i="1" s="1"/>
  <c r="BS341" i="1"/>
  <c r="BT403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404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AP343" i="1"/>
  <c r="AQ343" i="1"/>
  <c r="BR343" i="1"/>
  <c r="BQ343" i="1" s="1"/>
  <c r="BS343" i="1"/>
  <c r="BT405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406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Q345" i="1" s="1"/>
  <c r="BS345" i="1"/>
  <c r="BT407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408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409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N348" i="1"/>
  <c r="AO348" i="1"/>
  <c r="BE348" i="1" s="1" a="1"/>
  <c r="BE348" i="1" s="1"/>
  <c r="AP348" i="1"/>
  <c r="AQ348" i="1"/>
  <c r="BR348" i="1"/>
  <c r="BS348" i="1"/>
  <c r="BT410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411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AP350" i="1"/>
  <c r="AQ350" i="1"/>
  <c r="BR350" i="1"/>
  <c r="BS350" i="1"/>
  <c r="BT412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AP351" i="1"/>
  <c r="AQ351" i="1"/>
  <c r="BR351" i="1"/>
  <c r="BS351" i="1"/>
  <c r="BT413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AP352" i="1"/>
  <c r="AQ352" i="1"/>
  <c r="BR352" i="1"/>
  <c r="BS352" i="1"/>
  <c r="BT414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415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AP354" i="1"/>
  <c r="AQ354" i="1"/>
  <c r="BR354" i="1"/>
  <c r="BQ354" i="1" s="1"/>
  <c r="BS354" i="1"/>
  <c r="BT416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417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BE356" i="1" s="1" a="1"/>
  <c r="BE356" i="1" s="1"/>
  <c r="AP356" i="1"/>
  <c r="AQ356" i="1"/>
  <c r="BR356" i="1"/>
  <c r="BS356" i="1"/>
  <c r="BT418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N357" i="1"/>
  <c r="AO357" i="1"/>
  <c r="AP357" i="1"/>
  <c r="AQ357" i="1"/>
  <c r="BR357" i="1"/>
  <c r="BS357" i="1"/>
  <c r="BT419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Q358" i="1" s="1"/>
  <c r="BS358" i="1"/>
  <c r="BT420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421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AP360" i="1"/>
  <c r="AQ360" i="1"/>
  <c r="BR360" i="1"/>
  <c r="BS360" i="1"/>
  <c r="BT422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AP361" i="1"/>
  <c r="AQ361" i="1"/>
  <c r="BR361" i="1"/>
  <c r="BS361" i="1"/>
  <c r="BT423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424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AP363" i="1"/>
  <c r="AQ363" i="1"/>
  <c r="BR363" i="1"/>
  <c r="BS363" i="1"/>
  <c r="BT425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426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427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N366" i="1"/>
  <c r="AO366" i="1"/>
  <c r="BE366" i="1" s="1" a="1"/>
  <c r="BE366" i="1" s="1"/>
  <c r="AP366" i="1"/>
  <c r="AQ366" i="1"/>
  <c r="BR366" i="1"/>
  <c r="BS366" i="1"/>
  <c r="BT428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429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430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Q369" i="1" s="1"/>
  <c r="BS369" i="1"/>
  <c r="BT431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Q370" i="1" s="1"/>
  <c r="BS370" i="1"/>
  <c r="BT432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433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Q372" i="1" s="1"/>
  <c r="BS372" i="1"/>
  <c r="BT434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AP373" i="1"/>
  <c r="AQ373" i="1"/>
  <c r="BR373" i="1"/>
  <c r="BS373" i="1"/>
  <c r="BT435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436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N375" i="1"/>
  <c r="AO375" i="1"/>
  <c r="BE375" i="1" s="1" a="1"/>
  <c r="BE375" i="1" s="1"/>
  <c r="AP375" i="1"/>
  <c r="AQ375" i="1"/>
  <c r="BR375" i="1"/>
  <c r="BQ375" i="1" s="1"/>
  <c r="BS375" i="1"/>
  <c r="BT437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BE376" i="1" s="1" a="1"/>
  <c r="BE376" i="1" s="1"/>
  <c r="AP376" i="1"/>
  <c r="AQ376" i="1"/>
  <c r="BR376" i="1"/>
  <c r="BS376" i="1"/>
  <c r="BT438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BE377" i="1" s="1" a="1"/>
  <c r="BE377" i="1" s="1"/>
  <c r="AP377" i="1"/>
  <c r="AQ377" i="1"/>
  <c r="BR377" i="1"/>
  <c r="BS377" i="1"/>
  <c r="BT439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440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441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BE380" i="1" s="1" a="1"/>
  <c r="BE380" i="1" s="1"/>
  <c r="AP380" i="1"/>
  <c r="AQ380" i="1"/>
  <c r="BR380" i="1"/>
  <c r="BS380" i="1"/>
  <c r="BT442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Q381" i="1" s="1"/>
  <c r="BS381" i="1"/>
  <c r="BT443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444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BE383" i="1" s="1" a="1"/>
  <c r="BE383" i="1" s="1"/>
  <c r="AP383" i="1"/>
  <c r="AQ383" i="1"/>
  <c r="BR383" i="1"/>
  <c r="BS383" i="1"/>
  <c r="BT445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AP384" i="1"/>
  <c r="AQ384" i="1"/>
  <c r="BR384" i="1"/>
  <c r="BS384" i="1"/>
  <c r="BQ384" i="1" s="1"/>
  <c r="BT446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AP385" i="1"/>
  <c r="AQ385" i="1"/>
  <c r="BR385" i="1"/>
  <c r="BS385" i="1"/>
  <c r="BT447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448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449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450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Q389" i="1" s="1"/>
  <c r="BS389" i="1"/>
  <c r="BT451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BE390" i="1" s="1" a="1"/>
  <c r="BE390" i="1" s="1"/>
  <c r="AP390" i="1"/>
  <c r="AQ390" i="1"/>
  <c r="BR390" i="1"/>
  <c r="BS390" i="1"/>
  <c r="BT452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Q391" i="1" s="1"/>
  <c r="BS391" i="1"/>
  <c r="BT453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454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455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AP394" i="1"/>
  <c r="AQ394" i="1"/>
  <c r="BR394" i="1"/>
  <c r="BS394" i="1"/>
  <c r="BT456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57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AP396" i="1"/>
  <c r="AQ396" i="1"/>
  <c r="BR396" i="1"/>
  <c r="BS396" i="1"/>
  <c r="BT458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Q397" i="1" s="1"/>
  <c r="BS397" i="1"/>
  <c r="BT459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Q398" i="1" s="1"/>
  <c r="BS398" i="1"/>
  <c r="BT460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61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Q400" i="1" s="1"/>
  <c r="BS400" i="1"/>
  <c r="BT462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63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64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65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Q404" i="1" s="1"/>
  <c r="BS404" i="1"/>
  <c r="BT466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67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68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Q407" i="1" s="1"/>
  <c r="BS407" i="1"/>
  <c r="BT469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70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71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Q410" i="1" s="1"/>
  <c r="BS410" i="1"/>
  <c r="BT472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73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AP412" i="1"/>
  <c r="AQ412" i="1"/>
  <c r="BR412" i="1"/>
  <c r="BS412" i="1"/>
  <c r="BQ412" i="1" s="1"/>
  <c r="BT474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AP413" i="1"/>
  <c r="AQ413" i="1"/>
  <c r="BQ413" i="1"/>
  <c r="BR413" i="1"/>
  <c r="BS413" i="1"/>
  <c r="BT475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76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77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78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79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80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81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82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AP421" i="1"/>
  <c r="AQ421" i="1"/>
  <c r="BR421" i="1"/>
  <c r="BS421" i="1"/>
  <c r="BT483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Q422" i="1" s="1"/>
  <c r="BS422" i="1"/>
  <c r="BT484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85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AP424" i="1"/>
  <c r="AQ424" i="1"/>
  <c r="BR424" i="1"/>
  <c r="BS424" i="1"/>
  <c r="BT486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AP425" i="1"/>
  <c r="AQ425" i="1"/>
  <c r="BR425" i="1"/>
  <c r="BS425" i="1"/>
  <c r="BQ425" i="1" s="1"/>
  <c r="BT487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Q426" i="1" s="1"/>
  <c r="BS426" i="1"/>
  <c r="BT488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BE427" i="1" s="1" a="1"/>
  <c r="BE427" i="1" s="1"/>
  <c r="AP427" i="1"/>
  <c r="AQ427" i="1"/>
  <c r="BR427" i="1"/>
  <c r="BS427" i="1"/>
  <c r="BT489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BE428" i="1" s="1" a="1"/>
  <c r="BE428" i="1" s="1"/>
  <c r="AP428" i="1"/>
  <c r="AQ428" i="1"/>
  <c r="BR428" i="1"/>
  <c r="BS428" i="1"/>
  <c r="BT490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Q429" i="1" s="1"/>
  <c r="BS429" i="1"/>
  <c r="BT491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92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AP431" i="1"/>
  <c r="AQ431" i="1"/>
  <c r="BR431" i="1"/>
  <c r="BS431" i="1"/>
  <c r="BT493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Q432" i="1" s="1"/>
  <c r="BS432" i="1"/>
  <c r="BT494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95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AP434" i="1"/>
  <c r="AQ434" i="1"/>
  <c r="BR434" i="1"/>
  <c r="BQ434" i="1" s="1"/>
  <c r="BS434" i="1"/>
  <c r="BT496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97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98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Q437" i="1" s="1"/>
  <c r="BS437" i="1"/>
  <c r="BT499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500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501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502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BE441" i="1" s="1" a="1"/>
  <c r="BE441" i="1" s="1"/>
  <c r="AP441" i="1"/>
  <c r="AQ441" i="1"/>
  <c r="BR441" i="1"/>
  <c r="BS441" i="1"/>
  <c r="BT503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504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505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506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507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508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509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Q448" i="1" s="1"/>
  <c r="BT510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AP449" i="1"/>
  <c r="AQ449" i="1"/>
  <c r="BR449" i="1"/>
  <c r="BQ449" i="1" s="1"/>
  <c r="BS449" i="1"/>
  <c r="BT511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512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513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Q452" i="1"/>
  <c r="BR452" i="1"/>
  <c r="BS452" i="1"/>
  <c r="BT514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515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BE454" i="1" s="1" a="1"/>
  <c r="BE454" i="1" s="1"/>
  <c r="AP454" i="1"/>
  <c r="AQ454" i="1"/>
  <c r="BR454" i="1"/>
  <c r="BS454" i="1"/>
  <c r="BT516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BE455" i="1" s="1" a="1"/>
  <c r="BE455" i="1" s="1"/>
  <c r="AP455" i="1"/>
  <c r="AQ455" i="1"/>
  <c r="BR455" i="1"/>
  <c r="BS455" i="1"/>
  <c r="BT517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BE456" i="1" s="1" a="1"/>
  <c r="BE456" i="1" s="1"/>
  <c r="AP456" i="1"/>
  <c r="AQ456" i="1"/>
  <c r="BR456" i="1"/>
  <c r="BS456" i="1"/>
  <c r="BT518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519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BE458" i="1" s="1" a="1"/>
  <c r="BE458" i="1" s="1"/>
  <c r="AP458" i="1"/>
  <c r="AQ458" i="1"/>
  <c r="BR458" i="1"/>
  <c r="BS458" i="1"/>
  <c r="BT520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521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522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523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524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525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526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527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528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Q467" i="1" s="1"/>
  <c r="BS467" i="1"/>
  <c r="BT529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BE468" i="1" s="1" a="1"/>
  <c r="BE468" i="1" s="1"/>
  <c r="AP468" i="1"/>
  <c r="AQ468" i="1"/>
  <c r="BR468" i="1"/>
  <c r="BS468" i="1"/>
  <c r="BT530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531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532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AP471" i="1"/>
  <c r="AQ471" i="1"/>
  <c r="BR471" i="1"/>
  <c r="BQ471" i="1" s="1"/>
  <c r="BS471" i="1"/>
  <c r="BT533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534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BE473" i="1" s="1" a="1"/>
  <c r="BE473" i="1" s="1"/>
  <c r="AP473" i="1"/>
  <c r="AQ473" i="1"/>
  <c r="BR473" i="1"/>
  <c r="BS473" i="1"/>
  <c r="BT535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Q474" i="1" s="1"/>
  <c r="BS474" i="1"/>
  <c r="BT536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Q475" i="1" s="1"/>
  <c r="BT537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538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BE477" i="1" s="1" a="1"/>
  <c r="BE477" i="1" s="1"/>
  <c r="AP477" i="1"/>
  <c r="AQ477" i="1"/>
  <c r="BR477" i="1"/>
  <c r="BS477" i="1"/>
  <c r="BT539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540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AP479" i="1"/>
  <c r="AQ479" i="1"/>
  <c r="BR479" i="1"/>
  <c r="BQ479" i="1" s="1"/>
  <c r="BS479" i="1"/>
  <c r="BT541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542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BE481" i="1" s="1" a="1"/>
  <c r="BE481" i="1" s="1"/>
  <c r="AP481" i="1"/>
  <c r="AQ481" i="1"/>
  <c r="BR481" i="1"/>
  <c r="BS481" i="1"/>
  <c r="BT543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BE482" i="1" s="1" a="1"/>
  <c r="BE482" i="1" s="1"/>
  <c r="AP482" i="1"/>
  <c r="AQ482" i="1"/>
  <c r="BR482" i="1"/>
  <c r="BS482" i="1"/>
  <c r="BT544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545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AP484" i="1"/>
  <c r="AQ484" i="1"/>
  <c r="BR484" i="1"/>
  <c r="BS484" i="1"/>
  <c r="BT546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Q485" i="1" s="1"/>
  <c r="BS485" i="1"/>
  <c r="BT547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BE486" i="1" s="1" a="1"/>
  <c r="BE486" i="1" s="1"/>
  <c r="AP486" i="1"/>
  <c r="AQ486" i="1"/>
  <c r="BR486" i="1"/>
  <c r="BS486" i="1"/>
  <c r="BT548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549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Q488" i="1" s="1"/>
  <c r="BS488" i="1"/>
  <c r="BT550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AP489" i="1"/>
  <c r="AQ489" i="1"/>
  <c r="BR489" i="1"/>
  <c r="BS489" i="1"/>
  <c r="BT551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552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Q491" i="1" s="1"/>
  <c r="BS491" i="1"/>
  <c r="BT553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554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Q493" i="1" s="1"/>
  <c r="BT555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Q494" i="1"/>
  <c r="BR494" i="1"/>
  <c r="BS494" i="1"/>
  <c r="BT556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57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AP496" i="1"/>
  <c r="AQ496" i="1"/>
  <c r="BR496" i="1"/>
  <c r="BS496" i="1"/>
  <c r="BT558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N497" i="1"/>
  <c r="AO497" i="1"/>
  <c r="BE497" i="1" s="1" a="1"/>
  <c r="BE497" i="1" s="1"/>
  <c r="AP497" i="1"/>
  <c r="AQ497" i="1"/>
  <c r="BR497" i="1"/>
  <c r="BS497" i="1"/>
  <c r="BT559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Q498" i="1" s="1"/>
  <c r="BS498" i="1"/>
  <c r="BT560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Q499" i="1" s="1"/>
  <c r="BT561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N500" i="1"/>
  <c r="AO500" i="1"/>
  <c r="BE500" i="1" s="1" a="1"/>
  <c r="BE500" i="1" s="1"/>
  <c r="AP500" i="1"/>
  <c r="AQ500" i="1"/>
  <c r="BQ500" i="1"/>
  <c r="BR500" i="1"/>
  <c r="BS500" i="1"/>
  <c r="BT562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BE501" i="1" s="1" a="1"/>
  <c r="BE501" i="1" s="1"/>
  <c r="AP501" i="1"/>
  <c r="AQ501" i="1"/>
  <c r="BR501" i="1"/>
  <c r="BS501" i="1"/>
  <c r="BT563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64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AP503" i="1"/>
  <c r="AQ503" i="1"/>
  <c r="BR503" i="1"/>
  <c r="BS503" i="1"/>
  <c r="BT565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66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67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68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AP507" i="1"/>
  <c r="AQ507" i="1"/>
  <c r="BR507" i="1"/>
  <c r="BS507" i="1"/>
  <c r="BT569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70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BE509" i="1" s="1" a="1"/>
  <c r="BE509" i="1" s="1"/>
  <c r="AP509" i="1"/>
  <c r="AQ509" i="1"/>
  <c r="BR509" i="1"/>
  <c r="BS509" i="1"/>
  <c r="BT571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72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73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AP512" i="1"/>
  <c r="AQ512" i="1"/>
  <c r="BR512" i="1"/>
  <c r="BS512" i="1"/>
  <c r="BT574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75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76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AP515" i="1"/>
  <c r="AQ515" i="1"/>
  <c r="BR515" i="1"/>
  <c r="BS515" i="1"/>
  <c r="BQ515" i="1" s="1"/>
  <c r="BT577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78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79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BE518" i="1" s="1" a="1"/>
  <c r="BE518" i="1" s="1"/>
  <c r="AP518" i="1"/>
  <c r="AQ518" i="1"/>
  <c r="BR518" i="1"/>
  <c r="BS518" i="1"/>
  <c r="BT580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81" i="1"/>
  <c r="A520" i="1"/>
  <c r="C520" i="1"/>
  <c r="G520" i="1"/>
  <c r="M520" i="1" a="1"/>
  <c r="M520" i="1" s="1"/>
  <c r="A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BE520" i="1" s="1" a="1"/>
  <c r="BE520" i="1" s="1"/>
  <c r="AP520" i="1"/>
  <c r="AQ520" i="1"/>
  <c r="BR520" i="1"/>
  <c r="BS520" i="1"/>
  <c r="BT582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N521" i="1"/>
  <c r="AO521" i="1"/>
  <c r="BE521" i="1" s="1" a="1"/>
  <c r="BE521" i="1" s="1"/>
  <c r="AP521" i="1"/>
  <c r="AQ521" i="1"/>
  <c r="BR521" i="1"/>
  <c r="BS521" i="1"/>
  <c r="BQ521" i="1" s="1"/>
  <c r="BT583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Q522" i="1" s="1"/>
  <c r="BS522" i="1"/>
  <c r="BT584" i="1"/>
  <c r="A523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85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N524" i="1"/>
  <c r="AO524" i="1"/>
  <c r="BE524" i="1" s="1" a="1"/>
  <c r="BE524" i="1" s="1"/>
  <c r="AP524" i="1"/>
  <c r="AQ524" i="1"/>
  <c r="BR524" i="1"/>
  <c r="BQ524" i="1" s="1"/>
  <c r="BS524" i="1"/>
  <c r="BT586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87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BE526" i="1" s="1" a="1"/>
  <c r="BE526" i="1" s="1"/>
  <c r="AP526" i="1"/>
  <c r="AQ526" i="1"/>
  <c r="BR526" i="1"/>
  <c r="BS526" i="1"/>
  <c r="BQ526" i="1" s="1"/>
  <c r="BT588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BE527" i="1" s="1" a="1"/>
  <c r="BE527" i="1" s="1"/>
  <c r="AP527" i="1"/>
  <c r="AQ527" i="1"/>
  <c r="BQ527" i="1"/>
  <c r="BR527" i="1"/>
  <c r="BS527" i="1"/>
  <c r="BT589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90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91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N530" i="1"/>
  <c r="AO530" i="1"/>
  <c r="BE530" i="1" s="1" a="1"/>
  <c r="BE530" i="1" s="1"/>
  <c r="AP530" i="1"/>
  <c r="AQ530" i="1"/>
  <c r="BR530" i="1"/>
  <c r="BS530" i="1"/>
  <c r="BT592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Q531" i="1" s="1"/>
  <c r="BS531" i="1"/>
  <c r="BT593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94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AP533" i="1"/>
  <c r="AQ533" i="1"/>
  <c r="BR533" i="1"/>
  <c r="BS533" i="1"/>
  <c r="BT595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96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97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98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Q537" i="1" s="1"/>
  <c r="BS537" i="1"/>
  <c r="BT599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N538" i="1"/>
  <c r="AO538" i="1"/>
  <c r="BE538" i="1" s="1" a="1"/>
  <c r="BE538" i="1" s="1"/>
  <c r="AP538" i="1"/>
  <c r="AQ538" i="1"/>
  <c r="BR538" i="1"/>
  <c r="BQ538" i="1" s="1"/>
  <c r="BS538" i="1"/>
  <c r="BT600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601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602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Q541" i="1" s="1"/>
  <c r="BS541" i="1"/>
  <c r="BT603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604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AP543" i="1"/>
  <c r="AQ543" i="1"/>
  <c r="BR543" i="1"/>
  <c r="BS543" i="1"/>
  <c r="BT605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Q544" i="1" s="1"/>
  <c r="BS544" i="1"/>
  <c r="BT606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N545" i="1"/>
  <c r="AO545" i="1"/>
  <c r="BE545" i="1" s="1" a="1"/>
  <c r="BE545" i="1" s="1"/>
  <c r="AP545" i="1"/>
  <c r="AQ545" i="1"/>
  <c r="BR545" i="1"/>
  <c r="BS545" i="1"/>
  <c r="BT607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BE546" i="1" s="1" a="1"/>
  <c r="BE546" i="1" s="1"/>
  <c r="AP546" i="1"/>
  <c r="AQ546" i="1"/>
  <c r="BR546" i="1"/>
  <c r="BQ546" i="1" s="1"/>
  <c r="BS546" i="1"/>
  <c r="BT608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BE547" i="1" s="1" a="1"/>
  <c r="BE547" i="1" s="1"/>
  <c r="AP547" i="1"/>
  <c r="AQ547" i="1"/>
  <c r="BR547" i="1"/>
  <c r="BS547" i="1"/>
  <c r="BT609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Q548" i="1" s="1"/>
  <c r="BS548" i="1"/>
  <c r="BT610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611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AP550" i="1"/>
  <c r="AQ550" i="1"/>
  <c r="BR550" i="1"/>
  <c r="BS550" i="1"/>
  <c r="BT612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AP551" i="1"/>
  <c r="AQ551" i="1"/>
  <c r="BR551" i="1"/>
  <c r="BS551" i="1"/>
  <c r="BT613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AP552" i="1"/>
  <c r="AQ552" i="1"/>
  <c r="BR552" i="1"/>
  <c r="BS552" i="1"/>
  <c r="BT614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615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616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BE555" i="1" s="1" a="1"/>
  <c r="BE555" i="1" s="1"/>
  <c r="AP555" i="1"/>
  <c r="AQ555" i="1"/>
  <c r="BR555" i="1"/>
  <c r="BS555" i="1"/>
  <c r="BT617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BE556" i="1" s="1" a="1"/>
  <c r="BE556" i="1" s="1"/>
  <c r="AP556" i="1"/>
  <c r="AQ556" i="1"/>
  <c r="BR556" i="1"/>
  <c r="BS556" i="1"/>
  <c r="BT618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619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620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AP559" i="1"/>
  <c r="AQ559" i="1"/>
  <c r="BR559" i="1"/>
  <c r="BS559" i="1"/>
  <c r="BT621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622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623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624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BE563" i="1" s="1" a="1"/>
  <c r="BE563" i="1" s="1"/>
  <c r="AP563" i="1"/>
  <c r="AQ563" i="1"/>
  <c r="BR563" i="1"/>
  <c r="BS563" i="1"/>
  <c r="BT625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626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BE565" i="1" s="1" a="1"/>
  <c r="BE565" i="1" s="1"/>
  <c r="AP565" i="1"/>
  <c r="AQ565" i="1"/>
  <c r="BR565" i="1"/>
  <c r="BS565" i="1"/>
  <c r="BT627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628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AP567" i="1"/>
  <c r="AQ567" i="1"/>
  <c r="BR567" i="1"/>
  <c r="BS567" i="1"/>
  <c r="BT629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AP568" i="1"/>
  <c r="AQ568" i="1"/>
  <c r="BR568" i="1"/>
  <c r="BS568" i="1"/>
  <c r="BT630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631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632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633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634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635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BE574" i="1" s="1" a="1"/>
  <c r="BE574" i="1" s="1"/>
  <c r="AP574" i="1"/>
  <c r="AQ574" i="1"/>
  <c r="BR574" i="1"/>
  <c r="BS574" i="1"/>
  <c r="BT636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637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Q576" i="1" s="1"/>
  <c r="BT638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639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640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AP579" i="1"/>
  <c r="AQ579" i="1"/>
  <c r="BR579" i="1"/>
  <c r="BS579" i="1"/>
  <c r="BT641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AP580" i="1"/>
  <c r="AQ580" i="1"/>
  <c r="BR580" i="1"/>
  <c r="BS580" i="1"/>
  <c r="BT642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AP581" i="1"/>
  <c r="AQ581" i="1"/>
  <c r="BR581" i="1"/>
  <c r="BS581" i="1"/>
  <c r="BT643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644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645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AP584" i="1"/>
  <c r="AQ584" i="1"/>
  <c r="BR584" i="1"/>
  <c r="BS584" i="1"/>
  <c r="BT646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647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BE586" i="1" s="1" a="1"/>
  <c r="BE586" i="1" s="1"/>
  <c r="AP586" i="1"/>
  <c r="AQ586" i="1"/>
  <c r="BR586" i="1"/>
  <c r="BS586" i="1"/>
  <c r="BT648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649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AP588" i="1"/>
  <c r="AQ588" i="1"/>
  <c r="BR588" i="1"/>
  <c r="BS588" i="1"/>
  <c r="BT650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AP589" i="1"/>
  <c r="AQ589" i="1"/>
  <c r="BR589" i="1"/>
  <c r="BS589" i="1"/>
  <c r="BT651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652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653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654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655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Q594" i="1" s="1"/>
  <c r="BS594" i="1"/>
  <c r="BT656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57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AP596" i="1"/>
  <c r="AQ596" i="1"/>
  <c r="BR596" i="1"/>
  <c r="BS596" i="1"/>
  <c r="BT658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AP597" i="1"/>
  <c r="AQ597" i="1"/>
  <c r="BR597" i="1"/>
  <c r="BS597" i="1"/>
  <c r="BT659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60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61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BE600" i="1" s="1" a="1"/>
  <c r="BE600" i="1" s="1"/>
  <c r="AP600" i="1"/>
  <c r="AQ600" i="1"/>
  <c r="BR600" i="1"/>
  <c r="BS600" i="1"/>
  <c r="BT662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63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AP602" i="1"/>
  <c r="AQ602" i="1"/>
  <c r="BR602" i="1"/>
  <c r="BS602" i="1"/>
  <c r="BT664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65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Q604" i="1" s="1"/>
  <c r="BS604" i="1"/>
  <c r="BT666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67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68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Q607" i="1" s="1"/>
  <c r="BS607" i="1"/>
  <c r="BT669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BE608" i="1" s="1" a="1"/>
  <c r="BE608" i="1" s="1"/>
  <c r="AP608" i="1"/>
  <c r="AQ608" i="1"/>
  <c r="BR608" i="1"/>
  <c r="BS608" i="1"/>
  <c r="BQ608" i="1" s="1"/>
  <c r="BT670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71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Q610" i="1" s="1"/>
  <c r="BS610" i="1"/>
  <c r="BT672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Q611" i="1" s="1"/>
  <c r="BT673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Q612" i="1" s="1"/>
  <c r="BS612" i="1"/>
  <c r="BT674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75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76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77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78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BE617" i="1" s="1" a="1"/>
  <c r="BE617" i="1" s="1"/>
  <c r="AP617" i="1"/>
  <c r="AQ617" i="1"/>
  <c r="BR617" i="1"/>
  <c r="BS617" i="1"/>
  <c r="BT679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BE618" i="1" s="1" a="1"/>
  <c r="BE618" i="1" s="1"/>
  <c r="AP618" i="1"/>
  <c r="AQ618" i="1"/>
  <c r="BR618" i="1"/>
  <c r="BS618" i="1"/>
  <c r="BT680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81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82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83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84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85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86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BE625" i="1" s="1" a="1"/>
  <c r="BE625" i="1" s="1"/>
  <c r="AP625" i="1"/>
  <c r="AQ625" i="1"/>
  <c r="BR625" i="1"/>
  <c r="BS625" i="1"/>
  <c r="BT687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88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89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90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BE629" i="1" s="1" a="1"/>
  <c r="BE629" i="1" s="1"/>
  <c r="AP629" i="1"/>
  <c r="AQ629" i="1"/>
  <c r="BR629" i="1"/>
  <c r="BS629" i="1"/>
  <c r="BQ629" i="1" s="1"/>
  <c r="BT691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N630" i="1"/>
  <c r="AO630" i="1"/>
  <c r="BE630" i="1" s="1" a="1"/>
  <c r="BE630" i="1" s="1"/>
  <c r="AP630" i="1"/>
  <c r="AQ630" i="1"/>
  <c r="BR630" i="1"/>
  <c r="BQ630" i="1" s="1"/>
  <c r="BS630" i="1"/>
  <c r="BT692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93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94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95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96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97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98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Q637" i="1" s="1"/>
  <c r="BS637" i="1"/>
  <c r="BT699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BE638" i="1" s="1" a="1"/>
  <c r="BE638" i="1" s="1"/>
  <c r="AP638" i="1"/>
  <c r="AQ638" i="1"/>
  <c r="BR638" i="1"/>
  <c r="BS638" i="1"/>
  <c r="BT700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701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702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703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704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705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Q644" i="1" s="1"/>
  <c r="BT706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Q645" i="1" s="1"/>
  <c r="BS645" i="1"/>
  <c r="BT707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708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709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N648" i="1"/>
  <c r="AO648" i="1"/>
  <c r="BE648" i="1" s="1" a="1"/>
  <c r="BE648" i="1" s="1"/>
  <c r="AP648" i="1"/>
  <c r="AQ648" i="1"/>
  <c r="BR648" i="1"/>
  <c r="BS648" i="1"/>
  <c r="BT710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AP649" i="1"/>
  <c r="AQ649" i="1"/>
  <c r="BR649" i="1"/>
  <c r="BS649" i="1"/>
  <c r="BT711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712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713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714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715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BE654" i="1" s="1" a="1"/>
  <c r="BE654" i="1" s="1"/>
  <c r="AP654" i="1"/>
  <c r="AQ654" i="1"/>
  <c r="BR654" i="1"/>
  <c r="BS654" i="1"/>
  <c r="BT716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BE655" i="1" s="1" a="1"/>
  <c r="BE655" i="1" s="1"/>
  <c r="AP655" i="1"/>
  <c r="AQ655" i="1"/>
  <c r="BR655" i="1"/>
  <c r="BS655" i="1"/>
  <c r="BT717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BE656" i="1" s="1" a="1"/>
  <c r="BE656" i="1" s="1"/>
  <c r="AP656" i="1"/>
  <c r="AQ656" i="1"/>
  <c r="BR656" i="1"/>
  <c r="BS656" i="1"/>
  <c r="BT718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Q657" i="1" s="1"/>
  <c r="BS657" i="1"/>
  <c r="BT719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AP658" i="1"/>
  <c r="AQ658" i="1"/>
  <c r="BR658" i="1"/>
  <c r="BS658" i="1"/>
  <c r="BT720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721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722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AP661" i="1"/>
  <c r="AQ661" i="1"/>
  <c r="BR661" i="1"/>
  <c r="BS661" i="1"/>
  <c r="BT723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Q662" i="1" s="1"/>
  <c r="BS662" i="1"/>
  <c r="BT724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BE663" i="1" s="1" a="1"/>
  <c r="BE663" i="1" s="1"/>
  <c r="AP663" i="1"/>
  <c r="AQ663" i="1"/>
  <c r="BR663" i="1"/>
  <c r="BS663" i="1"/>
  <c r="BT725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BE664" i="1" s="1" a="1"/>
  <c r="BE664" i="1" s="1"/>
  <c r="AP664" i="1"/>
  <c r="AQ664" i="1"/>
  <c r="BR664" i="1"/>
  <c r="BS664" i="1"/>
  <c r="BT726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Q665" i="1" s="1"/>
  <c r="BS665" i="1"/>
  <c r="BT727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728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Q667" i="1" s="1"/>
  <c r="BS667" i="1"/>
  <c r="BT729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730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731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AP670" i="1"/>
  <c r="AQ670" i="1"/>
  <c r="BR670" i="1"/>
  <c r="BQ670" i="1" s="1"/>
  <c r="BS670" i="1"/>
  <c r="BT732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733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BE672" i="1" s="1" a="1"/>
  <c r="BE672" i="1" s="1"/>
  <c r="AP672" i="1"/>
  <c r="AQ672" i="1"/>
  <c r="BR672" i="1"/>
  <c r="BS672" i="1"/>
  <c r="BT734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BE673" i="1" s="1" a="1"/>
  <c r="BE673" i="1" s="1"/>
  <c r="AP673" i="1"/>
  <c r="AQ673" i="1"/>
  <c r="BR673" i="1"/>
  <c r="BQ673" i="1" s="1"/>
  <c r="BS673" i="1"/>
  <c r="BT735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736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737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738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739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AP678" i="1"/>
  <c r="AQ678" i="1"/>
  <c r="BR678" i="1"/>
  <c r="BS678" i="1"/>
  <c r="BT740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741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742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743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744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745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N684" i="1"/>
  <c r="AO684" i="1"/>
  <c r="AP684" i="1"/>
  <c r="AQ684" i="1"/>
  <c r="BR684" i="1"/>
  <c r="BS684" i="1"/>
  <c r="BT746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747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748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AP687" i="1"/>
  <c r="AQ687" i="1"/>
  <c r="BR687" i="1"/>
  <c r="BQ687" i="1" s="1"/>
  <c r="BS687" i="1"/>
  <c r="BT749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Q688" i="1" s="1"/>
  <c r="BS688" i="1"/>
  <c r="BT750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751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752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Q691" i="1" s="1"/>
  <c r="BS691" i="1"/>
  <c r="BT753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754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755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756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57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Q696" i="1" s="1"/>
  <c r="BS696" i="1"/>
  <c r="BT758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59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60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Q699" i="1" s="1"/>
  <c r="BS699" i="1"/>
  <c r="BT761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62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63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Q702" i="1" s="1"/>
  <c r="BS702" i="1"/>
  <c r="BT764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65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66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AP705" i="1"/>
  <c r="AQ705" i="1"/>
  <c r="BQ705" i="1"/>
  <c r="BR705" i="1"/>
  <c r="BS705" i="1"/>
  <c r="BT767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68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Q707" i="1" s="1"/>
  <c r="BS707" i="1"/>
  <c r="BT769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70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BE709" i="1" s="1" a="1"/>
  <c r="BE709" i="1" s="1"/>
  <c r="AP709" i="1"/>
  <c r="AQ709" i="1"/>
  <c r="BR709" i="1"/>
  <c r="BS709" i="1"/>
  <c r="BT771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Q710" i="1" s="1"/>
  <c r="BS710" i="1"/>
  <c r="BT772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73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AP712" i="1"/>
  <c r="AQ712" i="1"/>
  <c r="BR712" i="1"/>
  <c r="BS712" i="1"/>
  <c r="BT774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AP713" i="1"/>
  <c r="AQ713" i="1"/>
  <c r="BR713" i="1"/>
  <c r="BQ713" i="1" s="1"/>
  <c r="BS713" i="1"/>
  <c r="BT775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AP714" i="1"/>
  <c r="AQ714" i="1"/>
  <c r="BR714" i="1"/>
  <c r="BS714" i="1"/>
  <c r="BT776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77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BE716" i="1" s="1" a="1"/>
  <c r="BE716" i="1" s="1"/>
  <c r="AP716" i="1"/>
  <c r="AQ716" i="1"/>
  <c r="BR716" i="1"/>
  <c r="BS716" i="1"/>
  <c r="BT778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BE717" i="1" s="1" a="1"/>
  <c r="BE717" i="1" s="1"/>
  <c r="AP717" i="1"/>
  <c r="AQ717" i="1"/>
  <c r="BR717" i="1"/>
  <c r="BS717" i="1"/>
  <c r="BT779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BE718" i="1" s="1" a="1"/>
  <c r="BE718" i="1" s="1"/>
  <c r="AP718" i="1"/>
  <c r="AQ718" i="1"/>
  <c r="BR718" i="1"/>
  <c r="BS718" i="1"/>
  <c r="BT780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81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82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AP721" i="1"/>
  <c r="AQ721" i="1"/>
  <c r="BR721" i="1"/>
  <c r="BS721" i="1"/>
  <c r="BT783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AP722" i="1"/>
  <c r="AQ722" i="1"/>
  <c r="BR722" i="1"/>
  <c r="BS722" i="1"/>
  <c r="BT784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85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86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BE725" i="1" s="1" a="1"/>
  <c r="BE725" i="1" s="1"/>
  <c r="AP725" i="1"/>
  <c r="AQ725" i="1"/>
  <c r="BR725" i="1"/>
  <c r="BS725" i="1"/>
  <c r="BT787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BE726" i="1" s="1" a="1"/>
  <c r="BE726" i="1" s="1"/>
  <c r="AP726" i="1"/>
  <c r="AQ726" i="1"/>
  <c r="BR726" i="1"/>
  <c r="BS726" i="1"/>
  <c r="BT788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BE727" i="1" s="1" a="1"/>
  <c r="BE727" i="1" s="1"/>
  <c r="AP727" i="1"/>
  <c r="AQ727" i="1"/>
  <c r="BR727" i="1"/>
  <c r="BS727" i="1"/>
  <c r="BT789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BE728" i="1" s="1" a="1"/>
  <c r="BE728" i="1" s="1"/>
  <c r="AP728" i="1"/>
  <c r="AQ728" i="1"/>
  <c r="BR728" i="1"/>
  <c r="BS728" i="1"/>
  <c r="BT790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91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AP730" i="1"/>
  <c r="AQ730" i="1"/>
  <c r="BR730" i="1"/>
  <c r="BS730" i="1"/>
  <c r="BT792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AP731" i="1"/>
  <c r="AQ731" i="1"/>
  <c r="BR731" i="1"/>
  <c r="BS731" i="1"/>
  <c r="BT793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AP732" i="1"/>
  <c r="AQ732" i="1"/>
  <c r="BR732" i="1"/>
  <c r="BQ732" i="1" s="1"/>
  <c r="BS732" i="1"/>
  <c r="BT794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95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BE734" i="1" s="1" a="1"/>
  <c r="BE734" i="1" s="1"/>
  <c r="AP734" i="1"/>
  <c r="AQ734" i="1"/>
  <c r="BR734" i="1"/>
  <c r="BS734" i="1"/>
  <c r="BT796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BE735" i="1" s="1" a="1"/>
  <c r="BE735" i="1" s="1"/>
  <c r="AP735" i="1"/>
  <c r="AQ735" i="1"/>
  <c r="BR735" i="1"/>
  <c r="BS735" i="1"/>
  <c r="BT797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BE736" i="1" s="1" a="1"/>
  <c r="BE736" i="1" s="1"/>
  <c r="AP736" i="1"/>
  <c r="AQ736" i="1"/>
  <c r="BR736" i="1"/>
  <c r="BS736" i="1"/>
  <c r="BT798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BE737" i="1" s="1" a="1"/>
  <c r="BE737" i="1" s="1"/>
  <c r="AP737" i="1"/>
  <c r="AQ737" i="1"/>
  <c r="BR737" i="1"/>
  <c r="BS737" i="1"/>
  <c r="BT799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800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801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Q740" i="1" s="1"/>
  <c r="BS740" i="1"/>
  <c r="BT802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803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Q742" i="1" s="1"/>
  <c r="BS742" i="1"/>
  <c r="BT804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805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806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BE745" i="1" s="1" a="1"/>
  <c r="BE745" i="1" s="1"/>
  <c r="AP745" i="1"/>
  <c r="AQ745" i="1"/>
  <c r="BR745" i="1"/>
  <c r="BQ745" i="1" s="1"/>
  <c r="BS745" i="1"/>
  <c r="BT807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808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AP747" i="1"/>
  <c r="AQ747" i="1"/>
  <c r="BR747" i="1"/>
  <c r="BS747" i="1"/>
  <c r="BT809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Q748" i="1" s="1"/>
  <c r="BS748" i="1"/>
  <c r="BT810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AP749" i="1"/>
  <c r="AQ749" i="1"/>
  <c r="BR749" i="1"/>
  <c r="BS749" i="1"/>
  <c r="BT811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AP750" i="1"/>
  <c r="AQ750" i="1"/>
  <c r="BR750" i="1"/>
  <c r="BS750" i="1"/>
  <c r="BT812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813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814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815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BE754" i="1" s="1" a="1"/>
  <c r="BE754" i="1" s="1"/>
  <c r="AP754" i="1"/>
  <c r="AQ754" i="1"/>
  <c r="BR754" i="1"/>
  <c r="BS754" i="1"/>
  <c r="BT816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817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AP756" i="1"/>
  <c r="AQ756" i="1"/>
  <c r="BR756" i="1"/>
  <c r="BS756" i="1"/>
  <c r="BT818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819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820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Q759" i="1" s="1"/>
  <c r="BS759" i="1"/>
  <c r="BT821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BE760" i="1" s="1" a="1"/>
  <c r="BE760" i="1" s="1"/>
  <c r="AP760" i="1"/>
  <c r="AQ760" i="1"/>
  <c r="BR760" i="1"/>
  <c r="BS760" i="1"/>
  <c r="BT822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BE761" i="1" s="1" a="1"/>
  <c r="BE761" i="1" s="1"/>
  <c r="AP761" i="1"/>
  <c r="AQ761" i="1"/>
  <c r="BR761" i="1"/>
  <c r="BS761" i="1"/>
  <c r="BT823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BE762" i="1" s="1" a="1"/>
  <c r="BE762" i="1" s="1"/>
  <c r="AP762" i="1"/>
  <c r="AQ762" i="1"/>
  <c r="BR762" i="1"/>
  <c r="BS762" i="1"/>
  <c r="BT824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825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BE764" i="1" s="1" a="1"/>
  <c r="BE764" i="1" s="1"/>
  <c r="AP764" i="1"/>
  <c r="AQ764" i="1"/>
  <c r="BR764" i="1"/>
  <c r="BS764" i="1"/>
  <c r="BT826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827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Q766" i="1" s="1"/>
  <c r="BS766" i="1"/>
  <c r="BT828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AP767" i="1"/>
  <c r="AQ767" i="1"/>
  <c r="BR767" i="1"/>
  <c r="BS767" i="1"/>
  <c r="BT829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Q768" i="1" s="1"/>
  <c r="BS768" i="1"/>
  <c r="BT830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831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832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BE771" i="1" s="1" a="1"/>
  <c r="BE771" i="1" s="1"/>
  <c r="AP771" i="1"/>
  <c r="AQ771" i="1"/>
  <c r="BR771" i="1"/>
  <c r="BQ771" i="1" s="1"/>
  <c r="BS771" i="1"/>
  <c r="BT833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834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BE773" i="1" s="1" a="1"/>
  <c r="BE773" i="1" s="1"/>
  <c r="AP773" i="1"/>
  <c r="AQ773" i="1"/>
  <c r="BR773" i="1"/>
  <c r="BS773" i="1"/>
  <c r="BT83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BE774" i="1" s="1" a="1"/>
  <c r="BE774" i="1" s="1"/>
  <c r="AP774" i="1"/>
  <c r="AQ774" i="1"/>
  <c r="BR774" i="1"/>
  <c r="BS774" i="1"/>
  <c r="BT83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Q775" i="1" s="1"/>
  <c r="BS775" i="1"/>
  <c r="BT83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83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Q777" i="1" s="1"/>
  <c r="BS777" i="1"/>
  <c r="BT83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Q778" i="1" s="1"/>
  <c r="BS778" i="1"/>
  <c r="BT84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84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84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Q781" i="1" s="1"/>
  <c r="BS781" i="1"/>
  <c r="BT84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BE782" i="1" s="1" a="1"/>
  <c r="BE782" i="1" s="1"/>
  <c r="AP782" i="1"/>
  <c r="AQ782" i="1"/>
  <c r="BR782" i="1"/>
  <c r="BS782" i="1"/>
  <c r="BT84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BE783" i="1" s="1" a="1"/>
  <c r="BE783" i="1" s="1"/>
  <c r="AP783" i="1"/>
  <c r="AQ783" i="1"/>
  <c r="BR783" i="1"/>
  <c r="BS783" i="1"/>
  <c r="BT84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Q784" i="1" s="1"/>
  <c r="BT84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84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AP786" i="1"/>
  <c r="AQ786" i="1"/>
  <c r="BR786" i="1"/>
  <c r="BQ786" i="1" s="1"/>
  <c r="BS786" i="1"/>
  <c r="BT84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AP787" i="1"/>
  <c r="AQ787" i="1"/>
  <c r="BR787" i="1"/>
  <c r="BS787" i="1"/>
  <c r="BT84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AP788" i="1"/>
  <c r="AQ788" i="1"/>
  <c r="BR788" i="1"/>
  <c r="BQ788" i="1" s="1"/>
  <c r="BS788" i="1"/>
  <c r="BT85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85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85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BE791" i="1" s="1" a="1"/>
  <c r="BE791" i="1" s="1"/>
  <c r="AP791" i="1"/>
  <c r="AQ791" i="1"/>
  <c r="BR791" i="1"/>
  <c r="BQ791" i="1" s="1"/>
  <c r="BS791" i="1"/>
  <c r="BT85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BE792" i="1" s="1" a="1"/>
  <c r="BE792" i="1" s="1"/>
  <c r="AP792" i="1"/>
  <c r="AQ792" i="1"/>
  <c r="BR792" i="1"/>
  <c r="BS792" i="1"/>
  <c r="BT854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BE793" i="1" s="1" a="1"/>
  <c r="BE793" i="1" s="1"/>
  <c r="AP793" i="1"/>
  <c r="AQ793" i="1"/>
  <c r="BR793" i="1"/>
  <c r="BS793" i="1"/>
  <c r="BT855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Q794" i="1" s="1"/>
  <c r="BS794" i="1"/>
  <c r="BT856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AP795" i="1"/>
  <c r="AQ795" i="1"/>
  <c r="BR795" i="1"/>
  <c r="BS795" i="1"/>
  <c r="BT857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AP796" i="1"/>
  <c r="AQ796" i="1"/>
  <c r="BR796" i="1"/>
  <c r="BS796" i="1"/>
  <c r="BT858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AP797" i="1"/>
  <c r="AQ797" i="1"/>
  <c r="BQ797" i="1"/>
  <c r="BR797" i="1"/>
  <c r="BS797" i="1"/>
  <c r="BT859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860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Q799" i="1" s="1"/>
  <c r="BS799" i="1"/>
  <c r="BT861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62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63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Q802" i="1" s="1"/>
  <c r="BS802" i="1"/>
  <c r="BT864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65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66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Q805" i="1" s="1"/>
  <c r="BS805" i="1"/>
  <c r="BT867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Q806" i="1" s="1"/>
  <c r="BS806" i="1"/>
  <c r="BT868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AP807" i="1"/>
  <c r="AQ807" i="1"/>
  <c r="BR807" i="1"/>
  <c r="BS807" i="1"/>
  <c r="BT869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70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71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72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73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74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75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76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Q815" i="1" s="1"/>
  <c r="BS815" i="1"/>
  <c r="BT877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78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79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Q818" i="1" s="1"/>
  <c r="BS818" i="1"/>
  <c r="BT880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AP819" i="1"/>
  <c r="AQ819" i="1"/>
  <c r="BR819" i="1"/>
  <c r="BS819" i="1"/>
  <c r="BT881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82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AP821" i="1"/>
  <c r="AQ821" i="1"/>
  <c r="BR821" i="1"/>
  <c r="BQ821" i="1" s="1"/>
  <c r="BS821" i="1"/>
  <c r="BT883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84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85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Q824" i="1" s="1"/>
  <c r="BT886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87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Q826" i="1" s="1"/>
  <c r="BS826" i="1"/>
  <c r="BT888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89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90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Q829" i="1" s="1"/>
  <c r="BS829" i="1"/>
  <c r="BT891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AP830" i="1"/>
  <c r="AQ830" i="1"/>
  <c r="BR830" i="1"/>
  <c r="BS830" i="1"/>
  <c r="BT892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Q831" i="1" s="1"/>
  <c r="BS831" i="1"/>
  <c r="BT893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94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95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96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AP835" i="1"/>
  <c r="AQ835" i="1"/>
  <c r="BR835" i="1"/>
  <c r="BS835" i="1"/>
  <c r="BT897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98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99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900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AP839" i="1"/>
  <c r="AQ839" i="1"/>
  <c r="BR839" i="1"/>
  <c r="BQ839" i="1" s="1"/>
  <c r="BS839" i="1"/>
  <c r="BT901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Q840" i="1" s="1"/>
  <c r="BS840" i="1"/>
  <c r="BT902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903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Q842" i="1" s="1"/>
  <c r="BS842" i="1"/>
  <c r="BT904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Q843" i="1" s="1"/>
  <c r="BS843" i="1"/>
  <c r="BT905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AP844" i="1"/>
  <c r="AQ844" i="1"/>
  <c r="BR844" i="1"/>
  <c r="BS844" i="1"/>
  <c r="BT906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907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Q846" i="1" s="1"/>
  <c r="BS846" i="1"/>
  <c r="BT908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BE847" i="1" s="1" a="1"/>
  <c r="BE847" i="1" s="1"/>
  <c r="AP847" i="1"/>
  <c r="AQ847" i="1"/>
  <c r="BR847" i="1"/>
  <c r="BS847" i="1"/>
  <c r="BT909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Q848" i="1" s="1"/>
  <c r="BS848" i="1"/>
  <c r="BT910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BE849" i="1" s="1" a="1"/>
  <c r="BE849" i="1" s="1"/>
  <c r="AP849" i="1"/>
  <c r="AQ849" i="1"/>
  <c r="BR849" i="1"/>
  <c r="BS849" i="1"/>
  <c r="BT911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BE850" i="1" s="1" a="1"/>
  <c r="BE850" i="1" s="1"/>
  <c r="AP850" i="1"/>
  <c r="AQ850" i="1"/>
  <c r="BR850" i="1"/>
  <c r="BS850" i="1"/>
  <c r="BT912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BE851" i="1" s="1" a="1"/>
  <c r="BE851" i="1" s="1"/>
  <c r="AP851" i="1"/>
  <c r="AQ851" i="1"/>
  <c r="BQ851" i="1"/>
  <c r="BR851" i="1"/>
  <c r="BS851" i="1"/>
  <c r="BT913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914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Q853" i="1" s="1"/>
  <c r="BS853" i="1"/>
  <c r="BT915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AP854" i="1"/>
  <c r="AQ854" i="1"/>
  <c r="BR854" i="1"/>
  <c r="BS854" i="1"/>
  <c r="BT916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917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Q856" i="1" s="1"/>
  <c r="BS856" i="1"/>
  <c r="BT918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919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BE858" i="1" s="1" a="1"/>
  <c r="BE858" i="1" s="1"/>
  <c r="AP858" i="1"/>
  <c r="AQ858" i="1"/>
  <c r="BR858" i="1"/>
  <c r="BS858" i="1"/>
  <c r="BT920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921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922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BE861" i="1" s="1" a="1"/>
  <c r="BE861" i="1" s="1"/>
  <c r="AP861" i="1"/>
  <c r="AQ861" i="1"/>
  <c r="BR861" i="1"/>
  <c r="BS861" i="1"/>
  <c r="BT923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924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AP863" i="1"/>
  <c r="AQ863" i="1"/>
  <c r="BR863" i="1"/>
  <c r="BS863" i="1"/>
  <c r="BT925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926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BE865" i="1" s="1" a="1"/>
  <c r="BE865" i="1" s="1"/>
  <c r="AP865" i="1"/>
  <c r="AQ865" i="1"/>
  <c r="BR865" i="1"/>
  <c r="BS865" i="1"/>
  <c r="BT927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Q866" i="1" s="1"/>
  <c r="BT928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929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BE868" i="1" s="1" a="1"/>
  <c r="BE868" i="1" s="1"/>
  <c r="AP868" i="1"/>
  <c r="AQ868" i="1"/>
  <c r="BR868" i="1"/>
  <c r="BQ868" i="1" s="1"/>
  <c r="BS868" i="1"/>
  <c r="BT930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931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932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AP871" i="1"/>
  <c r="AQ871" i="1"/>
  <c r="BR871" i="1"/>
  <c r="BS871" i="1"/>
  <c r="BT933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934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BE873" i="1" s="1" a="1"/>
  <c r="BE873" i="1" s="1"/>
  <c r="AP873" i="1"/>
  <c r="AQ873" i="1"/>
  <c r="BR873" i="1"/>
  <c r="BS873" i="1"/>
  <c r="BT935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936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AP875" i="1"/>
  <c r="AQ875" i="1"/>
  <c r="BR875" i="1"/>
  <c r="BS875" i="1"/>
  <c r="BT937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AP876" i="1"/>
  <c r="AQ876" i="1"/>
  <c r="BR876" i="1"/>
  <c r="BS876" i="1"/>
  <c r="BT938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940" i="10" s="1"/>
  <c r="AL877" i="1"/>
  <c r="AO877" i="1"/>
  <c r="BE877" i="1" s="1" a="1"/>
  <c r="BE877" i="1" s="1"/>
  <c r="AP877" i="1"/>
  <c r="M940" i="10" s="1"/>
  <c r="AQ877" i="1"/>
  <c r="BR877" i="1"/>
  <c r="BS877" i="1"/>
  <c r="BT939" i="1"/>
  <c r="A878" i="1"/>
  <c r="C878" i="1"/>
  <c r="G878" i="1"/>
  <c r="M878" i="1" a="1"/>
  <c r="M878" i="1" s="1"/>
  <c r="N878" i="1" a="1"/>
  <c r="N878" i="1" s="1"/>
  <c r="L937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941" i="10" s="1"/>
  <c r="AL878" i="1"/>
  <c r="AO878" i="1"/>
  <c r="AP878" i="1"/>
  <c r="M941" i="10" s="1"/>
  <c r="AQ878" i="1"/>
  <c r="BR878" i="1"/>
  <c r="BQ878" i="1" s="1"/>
  <c r="BS878" i="1"/>
  <c r="BT940" i="1"/>
  <c r="A879" i="1"/>
  <c r="C879" i="1"/>
  <c r="G879" i="1"/>
  <c r="M879" i="1" a="1"/>
  <c r="M879" i="1" s="1"/>
  <c r="N879" i="1" a="1"/>
  <c r="N879" i="1" s="1"/>
  <c r="L9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942" i="10" s="1"/>
  <c r="AL879" i="1"/>
  <c r="AO879" i="1"/>
  <c r="BE879" i="1" s="1" a="1"/>
  <c r="BE879" i="1" s="1"/>
  <c r="AP879" i="1"/>
  <c r="M942" i="10" s="1"/>
  <c r="AQ879" i="1"/>
  <c r="BR879" i="1"/>
  <c r="BQ879" i="1" s="1"/>
  <c r="BS879" i="1"/>
  <c r="BT941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943" i="10" s="1"/>
  <c r="AL880" i="1"/>
  <c r="AO880" i="1"/>
  <c r="AP880" i="1"/>
  <c r="M943" i="10" s="1"/>
  <c r="AQ880" i="1"/>
  <c r="BR880" i="1"/>
  <c r="BS880" i="1"/>
  <c r="BT942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944" i="10" s="1"/>
  <c r="AL881" i="1"/>
  <c r="AO881" i="1"/>
  <c r="AP881" i="1"/>
  <c r="M944" i="10" s="1"/>
  <c r="AQ881" i="1"/>
  <c r="BR881" i="1"/>
  <c r="BS881" i="1"/>
  <c r="BT943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945" i="10" s="1"/>
  <c r="AL882" i="1"/>
  <c r="AO882" i="1"/>
  <c r="BE882" i="1" s="1" a="1"/>
  <c r="BE882" i="1" s="1"/>
  <c r="AP882" i="1"/>
  <c r="M945" i="10" s="1"/>
  <c r="AQ882" i="1"/>
  <c r="BR882" i="1"/>
  <c r="BQ882" i="1" s="1"/>
  <c r="BS882" i="1"/>
  <c r="BT944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946" i="10" s="1"/>
  <c r="AL883" i="1"/>
  <c r="AO883" i="1"/>
  <c r="BE883" i="1" s="1" a="1"/>
  <c r="BE883" i="1" s="1"/>
  <c r="AP883" i="1"/>
  <c r="M946" i="10" s="1"/>
  <c r="AQ883" i="1"/>
  <c r="BR883" i="1"/>
  <c r="BS883" i="1"/>
  <c r="BT945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947" i="10" s="1"/>
  <c r="AL884" i="1"/>
  <c r="AO884" i="1"/>
  <c r="AP884" i="1"/>
  <c r="M947" i="10" s="1"/>
  <c r="AQ884" i="1"/>
  <c r="BR884" i="1"/>
  <c r="BS884" i="1"/>
  <c r="BT946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948" i="10" s="1"/>
  <c r="AL885" i="1"/>
  <c r="AO885" i="1"/>
  <c r="AP885" i="1"/>
  <c r="M948" i="10" s="1"/>
  <c r="AQ885" i="1"/>
  <c r="BR885" i="1"/>
  <c r="BQ885" i="1" s="1"/>
  <c r="BS885" i="1"/>
  <c r="BT947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949" i="10" s="1"/>
  <c r="AL886" i="1"/>
  <c r="AO886" i="1"/>
  <c r="BE886" i="1" s="1" a="1"/>
  <c r="BE886" i="1" s="1"/>
  <c r="AP886" i="1"/>
  <c r="M949" i="10" s="1"/>
  <c r="AQ886" i="1"/>
  <c r="BR886" i="1"/>
  <c r="BS886" i="1"/>
  <c r="BT948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950" i="10" s="1"/>
  <c r="AL887" i="1"/>
  <c r="AO887" i="1"/>
  <c r="AP887" i="1"/>
  <c r="M950" i="10" s="1"/>
  <c r="AQ887" i="1"/>
  <c r="BR887" i="1"/>
  <c r="BS887" i="1"/>
  <c r="BT949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951" i="10" s="1"/>
  <c r="AL888" i="1"/>
  <c r="AO888" i="1"/>
  <c r="BE888" i="1" s="1" a="1"/>
  <c r="BE888" i="1" s="1"/>
  <c r="AP888" i="1"/>
  <c r="M951" i="10" s="1"/>
  <c r="AQ888" i="1"/>
  <c r="BR888" i="1"/>
  <c r="BQ888" i="1" s="1"/>
  <c r="BS888" i="1"/>
  <c r="BT950" i="1"/>
  <c r="A889" i="1"/>
  <c r="C889" i="1"/>
  <c r="G889" i="1"/>
  <c r="M889" i="1" a="1"/>
  <c r="M889" i="1" s="1"/>
  <c r="N889" i="1" a="1"/>
  <c r="N889" i="1" s="1"/>
  <c r="L948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952" i="10" s="1"/>
  <c r="AL889" i="1"/>
  <c r="AO889" i="1"/>
  <c r="AP889" i="1"/>
  <c r="M952" i="10" s="1"/>
  <c r="AQ889" i="1"/>
  <c r="BR889" i="1"/>
  <c r="BS889" i="1"/>
  <c r="BT951" i="1"/>
  <c r="A890" i="1"/>
  <c r="C890" i="1"/>
  <c r="G890" i="1"/>
  <c r="M890" i="1" a="1"/>
  <c r="M890" i="1" s="1"/>
  <c r="N890" i="1" a="1"/>
  <c r="N890" i="1" s="1"/>
  <c r="L9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953" i="10" s="1"/>
  <c r="AL890" i="1"/>
  <c r="AO890" i="1"/>
  <c r="BE890" i="1" s="1" a="1"/>
  <c r="BE890" i="1" s="1"/>
  <c r="AP890" i="1"/>
  <c r="M953" i="10" s="1"/>
  <c r="AQ890" i="1"/>
  <c r="BR890" i="1"/>
  <c r="BS890" i="1"/>
  <c r="BT952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954" i="10" s="1"/>
  <c r="AL891" i="1"/>
  <c r="AO891" i="1"/>
  <c r="AP891" i="1"/>
  <c r="M954" i="10" s="1"/>
  <c r="AQ891" i="1"/>
  <c r="BR891" i="1"/>
  <c r="BQ891" i="1" s="1"/>
  <c r="BS891" i="1"/>
  <c r="BT953" i="1"/>
  <c r="A892" i="1"/>
  <c r="C892" i="1"/>
  <c r="G892" i="1"/>
  <c r="M892" i="1" a="1"/>
  <c r="M892" i="1" s="1"/>
  <c r="N892" i="1" a="1"/>
  <c r="N892" i="1" s="1"/>
  <c r="L951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955" i="10" s="1"/>
  <c r="AL892" i="1"/>
  <c r="AO892" i="1"/>
  <c r="BE892" i="1" s="1" a="1"/>
  <c r="BE892" i="1" s="1"/>
  <c r="AP892" i="1"/>
  <c r="M955" i="10" s="1"/>
  <c r="AQ892" i="1"/>
  <c r="BR892" i="1"/>
  <c r="BS892" i="1"/>
  <c r="BT954" i="1"/>
  <c r="A893" i="1"/>
  <c r="C893" i="1"/>
  <c r="G893" i="1"/>
  <c r="M893" i="1" a="1"/>
  <c r="M893" i="1" s="1"/>
  <c r="N893" i="1" a="1"/>
  <c r="N893" i="1" s="1"/>
  <c r="L952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956" i="10" s="1"/>
  <c r="AL893" i="1"/>
  <c r="AO893" i="1"/>
  <c r="BE893" i="1" s="1" a="1"/>
  <c r="BE893" i="1" s="1"/>
  <c r="AP893" i="1"/>
  <c r="M956" i="10" s="1"/>
  <c r="AQ893" i="1"/>
  <c r="BR893" i="1"/>
  <c r="BS893" i="1"/>
  <c r="BT955" i="1"/>
  <c r="A894" i="1"/>
  <c r="C894" i="1"/>
  <c r="G894" i="1"/>
  <c r="M894" i="1" a="1"/>
  <c r="M894" i="1" s="1"/>
  <c r="N894" i="1" a="1"/>
  <c r="N894" i="1" s="1"/>
  <c r="L953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957" i="10" s="1"/>
  <c r="AL894" i="1"/>
  <c r="AO894" i="1"/>
  <c r="AP894" i="1"/>
  <c r="M957" i="10" s="1"/>
  <c r="AQ894" i="1"/>
  <c r="BR894" i="1"/>
  <c r="BS894" i="1"/>
  <c r="BT956" i="1"/>
  <c r="A895" i="1"/>
  <c r="C895" i="1"/>
  <c r="G895" i="1"/>
  <c r="M895" i="1" a="1"/>
  <c r="M895" i="1" s="1"/>
  <c r="N895" i="1" a="1"/>
  <c r="N895" i="1" s="1"/>
  <c r="L954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958" i="10" s="1"/>
  <c r="AL895" i="1"/>
  <c r="AO895" i="1"/>
  <c r="AP895" i="1"/>
  <c r="M958" i="10" s="1"/>
  <c r="AQ895" i="1"/>
  <c r="BR895" i="1"/>
  <c r="BS895" i="1"/>
  <c r="BT957" i="1"/>
  <c r="A896" i="1"/>
  <c r="C896" i="1"/>
  <c r="G896" i="1"/>
  <c r="M896" i="1" a="1"/>
  <c r="M896" i="1" s="1"/>
  <c r="N896" i="1" a="1"/>
  <c r="N896" i="1" s="1"/>
  <c r="L9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959" i="10" s="1"/>
  <c r="AL896" i="1"/>
  <c r="AO896" i="1"/>
  <c r="BE896" i="1" s="1" a="1"/>
  <c r="BE896" i="1" s="1"/>
  <c r="AP896" i="1"/>
  <c r="M959" i="10" s="1"/>
  <c r="AQ896" i="1"/>
  <c r="BR896" i="1"/>
  <c r="BS896" i="1"/>
  <c r="BT958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960" i="10" s="1"/>
  <c r="AL897" i="1"/>
  <c r="AO897" i="1"/>
  <c r="BE897" i="1" s="1" a="1"/>
  <c r="BE897" i="1" s="1"/>
  <c r="AP897" i="1"/>
  <c r="M960" i="10" s="1"/>
  <c r="AQ897" i="1"/>
  <c r="BR897" i="1"/>
  <c r="BS897" i="1"/>
  <c r="BT959" i="1"/>
  <c r="A898" i="1"/>
  <c r="C898" i="1"/>
  <c r="G898" i="1"/>
  <c r="M898" i="1" a="1"/>
  <c r="M898" i="1" s="1"/>
  <c r="N898" i="1" a="1"/>
  <c r="N898" i="1" s="1"/>
  <c r="L9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961" i="10" s="1"/>
  <c r="AL898" i="1"/>
  <c r="AO898" i="1"/>
  <c r="AP898" i="1"/>
  <c r="M961" i="10" s="1"/>
  <c r="AQ898" i="1"/>
  <c r="BR898" i="1"/>
  <c r="BS898" i="1"/>
  <c r="BT960" i="1"/>
  <c r="A899" i="1"/>
  <c r="C899" i="1"/>
  <c r="G899" i="1"/>
  <c r="M899" i="1" a="1"/>
  <c r="M899" i="1" s="1"/>
  <c r="N899" i="1" a="1"/>
  <c r="N899" i="1" s="1"/>
  <c r="L958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62" i="10" s="1"/>
  <c r="AL899" i="1"/>
  <c r="AO899" i="1"/>
  <c r="BE899" i="1" s="1" a="1"/>
  <c r="BE899" i="1" s="1"/>
  <c r="AP899" i="1"/>
  <c r="M962" i="10" s="1"/>
  <c r="AQ899" i="1"/>
  <c r="BR899" i="1"/>
  <c r="BS899" i="1"/>
  <c r="BT961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63" i="10" s="1"/>
  <c r="AL900" i="1"/>
  <c r="AO900" i="1"/>
  <c r="AP900" i="1"/>
  <c r="M963" i="10" s="1"/>
  <c r="AQ900" i="1"/>
  <c r="BR900" i="1"/>
  <c r="BS900" i="1"/>
  <c r="BT962" i="1"/>
  <c r="A901" i="1"/>
  <c r="C901" i="1"/>
  <c r="G901" i="1"/>
  <c r="M901" i="1" a="1"/>
  <c r="M901" i="1" s="1"/>
  <c r="N901" i="1" a="1"/>
  <c r="N901" i="1" s="1"/>
  <c r="L960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64" i="10" s="1"/>
  <c r="AL901" i="1"/>
  <c r="AO901" i="1"/>
  <c r="BE901" i="1" s="1" a="1"/>
  <c r="BE901" i="1" s="1"/>
  <c r="AP901" i="1"/>
  <c r="M964" i="10" s="1"/>
  <c r="AQ901" i="1"/>
  <c r="BR901" i="1"/>
  <c r="BS901" i="1"/>
  <c r="BT963" i="1"/>
  <c r="A902" i="1"/>
  <c r="C902" i="1"/>
  <c r="G902" i="1"/>
  <c r="M902" i="1" a="1"/>
  <c r="M902" i="1" s="1"/>
  <c r="N902" i="1" a="1"/>
  <c r="N902" i="1" s="1"/>
  <c r="L96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65" i="10" s="1"/>
  <c r="AL902" i="1"/>
  <c r="AO902" i="1"/>
  <c r="AP902" i="1"/>
  <c r="M965" i="10" s="1"/>
  <c r="AQ902" i="1"/>
  <c r="BR902" i="1"/>
  <c r="BS902" i="1"/>
  <c r="BT964" i="1"/>
  <c r="A903" i="1"/>
  <c r="C903" i="1"/>
  <c r="G903" i="1"/>
  <c r="M903" i="1" a="1"/>
  <c r="M903" i="1" s="1"/>
  <c r="N903" i="1" a="1"/>
  <c r="N903" i="1" s="1"/>
  <c r="L962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66" i="10" s="1"/>
  <c r="AL903" i="1"/>
  <c r="AO903" i="1"/>
  <c r="AP903" i="1"/>
  <c r="M966" i="10" s="1"/>
  <c r="AQ903" i="1"/>
  <c r="BR903" i="1"/>
  <c r="BQ903" i="1" s="1"/>
  <c r="BS903" i="1"/>
  <c r="BT965" i="1"/>
  <c r="A904" i="1"/>
  <c r="C904" i="1"/>
  <c r="G904" i="1"/>
  <c r="M904" i="1" a="1"/>
  <c r="M904" i="1" s="1"/>
  <c r="N904" i="1" a="1"/>
  <c r="N904" i="1" s="1"/>
  <c r="L963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67" i="10" s="1"/>
  <c r="AL904" i="1"/>
  <c r="AO904" i="1"/>
  <c r="AP904" i="1"/>
  <c r="M967" i="10" s="1"/>
  <c r="AQ904" i="1"/>
  <c r="BR904" i="1"/>
  <c r="BS904" i="1"/>
  <c r="BT966" i="1"/>
  <c r="A905" i="1"/>
  <c r="C905" i="1"/>
  <c r="G905" i="1"/>
  <c r="M905" i="1" a="1"/>
  <c r="M905" i="1" s="1"/>
  <c r="N905" i="1" a="1"/>
  <c r="N905" i="1" s="1"/>
  <c r="L9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68" i="10" s="1"/>
  <c r="AL905" i="1"/>
  <c r="AO905" i="1"/>
  <c r="AP905" i="1"/>
  <c r="M968" i="10" s="1"/>
  <c r="AQ905" i="1"/>
  <c r="BR905" i="1"/>
  <c r="BS905" i="1"/>
  <c r="BT967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69" i="10" s="1"/>
  <c r="AL906" i="1"/>
  <c r="AO906" i="1"/>
  <c r="AP906" i="1"/>
  <c r="M969" i="10" s="1"/>
  <c r="AQ906" i="1"/>
  <c r="BR906" i="1"/>
  <c r="BQ906" i="1" s="1"/>
  <c r="BS906" i="1"/>
  <c r="BT968" i="1"/>
  <c r="A907" i="1"/>
  <c r="C907" i="1"/>
  <c r="G907" i="1"/>
  <c r="M907" i="1" a="1"/>
  <c r="M907" i="1" s="1"/>
  <c r="AM907" i="1" s="1"/>
  <c r="N907" i="1" a="1"/>
  <c r="N907" i="1" s="1"/>
  <c r="L966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70" i="10" s="1"/>
  <c r="AL907" i="1"/>
  <c r="AO907" i="1"/>
  <c r="AP907" i="1"/>
  <c r="M970" i="10" s="1"/>
  <c r="AQ907" i="1"/>
  <c r="BR907" i="1"/>
  <c r="BS907" i="1"/>
  <c r="BT969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71" i="10" s="1"/>
  <c r="AL908" i="1"/>
  <c r="AO908" i="1"/>
  <c r="BE908" i="1" s="1" a="1"/>
  <c r="BE908" i="1" s="1"/>
  <c r="AP908" i="1"/>
  <c r="M971" i="10" s="1"/>
  <c r="AQ908" i="1"/>
  <c r="BR908" i="1"/>
  <c r="BS908" i="1"/>
  <c r="BT970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72" i="10" s="1"/>
  <c r="AL909" i="1"/>
  <c r="AO909" i="1"/>
  <c r="AP909" i="1"/>
  <c r="M972" i="10" s="1"/>
  <c r="AQ909" i="1"/>
  <c r="BR909" i="1"/>
  <c r="BQ909" i="1" s="1"/>
  <c r="BS909" i="1"/>
  <c r="BT971" i="1"/>
  <c r="A910" i="1"/>
  <c r="C910" i="1"/>
  <c r="G910" i="1"/>
  <c r="M910" i="1" a="1"/>
  <c r="M910" i="1" s="1"/>
  <c r="N910" i="1" a="1"/>
  <c r="N910" i="1" s="1"/>
  <c r="L969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73" i="10" s="1"/>
  <c r="AL910" i="1"/>
  <c r="AO910" i="1"/>
  <c r="BE910" i="1" s="1" a="1"/>
  <c r="BE910" i="1" s="1"/>
  <c r="AP910" i="1"/>
  <c r="M973" i="10" s="1"/>
  <c r="AQ910" i="1"/>
  <c r="BR910" i="1"/>
  <c r="BS910" i="1"/>
  <c r="BT972" i="1"/>
  <c r="A911" i="1"/>
  <c r="C911" i="1"/>
  <c r="G911" i="1"/>
  <c r="M911" i="1" a="1"/>
  <c r="M911" i="1" s="1"/>
  <c r="N911" i="1" a="1"/>
  <c r="N911" i="1" s="1"/>
  <c r="L9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74" i="10" s="1"/>
  <c r="AL911" i="1"/>
  <c r="AO911" i="1"/>
  <c r="BE911" i="1" s="1" a="1"/>
  <c r="BE911" i="1" s="1"/>
  <c r="AP911" i="1"/>
  <c r="M974" i="10" s="1"/>
  <c r="AQ911" i="1"/>
  <c r="BR911" i="1"/>
  <c r="BS911" i="1"/>
  <c r="BT973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75" i="10" s="1"/>
  <c r="AL912" i="1"/>
  <c r="AO912" i="1"/>
  <c r="AP912" i="1"/>
  <c r="M975" i="10" s="1"/>
  <c r="AQ912" i="1"/>
  <c r="BQ912" i="1"/>
  <c r="BR912" i="1"/>
  <c r="BS912" i="1"/>
  <c r="BT974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76" i="10" s="1"/>
  <c r="AL913" i="1"/>
  <c r="AO913" i="1"/>
  <c r="AP913" i="1"/>
  <c r="M976" i="10" s="1"/>
  <c r="AQ913" i="1"/>
  <c r="BR913" i="1"/>
  <c r="BS913" i="1"/>
  <c r="BT975" i="1"/>
  <c r="A914" i="1"/>
  <c r="C914" i="1"/>
  <c r="G914" i="1"/>
  <c r="M914" i="1" a="1"/>
  <c r="M914" i="1" s="1"/>
  <c r="N914" i="1" a="1"/>
  <c r="N914" i="1" s="1"/>
  <c r="L97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77" i="10" s="1"/>
  <c r="AL914" i="1"/>
  <c r="AO914" i="1"/>
  <c r="BE914" i="1" s="1" a="1"/>
  <c r="BE914" i="1" s="1"/>
  <c r="AP914" i="1"/>
  <c r="M977" i="10" s="1"/>
  <c r="AQ914" i="1"/>
  <c r="BR914" i="1"/>
  <c r="BS914" i="1"/>
  <c r="BT976" i="1"/>
  <c r="A915" i="1"/>
  <c r="C915" i="1"/>
  <c r="G915" i="1"/>
  <c r="M915" i="1" a="1"/>
  <c r="M915" i="1" s="1"/>
  <c r="N915" i="1" a="1"/>
  <c r="N915" i="1" s="1"/>
  <c r="L974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77" i="1"/>
  <c r="A916" i="1"/>
  <c r="C916" i="1"/>
  <c r="G916" i="1"/>
  <c r="M916" i="1" a="1"/>
  <c r="M916" i="1" s="1"/>
  <c r="N916" i="1" a="1"/>
  <c r="N916" i="1" s="1"/>
  <c r="L975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79" i="10" s="1"/>
  <c r="AL916" i="1"/>
  <c r="AO916" i="1"/>
  <c r="AP916" i="1"/>
  <c r="M979" i="10" s="1"/>
  <c r="AQ916" i="1"/>
  <c r="BR916" i="1"/>
  <c r="BS916" i="1"/>
  <c r="BT978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80" i="10" s="1"/>
  <c r="AL917" i="1"/>
  <c r="AO917" i="1"/>
  <c r="AP917" i="1"/>
  <c r="M980" i="10" s="1"/>
  <c r="AQ917" i="1"/>
  <c r="BR917" i="1"/>
  <c r="BS917" i="1"/>
  <c r="BT979" i="1"/>
  <c r="A918" i="1"/>
  <c r="C918" i="1"/>
  <c r="G918" i="1"/>
  <c r="M918" i="1" a="1"/>
  <c r="M918" i="1" s="1"/>
  <c r="N918" i="1" a="1"/>
  <c r="N918" i="1" s="1"/>
  <c r="L977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81" i="10" s="1"/>
  <c r="AL918" i="1"/>
  <c r="AO918" i="1"/>
  <c r="AP918" i="1"/>
  <c r="M981" i="10" s="1"/>
  <c r="AQ918" i="1"/>
  <c r="BR918" i="1"/>
  <c r="BS918" i="1"/>
  <c r="BT980" i="1"/>
  <c r="A919" i="1"/>
  <c r="C919" i="1"/>
  <c r="G919" i="1"/>
  <c r="M919" i="1" a="1"/>
  <c r="M919" i="1" s="1"/>
  <c r="N919" i="1" a="1"/>
  <c r="N919" i="1" s="1"/>
  <c r="L9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82" i="10" s="1"/>
  <c r="AL919" i="1"/>
  <c r="AO919" i="1"/>
  <c r="BE919" i="1" s="1" a="1"/>
  <c r="BE919" i="1" s="1"/>
  <c r="AP919" i="1"/>
  <c r="M982" i="10" s="1"/>
  <c r="AQ919" i="1"/>
  <c r="BR919" i="1"/>
  <c r="BS919" i="1"/>
  <c r="BT981" i="1"/>
  <c r="A920" i="1"/>
  <c r="C920" i="1"/>
  <c r="G920" i="1"/>
  <c r="M920" i="1" a="1"/>
  <c r="M920" i="1" s="1"/>
  <c r="N920" i="1" a="1"/>
  <c r="N920" i="1" s="1"/>
  <c r="L9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83" i="10" s="1"/>
  <c r="AL920" i="1"/>
  <c r="AO920" i="1"/>
  <c r="BE920" i="1" s="1" a="1"/>
  <c r="BE920" i="1" s="1"/>
  <c r="AP920" i="1"/>
  <c r="M983" i="10" s="1"/>
  <c r="AQ920" i="1"/>
  <c r="BR920" i="1"/>
  <c r="BS920" i="1"/>
  <c r="BT982" i="1"/>
  <c r="A921" i="1"/>
  <c r="C921" i="1"/>
  <c r="G921" i="1"/>
  <c r="M921" i="1" a="1"/>
  <c r="M921" i="1" s="1"/>
  <c r="N921" i="1" a="1"/>
  <c r="N921" i="1" s="1"/>
  <c r="L980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84" i="10" s="1"/>
  <c r="AL921" i="1"/>
  <c r="AO921" i="1"/>
  <c r="AP921" i="1"/>
  <c r="M984" i="10" s="1"/>
  <c r="AQ921" i="1"/>
  <c r="BR921" i="1"/>
  <c r="BS921" i="1"/>
  <c r="BT983" i="1"/>
  <c r="A922" i="1"/>
  <c r="C922" i="1"/>
  <c r="G922" i="1"/>
  <c r="M922" i="1" a="1"/>
  <c r="M922" i="1" s="1"/>
  <c r="N922" i="1" a="1"/>
  <c r="N922" i="1" s="1"/>
  <c r="L981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85" i="10" s="1"/>
  <c r="AL922" i="1"/>
  <c r="AO922" i="1"/>
  <c r="BE922" i="1" s="1" a="1"/>
  <c r="BE922" i="1" s="1"/>
  <c r="AP922" i="1"/>
  <c r="M985" i="10" s="1"/>
  <c r="AQ922" i="1"/>
  <c r="BR922" i="1"/>
  <c r="BS922" i="1"/>
  <c r="BT984" i="1"/>
  <c r="A923" i="1"/>
  <c r="C923" i="1"/>
  <c r="G923" i="1"/>
  <c r="M923" i="1" a="1"/>
  <c r="M923" i="1" s="1"/>
  <c r="N923" i="1" a="1"/>
  <c r="N923" i="1" s="1"/>
  <c r="L9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86" i="10" s="1"/>
  <c r="AL923" i="1"/>
  <c r="AO923" i="1"/>
  <c r="AP923" i="1"/>
  <c r="M986" i="10" s="1"/>
  <c r="AQ923" i="1"/>
  <c r="BR923" i="1"/>
  <c r="BS923" i="1"/>
  <c r="BT985" i="1"/>
  <c r="A924" i="1"/>
  <c r="C924" i="1"/>
  <c r="G924" i="1"/>
  <c r="M924" i="1" a="1"/>
  <c r="M924" i="1" s="1"/>
  <c r="N924" i="1" a="1"/>
  <c r="N924" i="1" s="1"/>
  <c r="L983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87" i="10" s="1"/>
  <c r="AL924" i="1"/>
  <c r="AO924" i="1"/>
  <c r="AP924" i="1"/>
  <c r="M987" i="10" s="1"/>
  <c r="AQ924" i="1"/>
  <c r="BR924" i="1"/>
  <c r="BS924" i="1"/>
  <c r="BT986" i="1"/>
  <c r="A925" i="1"/>
  <c r="C925" i="1"/>
  <c r="G925" i="1"/>
  <c r="M925" i="1" a="1"/>
  <c r="M925" i="1" s="1"/>
  <c r="N925" i="1" a="1"/>
  <c r="N925" i="1" s="1"/>
  <c r="L984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88" i="10" s="1"/>
  <c r="AL925" i="1"/>
  <c r="AO925" i="1"/>
  <c r="AP925" i="1"/>
  <c r="M988" i="10" s="1"/>
  <c r="AQ925" i="1"/>
  <c r="BR925" i="1"/>
  <c r="BS925" i="1"/>
  <c r="BT987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89" i="10" s="1"/>
  <c r="AL926" i="1"/>
  <c r="AO926" i="1"/>
  <c r="BE926" i="1" s="1" a="1"/>
  <c r="BE926" i="1" s="1"/>
  <c r="AP926" i="1"/>
  <c r="M989" i="10" s="1"/>
  <c r="AQ926" i="1"/>
  <c r="BR926" i="1"/>
  <c r="BS926" i="1"/>
  <c r="BT988" i="1"/>
  <c r="A927" i="1"/>
  <c r="C927" i="1"/>
  <c r="G927" i="1"/>
  <c r="M927" i="1" a="1"/>
  <c r="M927" i="1" s="1"/>
  <c r="N927" i="1" a="1"/>
  <c r="N927" i="1" s="1"/>
  <c r="L986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90" i="10" s="1"/>
  <c r="AL927" i="1"/>
  <c r="AO927" i="1"/>
  <c r="BE927" i="1" s="1" a="1"/>
  <c r="BE927" i="1" s="1"/>
  <c r="AP927" i="1"/>
  <c r="M990" i="10" s="1"/>
  <c r="AQ927" i="1"/>
  <c r="BR927" i="1"/>
  <c r="BQ927" i="1" s="1"/>
  <c r="BS927" i="1"/>
  <c r="BT989" i="1"/>
  <c r="A928" i="1"/>
  <c r="C928" i="1"/>
  <c r="G928" i="1"/>
  <c r="M928" i="1" a="1"/>
  <c r="M928" i="1" s="1"/>
  <c r="N928" i="1" a="1"/>
  <c r="N928" i="1" s="1"/>
  <c r="L9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91" i="10" s="1"/>
  <c r="AL928" i="1"/>
  <c r="AO928" i="1"/>
  <c r="BE928" i="1" s="1" a="1"/>
  <c r="BE928" i="1" s="1"/>
  <c r="AP928" i="1"/>
  <c r="M991" i="10" s="1"/>
  <c r="AQ928" i="1"/>
  <c r="BR928" i="1"/>
  <c r="BS928" i="1"/>
  <c r="BT990" i="1"/>
  <c r="A929" i="1"/>
  <c r="C929" i="1"/>
  <c r="G929" i="1"/>
  <c r="M929" i="1" a="1"/>
  <c r="M929" i="1" s="1"/>
  <c r="N929" i="1" a="1"/>
  <c r="N929" i="1" s="1"/>
  <c r="L9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92" i="10" s="1"/>
  <c r="AL929" i="1"/>
  <c r="AO929" i="1"/>
  <c r="AP929" i="1"/>
  <c r="M992" i="10" s="1"/>
  <c r="AQ929" i="1"/>
  <c r="BR929" i="1"/>
  <c r="BS929" i="1"/>
  <c r="BT991" i="1"/>
  <c r="A930" i="1"/>
  <c r="C930" i="1"/>
  <c r="G930" i="1"/>
  <c r="M930" i="1" a="1"/>
  <c r="M930" i="1" s="1"/>
  <c r="N930" i="1" a="1"/>
  <c r="N930" i="1" s="1"/>
  <c r="L989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93" i="10" s="1"/>
  <c r="AL930" i="1"/>
  <c r="AO930" i="1"/>
  <c r="AP930" i="1"/>
  <c r="M993" i="10" s="1"/>
  <c r="AQ930" i="1"/>
  <c r="BR930" i="1"/>
  <c r="BS930" i="1"/>
  <c r="BT992" i="1"/>
  <c r="A931" i="1"/>
  <c r="C931" i="1"/>
  <c r="G931" i="1"/>
  <c r="M931" i="1" a="1"/>
  <c r="M931" i="1" s="1"/>
  <c r="N931" i="1" a="1"/>
  <c r="N931" i="1" s="1"/>
  <c r="L990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94" i="10" s="1"/>
  <c r="AL931" i="1"/>
  <c r="AO931" i="1"/>
  <c r="BE931" i="1" s="1" a="1"/>
  <c r="BE931" i="1" s="1"/>
  <c r="AP931" i="1"/>
  <c r="M994" i="10" s="1"/>
  <c r="AQ931" i="1"/>
  <c r="BR931" i="1"/>
  <c r="BQ931" i="1" s="1"/>
  <c r="BS931" i="1"/>
  <c r="BT993" i="1"/>
  <c r="A932" i="1"/>
  <c r="C932" i="1"/>
  <c r="G932" i="1"/>
  <c r="M932" i="1" a="1"/>
  <c r="M932" i="1" s="1"/>
  <c r="N932" i="1" a="1"/>
  <c r="N932" i="1" s="1"/>
  <c r="L9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95" i="10" s="1"/>
  <c r="AL932" i="1"/>
  <c r="AO932" i="1"/>
  <c r="BE932" i="1" s="1" a="1"/>
  <c r="BE932" i="1" s="1"/>
  <c r="AP932" i="1"/>
  <c r="M995" i="10" s="1"/>
  <c r="AQ932" i="1"/>
  <c r="BR932" i="1"/>
  <c r="BS932" i="1"/>
  <c r="BT994" i="1"/>
  <c r="A933" i="1"/>
  <c r="C933" i="1"/>
  <c r="G933" i="1"/>
  <c r="M933" i="1" a="1"/>
  <c r="M933" i="1" s="1"/>
  <c r="N933" i="1" a="1"/>
  <c r="N933" i="1" s="1"/>
  <c r="L992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96" i="10" s="1"/>
  <c r="AL933" i="1"/>
  <c r="AO933" i="1"/>
  <c r="AP933" i="1"/>
  <c r="M996" i="10" s="1"/>
  <c r="AQ933" i="1"/>
  <c r="BR933" i="1"/>
  <c r="BS933" i="1"/>
  <c r="BT995" i="1"/>
  <c r="A934" i="1"/>
  <c r="C934" i="1"/>
  <c r="G934" i="1"/>
  <c r="M934" i="1" a="1"/>
  <c r="M934" i="1" s="1"/>
  <c r="N934" i="1" a="1"/>
  <c r="N934" i="1" s="1"/>
  <c r="L993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97" i="10" s="1"/>
  <c r="AL934" i="1"/>
  <c r="AO934" i="1"/>
  <c r="AP934" i="1"/>
  <c r="M997" i="10" s="1"/>
  <c r="AQ934" i="1"/>
  <c r="BR934" i="1"/>
  <c r="BQ934" i="1" s="1"/>
  <c r="BS934" i="1"/>
  <c r="BT996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98" i="10" s="1"/>
  <c r="AL935" i="1"/>
  <c r="AO935" i="1"/>
  <c r="BE935" i="1" s="1" a="1"/>
  <c r="BE935" i="1" s="1"/>
  <c r="AP935" i="1"/>
  <c r="M998" i="10" s="1"/>
  <c r="AQ935" i="1"/>
  <c r="BR935" i="1"/>
  <c r="BS935" i="1"/>
  <c r="BQ935" i="1" s="1"/>
  <c r="BT997" i="1"/>
  <c r="A936" i="1"/>
  <c r="C936" i="1"/>
  <c r="G936" i="1"/>
  <c r="M936" i="1" a="1"/>
  <c r="M936" i="1" s="1"/>
  <c r="N936" i="1" a="1"/>
  <c r="N936" i="1" s="1"/>
  <c r="L995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99" i="10" s="1"/>
  <c r="AL936" i="1"/>
  <c r="AO936" i="1"/>
  <c r="AP936" i="1"/>
  <c r="M999" i="10" s="1"/>
  <c r="AQ936" i="1"/>
  <c r="BR936" i="1"/>
  <c r="BS936" i="1"/>
  <c r="BT998" i="1"/>
  <c r="A937" i="1"/>
  <c r="C937" i="1"/>
  <c r="G937" i="1"/>
  <c r="M937" i="1" a="1"/>
  <c r="M937" i="1" s="1"/>
  <c r="N937" i="1" a="1"/>
  <c r="N937" i="1" s="1"/>
  <c r="L99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1000" i="10" s="1"/>
  <c r="AL937" i="1"/>
  <c r="AO937" i="1"/>
  <c r="BE937" i="1" s="1" a="1"/>
  <c r="BE937" i="1" s="1"/>
  <c r="AP937" i="1"/>
  <c r="M1000" i="10" s="1"/>
  <c r="AQ937" i="1"/>
  <c r="BR937" i="1"/>
  <c r="BQ937" i="1" s="1"/>
  <c r="BS937" i="1"/>
  <c r="BT999" i="1"/>
  <c r="A938" i="1"/>
  <c r="C938" i="1"/>
  <c r="G938" i="1"/>
  <c r="M938" i="1" a="1"/>
  <c r="M938" i="1" s="1"/>
  <c r="N938" i="1" a="1"/>
  <c r="N938" i="1" s="1"/>
  <c r="L9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1001" i="10" s="1"/>
  <c r="AL938" i="1"/>
  <c r="AO938" i="1"/>
  <c r="AP938" i="1"/>
  <c r="M1001" i="10" s="1"/>
  <c r="AQ938" i="1"/>
  <c r="BR938" i="1"/>
  <c r="BS938" i="1"/>
  <c r="BT1000" i="1"/>
  <c r="BR977" i="1"/>
  <c r="AI977" i="1"/>
  <c r="BB977" i="1" s="1"/>
  <c r="A977" i="1"/>
  <c r="BT6" i="1"/>
  <c r="AO977" i="1"/>
  <c r="U977" i="1" a="1"/>
  <c r="U977" i="1" s="1"/>
  <c r="T977" i="1" a="1"/>
  <c r="T977" i="1" s="1"/>
  <c r="E3" i="15" s="1"/>
  <c r="S977" i="1" a="1"/>
  <c r="S977" i="1" s="1"/>
  <c r="D3" i="15" s="1"/>
  <c r="AJ977" i="1"/>
  <c r="AQ977" i="1"/>
  <c r="C977" i="1"/>
  <c r="G977" i="1"/>
  <c r="L3" i="15"/>
  <c r="R977" i="1"/>
  <c r="AK977" i="1"/>
  <c r="AL977" i="1"/>
  <c r="AP977" i="1"/>
  <c r="BS977" i="1"/>
  <c r="A7" i="10"/>
  <c r="B7" i="10"/>
  <c r="O7" i="10"/>
  <c r="J7" i="10"/>
  <c r="I7" i="10"/>
  <c r="H7" i="10"/>
  <c r="E7" i="10"/>
  <c r="BQ936" i="1" l="1"/>
  <c r="BQ930" i="1"/>
  <c r="BQ919" i="1"/>
  <c r="BQ899" i="1"/>
  <c r="BQ884" i="1"/>
  <c r="BQ873" i="1"/>
  <c r="BQ870" i="1"/>
  <c r="BQ867" i="1"/>
  <c r="BQ861" i="1"/>
  <c r="BQ858" i="1"/>
  <c r="BQ841" i="1"/>
  <c r="BQ836" i="1"/>
  <c r="BQ833" i="1"/>
  <c r="BQ830" i="1"/>
  <c r="BQ813" i="1"/>
  <c r="BQ810" i="1"/>
  <c r="BQ807" i="1"/>
  <c r="BQ776" i="1"/>
  <c r="BQ756" i="1"/>
  <c r="BQ753" i="1"/>
  <c r="BQ750" i="1"/>
  <c r="BQ741" i="1"/>
  <c r="BQ721" i="1"/>
  <c r="BQ718" i="1"/>
  <c r="BQ715" i="1"/>
  <c r="BQ926" i="1"/>
  <c r="BQ924" i="1"/>
  <c r="BQ921" i="1"/>
  <c r="BQ918" i="1"/>
  <c r="BQ907" i="1"/>
  <c r="BQ904" i="1"/>
  <c r="BQ898" i="1"/>
  <c r="BQ895" i="1"/>
  <c r="BQ894" i="1"/>
  <c r="BQ883" i="1"/>
  <c r="BQ875" i="1"/>
  <c r="BQ869" i="1"/>
  <c r="BQ863" i="1"/>
  <c r="BQ860" i="1"/>
  <c r="BQ857" i="1"/>
  <c r="BQ783" i="1"/>
  <c r="BQ765" i="1"/>
  <c r="BQ737" i="1"/>
  <c r="BQ734" i="1"/>
  <c r="BQ729" i="1"/>
  <c r="BQ726" i="1"/>
  <c r="BQ723" i="1"/>
  <c r="BQ714" i="1"/>
  <c r="BQ686" i="1"/>
  <c r="BQ681" i="1"/>
  <c r="BQ678" i="1"/>
  <c r="BQ675" i="1"/>
  <c r="BQ666" i="1"/>
  <c r="BQ647" i="1"/>
  <c r="BQ642" i="1"/>
  <c r="BQ639" i="1"/>
  <c r="BQ636" i="1"/>
  <c r="BQ609" i="1"/>
  <c r="BQ606" i="1"/>
  <c r="BQ603" i="1"/>
  <c r="BQ589" i="1"/>
  <c r="BQ586" i="1"/>
  <c r="BQ583" i="1"/>
  <c r="BQ580" i="1"/>
  <c r="BQ577" i="1"/>
  <c r="BQ562" i="1"/>
  <c r="BQ559" i="1"/>
  <c r="BQ553" i="1"/>
  <c r="BQ550" i="1"/>
  <c r="BQ545" i="1"/>
  <c r="BQ543" i="1"/>
  <c r="BQ536" i="1"/>
  <c r="BQ519" i="1"/>
  <c r="BQ516" i="1"/>
  <c r="BQ507" i="1"/>
  <c r="BQ504" i="1"/>
  <c r="BQ476" i="1"/>
  <c r="BQ470" i="1"/>
  <c r="BQ459" i="1"/>
  <c r="BQ431" i="1"/>
  <c r="BQ420" i="1"/>
  <c r="BQ417" i="1"/>
  <c r="BQ301" i="1"/>
  <c r="BQ298" i="1"/>
  <c r="BQ293" i="1"/>
  <c r="BQ287" i="1"/>
  <c r="BQ276" i="1"/>
  <c r="BQ694" i="1"/>
  <c r="BQ659" i="1"/>
  <c r="BQ654" i="1"/>
  <c r="BQ651" i="1"/>
  <c r="BQ648" i="1"/>
  <c r="BQ638" i="1"/>
  <c r="BQ628" i="1"/>
  <c r="BQ625" i="1"/>
  <c r="BQ622" i="1"/>
  <c r="BQ619" i="1"/>
  <c r="BQ616" i="1"/>
  <c r="BQ615" i="1"/>
  <c r="BQ591" i="1"/>
  <c r="BQ590" i="1"/>
  <c r="BQ573" i="1"/>
  <c r="BQ572" i="1"/>
  <c r="BQ570" i="1"/>
  <c r="BQ567" i="1"/>
  <c r="BQ564" i="1"/>
  <c r="BQ561" i="1"/>
  <c r="BQ558" i="1"/>
  <c r="BQ555" i="1"/>
  <c r="BQ552" i="1"/>
  <c r="BQ551" i="1"/>
  <c r="BQ532" i="1"/>
  <c r="BQ525" i="1"/>
  <c r="BQ518" i="1"/>
  <c r="BQ512" i="1"/>
  <c r="BQ509" i="1"/>
  <c r="BQ506" i="1"/>
  <c r="BQ486" i="1"/>
  <c r="BQ466" i="1"/>
  <c r="BQ464" i="1"/>
  <c r="BQ461" i="1"/>
  <c r="BQ458" i="1"/>
  <c r="BQ447" i="1"/>
  <c r="BQ444" i="1"/>
  <c r="BQ441" i="1"/>
  <c r="BQ440" i="1"/>
  <c r="BQ421" i="1"/>
  <c r="BQ419" i="1"/>
  <c r="BQ416" i="1"/>
  <c r="BQ405" i="1"/>
  <c r="BQ393" i="1"/>
  <c r="BQ390" i="1"/>
  <c r="BQ379" i="1"/>
  <c r="BQ376" i="1"/>
  <c r="BQ368" i="1"/>
  <c r="BQ363" i="1"/>
  <c r="BQ360" i="1"/>
  <c r="BQ357" i="1"/>
  <c r="BQ352" i="1"/>
  <c r="BQ349" i="1"/>
  <c r="BQ347" i="1"/>
  <c r="BQ342" i="1"/>
  <c r="BQ318" i="1"/>
  <c r="BQ303" i="1"/>
  <c r="BQ300" i="1"/>
  <c r="BQ299" i="1"/>
  <c r="BQ283" i="1"/>
  <c r="BQ275" i="1"/>
  <c r="BQ264" i="1"/>
  <c r="BQ261" i="1"/>
  <c r="BQ258" i="1"/>
  <c r="BQ257" i="1"/>
  <c r="BQ247" i="1"/>
  <c r="BQ242" i="1"/>
  <c r="BQ231" i="1"/>
  <c r="BQ204" i="1"/>
  <c r="BQ199" i="1"/>
  <c r="BQ187" i="1"/>
  <c r="BQ185" i="1"/>
  <c r="BQ182" i="1"/>
  <c r="BQ181" i="1"/>
  <c r="BQ171" i="1"/>
  <c r="BQ168" i="1"/>
  <c r="BQ165" i="1"/>
  <c r="BQ325" i="1"/>
  <c r="BQ245" i="1"/>
  <c r="BQ210" i="1"/>
  <c r="BQ166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890" i="1"/>
  <c r="BQ877" i="1"/>
  <c r="M939" i="10"/>
  <c r="K939" i="10"/>
  <c r="L934" i="15"/>
  <c r="M937" i="10"/>
  <c r="K937" i="10"/>
  <c r="BQ872" i="1"/>
  <c r="L931" i="15"/>
  <c r="M934" i="10"/>
  <c r="K934" i="10"/>
  <c r="M932" i="10"/>
  <c r="K932" i="10"/>
  <c r="L926" i="15"/>
  <c r="BQ865" i="1"/>
  <c r="M927" i="10"/>
  <c r="K927" i="10"/>
  <c r="BQ862" i="1"/>
  <c r="L921" i="15"/>
  <c r="M924" i="10"/>
  <c r="K924" i="10"/>
  <c r="L919" i="15"/>
  <c r="M922" i="10"/>
  <c r="K922" i="10"/>
  <c r="M920" i="10"/>
  <c r="K920" i="10"/>
  <c r="BQ855" i="1"/>
  <c r="M917" i="10"/>
  <c r="K917" i="10"/>
  <c r="BQ852" i="1"/>
  <c r="BQ850" i="1"/>
  <c r="L909" i="15"/>
  <c r="M912" i="10"/>
  <c r="K912" i="10"/>
  <c r="L907" i="15"/>
  <c r="M910" i="10"/>
  <c r="K910" i="10"/>
  <c r="BQ845" i="1"/>
  <c r="M907" i="10"/>
  <c r="K907" i="10"/>
  <c r="M905" i="10"/>
  <c r="K905" i="10"/>
  <c r="BQ838" i="1"/>
  <c r="M900" i="10"/>
  <c r="K900" i="10"/>
  <c r="BQ835" i="1"/>
  <c r="M897" i="10"/>
  <c r="K897" i="10"/>
  <c r="L892" i="15"/>
  <c r="M895" i="10"/>
  <c r="K895" i="10"/>
  <c r="M893" i="10"/>
  <c r="K893" i="10"/>
  <c r="BQ828" i="1"/>
  <c r="M890" i="10"/>
  <c r="K890" i="10"/>
  <c r="BQ825" i="1"/>
  <c r="BQ823" i="1"/>
  <c r="L882" i="15"/>
  <c r="M885" i="10"/>
  <c r="K885" i="10"/>
  <c r="BQ820" i="1"/>
  <c r="M882" i="10"/>
  <c r="K882" i="10"/>
  <c r="BQ817" i="1"/>
  <c r="M879" i="10"/>
  <c r="K879" i="10"/>
  <c r="L874" i="15"/>
  <c r="M877" i="10"/>
  <c r="K877" i="10"/>
  <c r="BQ812" i="1"/>
  <c r="M874" i="10"/>
  <c r="K874" i="10"/>
  <c r="BQ809" i="1"/>
  <c r="L868" i="15"/>
  <c r="M871" i="10"/>
  <c r="K871" i="10"/>
  <c r="M869" i="10"/>
  <c r="K869" i="10"/>
  <c r="BQ804" i="1"/>
  <c r="M866" i="10"/>
  <c r="K866" i="10"/>
  <c r="BQ801" i="1"/>
  <c r="M863" i="10"/>
  <c r="K863" i="10"/>
  <c r="BQ798" i="1"/>
  <c r="BQ796" i="1"/>
  <c r="M858" i="10"/>
  <c r="K858" i="10"/>
  <c r="BQ793" i="1"/>
  <c r="M855" i="10"/>
  <c r="K855" i="10"/>
  <c r="BQ790" i="1"/>
  <c r="M852" i="10"/>
  <c r="K852" i="10"/>
  <c r="L847" i="15"/>
  <c r="M850" i="10"/>
  <c r="K850" i="10"/>
  <c r="BQ785" i="1"/>
  <c r="L842" i="15"/>
  <c r="M845" i="10"/>
  <c r="K845" i="10"/>
  <c r="BQ780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763" i="1"/>
  <c r="M825" i="10"/>
  <c r="K825" i="10"/>
  <c r="BQ760" i="1"/>
  <c r="BQ758" i="1"/>
  <c r="BQ933" i="1"/>
  <c r="BQ928" i="1"/>
  <c r="BQ916" i="1"/>
  <c r="M978" i="10"/>
  <c r="K978" i="10"/>
  <c r="BQ913" i="1"/>
  <c r="BQ908" i="1"/>
  <c r="BQ900" i="1"/>
  <c r="BQ897" i="1"/>
  <c r="BQ889" i="1"/>
  <c r="BQ886" i="1"/>
  <c r="BQ881" i="1"/>
  <c r="BQ876" i="1"/>
  <c r="BQ874" i="1"/>
  <c r="M936" i="10"/>
  <c r="K936" i="10"/>
  <c r="L930" i="15"/>
  <c r="M933" i="10"/>
  <c r="K933" i="10"/>
  <c r="L928" i="15"/>
  <c r="M931" i="10"/>
  <c r="K931" i="10"/>
  <c r="M929" i="10"/>
  <c r="K929" i="10"/>
  <c r="BQ864" i="1"/>
  <c r="M926" i="10"/>
  <c r="K926" i="10"/>
  <c r="BQ859" i="1"/>
  <c r="M921" i="10"/>
  <c r="K921" i="10"/>
  <c r="L916" i="15"/>
  <c r="M919" i="10"/>
  <c r="K919" i="10"/>
  <c r="BQ854" i="1"/>
  <c r="M916" i="10"/>
  <c r="K916" i="10"/>
  <c r="M914" i="10"/>
  <c r="K914" i="10"/>
  <c r="BQ849" i="1"/>
  <c r="BQ847" i="1"/>
  <c r="L906" i="15"/>
  <c r="M909" i="10"/>
  <c r="K909" i="10"/>
  <c r="BQ844" i="1"/>
  <c r="L903" i="15"/>
  <c r="M906" i="10"/>
  <c r="K906" i="10"/>
  <c r="L901" i="15"/>
  <c r="M904" i="10"/>
  <c r="K904" i="10"/>
  <c r="M902" i="10"/>
  <c r="K902" i="10"/>
  <c r="BQ837" i="1"/>
  <c r="M899" i="10"/>
  <c r="K899" i="10"/>
  <c r="BQ834" i="1"/>
  <c r="BQ832" i="1"/>
  <c r="L891" i="15"/>
  <c r="M894" i="10"/>
  <c r="K894" i="10"/>
  <c r="M892" i="10"/>
  <c r="K892" i="10"/>
  <c r="BQ827" i="1"/>
  <c r="L886" i="15"/>
  <c r="M889" i="10"/>
  <c r="K889" i="10"/>
  <c r="M887" i="10"/>
  <c r="K887" i="10"/>
  <c r="BQ822" i="1"/>
  <c r="M884" i="10"/>
  <c r="K884" i="10"/>
  <c r="BQ819" i="1"/>
  <c r="M881" i="10"/>
  <c r="K881" i="10"/>
  <c r="BQ816" i="1"/>
  <c r="BQ814" i="1"/>
  <c r="M876" i="10"/>
  <c r="K876" i="10"/>
  <c r="BQ811" i="1"/>
  <c r="M873" i="10"/>
  <c r="K873" i="10"/>
  <c r="BQ808" i="1"/>
  <c r="M870" i="10"/>
  <c r="K870" i="10"/>
  <c r="M868" i="10"/>
  <c r="K868" i="10"/>
  <c r="BQ803" i="1"/>
  <c r="M865" i="10"/>
  <c r="K865" i="10"/>
  <c r="BQ800" i="1"/>
  <c r="L859" i="15"/>
  <c r="M862" i="10"/>
  <c r="K862" i="10"/>
  <c r="M860" i="10"/>
  <c r="K860" i="10"/>
  <c r="BQ795" i="1"/>
  <c r="M857" i="10"/>
  <c r="K857" i="10"/>
  <c r="BQ792" i="1"/>
  <c r="M854" i="10"/>
  <c r="K854" i="10"/>
  <c r="BQ789" i="1"/>
  <c r="BQ787" i="1"/>
  <c r="M849" i="10"/>
  <c r="K849" i="10"/>
  <c r="M847" i="10"/>
  <c r="K847" i="10"/>
  <c r="M844" i="10"/>
  <c r="K844" i="10"/>
  <c r="M841" i="10"/>
  <c r="K841" i="10"/>
  <c r="M839" i="10"/>
  <c r="K839" i="10"/>
  <c r="L834" i="15"/>
  <c r="BQ774" i="1"/>
  <c r="M837" i="10"/>
  <c r="K837" i="10"/>
  <c r="BQ772" i="1"/>
  <c r="M834" i="10"/>
  <c r="K834" i="10"/>
  <c r="BQ769" i="1"/>
  <c r="BQ767" i="1"/>
  <c r="L824" i="15"/>
  <c r="M827" i="10"/>
  <c r="K827" i="10"/>
  <c r="BQ762" i="1"/>
  <c r="M813" i="10"/>
  <c r="K813" i="10"/>
  <c r="BQ925" i="1"/>
  <c r="BQ922" i="1"/>
  <c r="BQ917" i="1"/>
  <c r="BQ915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757" i="1"/>
  <c r="M819" i="10"/>
  <c r="K819" i="10"/>
  <c r="BQ754" i="1"/>
  <c r="M816" i="10"/>
  <c r="K816" i="10"/>
  <c r="BQ751" i="1"/>
  <c r="BQ749" i="1"/>
  <c r="M811" i="10"/>
  <c r="K811" i="10"/>
  <c r="M808" i="10"/>
  <c r="K808" i="10"/>
  <c r="M805" i="10"/>
  <c r="K805" i="10"/>
  <c r="L800" i="15"/>
  <c r="M803" i="10"/>
  <c r="K803" i="10"/>
  <c r="BQ738" i="1"/>
  <c r="M800" i="10"/>
  <c r="K800" i="10"/>
  <c r="BQ735" i="1"/>
  <c r="L794" i="15"/>
  <c r="M797" i="10"/>
  <c r="K797" i="10"/>
  <c r="M795" i="10"/>
  <c r="K795" i="10"/>
  <c r="BQ730" i="1"/>
  <c r="M792" i="10"/>
  <c r="K792" i="10"/>
  <c r="BQ727" i="1"/>
  <c r="M789" i="10"/>
  <c r="K789" i="10"/>
  <c r="BQ724" i="1"/>
  <c r="BQ722" i="1"/>
  <c r="M784" i="10"/>
  <c r="K784" i="10"/>
  <c r="BQ719" i="1"/>
  <c r="M781" i="10"/>
  <c r="K781" i="10"/>
  <c r="BQ716" i="1"/>
  <c r="M778" i="10"/>
  <c r="K778" i="10"/>
  <c r="M776" i="10"/>
  <c r="K776" i="10"/>
  <c r="BQ711" i="1"/>
  <c r="L770" i="15"/>
  <c r="M773" i="10"/>
  <c r="K773" i="10"/>
  <c r="BQ708" i="1"/>
  <c r="M770" i="10"/>
  <c r="K770" i="10"/>
  <c r="M768" i="10"/>
  <c r="K768" i="10"/>
  <c r="BQ703" i="1"/>
  <c r="M765" i="10"/>
  <c r="K765" i="10"/>
  <c r="BQ700" i="1"/>
  <c r="M762" i="10"/>
  <c r="K762" i="10"/>
  <c r="BQ697" i="1"/>
  <c r="BQ695" i="1"/>
  <c r="M757" i="10"/>
  <c r="K757" i="10"/>
  <c r="BQ692" i="1"/>
  <c r="M754" i="10"/>
  <c r="K754" i="10"/>
  <c r="BQ689" i="1"/>
  <c r="M751" i="10"/>
  <c r="K751" i="10"/>
  <c r="L746" i="15"/>
  <c r="M749" i="10"/>
  <c r="K749" i="10"/>
  <c r="BQ684" i="1"/>
  <c r="K747" i="10"/>
  <c r="BQ682" i="1"/>
  <c r="M744" i="10"/>
  <c r="K744" i="10"/>
  <c r="BQ679" i="1"/>
  <c r="M741" i="10"/>
  <c r="K741" i="10"/>
  <c r="BQ676" i="1"/>
  <c r="BQ674" i="1"/>
  <c r="M736" i="10"/>
  <c r="K736" i="10"/>
  <c r="BQ671" i="1"/>
  <c r="M733" i="10"/>
  <c r="K733" i="10"/>
  <c r="BQ668" i="1"/>
  <c r="M730" i="10"/>
  <c r="K730" i="10"/>
  <c r="K728" i="10"/>
  <c r="BQ663" i="1"/>
  <c r="M725" i="10"/>
  <c r="K725" i="10"/>
  <c r="BQ660" i="1"/>
  <c r="M722" i="10"/>
  <c r="K722" i="10"/>
  <c r="M720" i="10"/>
  <c r="K720" i="10"/>
  <c r="BQ655" i="1"/>
  <c r="M717" i="10"/>
  <c r="K717" i="10"/>
  <c r="BQ652" i="1"/>
  <c r="M714" i="10"/>
  <c r="K714" i="10"/>
  <c r="BQ649" i="1"/>
  <c r="L707" i="15"/>
  <c r="M710" i="10"/>
  <c r="K710" i="10"/>
  <c r="M708" i="10"/>
  <c r="K708" i="10"/>
  <c r="M705" i="10"/>
  <c r="K705" i="10"/>
  <c r="M702" i="10"/>
  <c r="K702" i="10"/>
  <c r="M700" i="10"/>
  <c r="K700" i="10"/>
  <c r="BQ635" i="1"/>
  <c r="M698" i="10"/>
  <c r="K698" i="10"/>
  <c r="BQ633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01" i="1"/>
  <c r="M663" i="10"/>
  <c r="K663" i="10"/>
  <c r="BQ598" i="1"/>
  <c r="M660" i="10"/>
  <c r="K660" i="10"/>
  <c r="BQ595" i="1"/>
  <c r="M655" i="10"/>
  <c r="K655" i="10"/>
  <c r="M653" i="10"/>
  <c r="K653" i="10"/>
  <c r="BQ588" i="1"/>
  <c r="M650" i="10"/>
  <c r="K650" i="10"/>
  <c r="BQ585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575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747" i="1"/>
  <c r="M809" i="10"/>
  <c r="K809" i="10"/>
  <c r="BQ744" i="1"/>
  <c r="M806" i="10"/>
  <c r="K806" i="10"/>
  <c r="M804" i="10"/>
  <c r="K804" i="10"/>
  <c r="BQ739" i="1"/>
  <c r="M801" i="10"/>
  <c r="K801" i="10"/>
  <c r="BQ736" i="1"/>
  <c r="M798" i="10"/>
  <c r="K798" i="10"/>
  <c r="BQ733" i="1"/>
  <c r="BQ731" i="1"/>
  <c r="M793" i="10"/>
  <c r="K793" i="10"/>
  <c r="BQ728" i="1"/>
  <c r="M790" i="10"/>
  <c r="K790" i="10"/>
  <c r="BQ725" i="1"/>
  <c r="M787" i="10"/>
  <c r="K787" i="10"/>
  <c r="M785" i="10"/>
  <c r="K785" i="10"/>
  <c r="BQ720" i="1"/>
  <c r="L779" i="15"/>
  <c r="M782" i="10"/>
  <c r="K782" i="10"/>
  <c r="BQ717" i="1"/>
  <c r="M779" i="10"/>
  <c r="K779" i="10"/>
  <c r="M777" i="10"/>
  <c r="K777" i="10"/>
  <c r="BQ712" i="1"/>
  <c r="M774" i="10"/>
  <c r="K774" i="10"/>
  <c r="BQ709" i="1"/>
  <c r="M771" i="10"/>
  <c r="K771" i="10"/>
  <c r="BQ706" i="1"/>
  <c r="BQ704" i="1"/>
  <c r="M766" i="10"/>
  <c r="K766" i="10"/>
  <c r="BQ701" i="1"/>
  <c r="M763" i="10"/>
  <c r="K763" i="10"/>
  <c r="BQ698" i="1"/>
  <c r="M760" i="10"/>
  <c r="K760" i="10"/>
  <c r="M758" i="10"/>
  <c r="K758" i="10"/>
  <c r="BQ693" i="1"/>
  <c r="L752" i="15"/>
  <c r="M755" i="10"/>
  <c r="K755" i="10"/>
  <c r="BQ690" i="1"/>
  <c r="M752" i="10"/>
  <c r="K752" i="10"/>
  <c r="M750" i="10"/>
  <c r="K750" i="10"/>
  <c r="BQ685" i="1"/>
  <c r="M747" i="10"/>
  <c r="BQ683" i="1"/>
  <c r="M745" i="10"/>
  <c r="K745" i="10"/>
  <c r="BQ680" i="1"/>
  <c r="M742" i="10"/>
  <c r="K742" i="10"/>
  <c r="BQ677" i="1"/>
  <c r="M739" i="10"/>
  <c r="K739" i="10"/>
  <c r="L734" i="15"/>
  <c r="M737" i="10"/>
  <c r="K737" i="10"/>
  <c r="BQ672" i="1"/>
  <c r="L731" i="15"/>
  <c r="M734" i="10"/>
  <c r="K734" i="10"/>
  <c r="BQ669" i="1"/>
  <c r="M731" i="10"/>
  <c r="K731" i="10"/>
  <c r="M729" i="10"/>
  <c r="K729" i="10"/>
  <c r="BQ664" i="1"/>
  <c r="M726" i="10"/>
  <c r="K726" i="10"/>
  <c r="BQ661" i="1"/>
  <c r="M723" i="10"/>
  <c r="K723" i="10"/>
  <c r="BQ658" i="1"/>
  <c r="BQ656" i="1"/>
  <c r="M718" i="10"/>
  <c r="K718" i="10"/>
  <c r="BQ653" i="1"/>
  <c r="M715" i="10"/>
  <c r="K715" i="10"/>
  <c r="BQ650" i="1"/>
  <c r="M712" i="10"/>
  <c r="K712" i="10"/>
  <c r="K711" i="10"/>
  <c r="BQ646" i="1"/>
  <c r="M706" i="10"/>
  <c r="K706" i="10"/>
  <c r="BQ641" i="1"/>
  <c r="M703" i="10"/>
  <c r="K703" i="10"/>
  <c r="M701" i="10"/>
  <c r="K701" i="10"/>
  <c r="M699" i="10"/>
  <c r="K699" i="10"/>
  <c r="BQ634" i="1"/>
  <c r="M696" i="10"/>
  <c r="K696" i="10"/>
  <c r="BQ631" i="1"/>
  <c r="L689" i="15"/>
  <c r="M692" i="10"/>
  <c r="K692" i="10"/>
  <c r="BQ627" i="1"/>
  <c r="M689" i="10"/>
  <c r="K689" i="10"/>
  <c r="BQ624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14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01" i="1"/>
  <c r="L559" i="15"/>
  <c r="M562" i="10"/>
  <c r="K562" i="10"/>
  <c r="BQ497" i="1"/>
  <c r="K560" i="10"/>
  <c r="BQ495" i="1"/>
  <c r="M555" i="10"/>
  <c r="K555" i="10"/>
  <c r="M552" i="10"/>
  <c r="K552" i="10"/>
  <c r="M550" i="10"/>
  <c r="K550" i="10"/>
  <c r="M548" i="10"/>
  <c r="K548" i="10"/>
  <c r="BQ483" i="1"/>
  <c r="M545" i="10"/>
  <c r="K545" i="10"/>
  <c r="BQ480" i="1"/>
  <c r="M540" i="10"/>
  <c r="K540" i="10"/>
  <c r="M538" i="10"/>
  <c r="K538" i="10"/>
  <c r="BQ473" i="1"/>
  <c r="M535" i="10"/>
  <c r="K535" i="10"/>
  <c r="M533" i="10"/>
  <c r="K533" i="10"/>
  <c r="BQ468" i="1"/>
  <c r="M528" i="10"/>
  <c r="K528" i="10"/>
  <c r="M525" i="10"/>
  <c r="K525" i="10"/>
  <c r="M523" i="10"/>
  <c r="K523" i="10"/>
  <c r="M521" i="10"/>
  <c r="K521" i="10"/>
  <c r="BQ456" i="1"/>
  <c r="M518" i="10"/>
  <c r="K518" i="10"/>
  <c r="BQ453" i="1"/>
  <c r="M513" i="10"/>
  <c r="K513" i="10"/>
  <c r="M511" i="10"/>
  <c r="K511" i="10"/>
  <c r="BQ446" i="1"/>
  <c r="M508" i="10"/>
  <c r="K508" i="10"/>
  <c r="BQ443" i="1"/>
  <c r="M688" i="10"/>
  <c r="K688" i="10"/>
  <c r="L683" i="15"/>
  <c r="BQ623" i="1"/>
  <c r="M686" i="10"/>
  <c r="K686" i="10"/>
  <c r="BQ621" i="1"/>
  <c r="L680" i="15"/>
  <c r="BQ620" i="1"/>
  <c r="M683" i="10"/>
  <c r="K683" i="10"/>
  <c r="BQ618" i="1"/>
  <c r="M680" i="10"/>
  <c r="K680" i="10"/>
  <c r="M678" i="10"/>
  <c r="K678" i="10"/>
  <c r="BQ613" i="1"/>
  <c r="M673" i="10"/>
  <c r="K673" i="10"/>
  <c r="M670" i="10"/>
  <c r="K670" i="10"/>
  <c r="M667" i="10"/>
  <c r="K667" i="10"/>
  <c r="BQ602" i="1"/>
  <c r="M665" i="10"/>
  <c r="K665" i="10"/>
  <c r="BQ600" i="1"/>
  <c r="BQ599" i="1"/>
  <c r="M662" i="10"/>
  <c r="K662" i="10"/>
  <c r="BQ597" i="1"/>
  <c r="M659" i="10"/>
  <c r="K659" i="10"/>
  <c r="M657" i="10"/>
  <c r="K657" i="10"/>
  <c r="BQ592" i="1"/>
  <c r="M652" i="10"/>
  <c r="K652" i="10"/>
  <c r="M649" i="10"/>
  <c r="K649" i="10"/>
  <c r="BQ584" i="1"/>
  <c r="M647" i="10"/>
  <c r="K647" i="10"/>
  <c r="BQ582" i="1"/>
  <c r="BQ581" i="1"/>
  <c r="M644" i="10"/>
  <c r="K644" i="10"/>
  <c r="BQ579" i="1"/>
  <c r="M641" i="10"/>
  <c r="K641" i="10"/>
  <c r="M639" i="10"/>
  <c r="K639" i="10"/>
  <c r="BQ574" i="1"/>
  <c r="M636" i="10"/>
  <c r="K636" i="10"/>
  <c r="BQ571" i="1"/>
  <c r="M633" i="10"/>
  <c r="K633" i="10"/>
  <c r="BQ568" i="1"/>
  <c r="M628" i="10"/>
  <c r="K628" i="10"/>
  <c r="BQ563" i="1"/>
  <c r="M625" i="10"/>
  <c r="K625" i="10"/>
  <c r="M622" i="10"/>
  <c r="K622" i="10"/>
  <c r="BQ557" i="1"/>
  <c r="M619" i="10"/>
  <c r="K619" i="10"/>
  <c r="BQ554" i="1"/>
  <c r="M616" i="10"/>
  <c r="K616" i="10"/>
  <c r="M614" i="10"/>
  <c r="K614" i="10"/>
  <c r="BQ549" i="1"/>
  <c r="M609" i="10"/>
  <c r="K609" i="10"/>
  <c r="L604" i="15"/>
  <c r="M607" i="10"/>
  <c r="K607" i="10"/>
  <c r="BQ542" i="1"/>
  <c r="M604" i="10"/>
  <c r="K604" i="10"/>
  <c r="BQ539" i="1"/>
  <c r="L597" i="15"/>
  <c r="M600" i="10"/>
  <c r="K600" i="10"/>
  <c r="M598" i="10"/>
  <c r="K598" i="10"/>
  <c r="BQ533" i="1"/>
  <c r="M595" i="10"/>
  <c r="K595" i="10"/>
  <c r="BQ530" i="1"/>
  <c r="K593" i="10"/>
  <c r="BQ528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13" i="1"/>
  <c r="M575" i="10"/>
  <c r="K575" i="10"/>
  <c r="BQ510" i="1"/>
  <c r="M570" i="10"/>
  <c r="K570" i="10"/>
  <c r="BQ505" i="1"/>
  <c r="M568" i="10"/>
  <c r="K568" i="10"/>
  <c r="BQ503" i="1"/>
  <c r="M565" i="10"/>
  <c r="K565" i="10"/>
  <c r="M563" i="10"/>
  <c r="M561" i="10"/>
  <c r="K561" i="10"/>
  <c r="L556" i="15"/>
  <c r="M559" i="10"/>
  <c r="K559" i="10"/>
  <c r="M557" i="10"/>
  <c r="K557" i="10"/>
  <c r="BQ492" i="1"/>
  <c r="M554" i="10"/>
  <c r="K554" i="10"/>
  <c r="BQ489" i="1"/>
  <c r="M549" i="10"/>
  <c r="K549" i="10"/>
  <c r="BQ484" i="1"/>
  <c r="M547" i="10"/>
  <c r="K547" i="10"/>
  <c r="BQ482" i="1"/>
  <c r="M544" i="10"/>
  <c r="K544" i="10"/>
  <c r="M542" i="10"/>
  <c r="K542" i="10"/>
  <c r="BQ477" i="1"/>
  <c r="M537" i="10"/>
  <c r="K537" i="10"/>
  <c r="M534" i="10"/>
  <c r="K534" i="10"/>
  <c r="M532" i="10"/>
  <c r="K532" i="10"/>
  <c r="M530" i="10"/>
  <c r="K530" i="10"/>
  <c r="BQ465" i="1"/>
  <c r="M527" i="10"/>
  <c r="K527" i="10"/>
  <c r="BQ462" i="1"/>
  <c r="M522" i="10"/>
  <c r="K522" i="10"/>
  <c r="BQ457" i="1"/>
  <c r="M520" i="10"/>
  <c r="K520" i="10"/>
  <c r="M501" i="10"/>
  <c r="K501" i="10"/>
  <c r="M504" i="10"/>
  <c r="K504" i="10"/>
  <c r="BQ439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14" i="1"/>
  <c r="M474" i="10"/>
  <c r="K474" i="10"/>
  <c r="M471" i="10"/>
  <c r="K471" i="10"/>
  <c r="M469" i="10"/>
  <c r="K469" i="10"/>
  <c r="M467" i="10"/>
  <c r="K467" i="10"/>
  <c r="BQ402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388" i="1"/>
  <c r="M450" i="10"/>
  <c r="K450" i="10"/>
  <c r="BQ385" i="1"/>
  <c r="BQ383" i="1"/>
  <c r="M445" i="10"/>
  <c r="K445" i="10"/>
  <c r="M443" i="10"/>
  <c r="K443" i="10"/>
  <c r="BQ378" i="1"/>
  <c r="M440" i="10"/>
  <c r="K440" i="10"/>
  <c r="M438" i="10"/>
  <c r="BQ374" i="1"/>
  <c r="M436" i="10"/>
  <c r="K436" i="10"/>
  <c r="M434" i="10"/>
  <c r="K434" i="10"/>
  <c r="M432" i="10"/>
  <c r="K432" i="10"/>
  <c r="BQ367" i="1"/>
  <c r="M429" i="10"/>
  <c r="BQ365" i="1"/>
  <c r="M427" i="10"/>
  <c r="K427" i="10"/>
  <c r="BQ362" i="1"/>
  <c r="M424" i="10"/>
  <c r="K424" i="10"/>
  <c r="M422" i="10"/>
  <c r="K422" i="10"/>
  <c r="M420" i="10"/>
  <c r="BQ356" i="1"/>
  <c r="M418" i="10"/>
  <c r="K418" i="10"/>
  <c r="M416" i="10"/>
  <c r="K416" i="10"/>
  <c r="BQ351" i="1"/>
  <c r="M413" i="10"/>
  <c r="K413" i="10"/>
  <c r="BQ348" i="1"/>
  <c r="BQ455" i="1"/>
  <c r="M517" i="10"/>
  <c r="K517" i="10"/>
  <c r="M515" i="10"/>
  <c r="K515" i="10"/>
  <c r="BQ450" i="1"/>
  <c r="M510" i="10"/>
  <c r="K510" i="10"/>
  <c r="M507" i="10"/>
  <c r="K507" i="10"/>
  <c r="M505" i="10"/>
  <c r="K505" i="10"/>
  <c r="M503" i="10"/>
  <c r="K503" i="10"/>
  <c r="BQ438" i="1"/>
  <c r="M500" i="10"/>
  <c r="K500" i="10"/>
  <c r="BQ435" i="1"/>
  <c r="M495" i="10"/>
  <c r="K495" i="10"/>
  <c r="BQ430" i="1"/>
  <c r="M493" i="10"/>
  <c r="K493" i="10"/>
  <c r="BQ428" i="1"/>
  <c r="M490" i="10"/>
  <c r="K490" i="10"/>
  <c r="M488" i="10"/>
  <c r="K488" i="10"/>
  <c r="BQ423" i="1"/>
  <c r="M483" i="10"/>
  <c r="K483" i="10"/>
  <c r="M480" i="10"/>
  <c r="K480" i="10"/>
  <c r="M478" i="10"/>
  <c r="K478" i="10"/>
  <c r="M476" i="10"/>
  <c r="K476" i="10"/>
  <c r="BQ411" i="1"/>
  <c r="M473" i="10"/>
  <c r="K473" i="10"/>
  <c r="BQ408" i="1"/>
  <c r="M468" i="10"/>
  <c r="K468" i="10"/>
  <c r="BQ403" i="1"/>
  <c r="M466" i="10"/>
  <c r="K466" i="10"/>
  <c r="BQ401" i="1"/>
  <c r="M461" i="10"/>
  <c r="K461" i="10"/>
  <c r="BQ396" i="1"/>
  <c r="M459" i="10"/>
  <c r="K459" i="10"/>
  <c r="BQ394" i="1"/>
  <c r="M454" i="10"/>
  <c r="K454" i="10"/>
  <c r="M452" i="10"/>
  <c r="K452" i="10"/>
  <c r="BQ387" i="1"/>
  <c r="M449" i="10"/>
  <c r="K449" i="10"/>
  <c r="M447" i="10"/>
  <c r="K447" i="10"/>
  <c r="BQ382" i="1"/>
  <c r="M442" i="10"/>
  <c r="K442" i="10"/>
  <c r="BQ377" i="1"/>
  <c r="M439" i="10"/>
  <c r="K439" i="10"/>
  <c r="K438" i="10"/>
  <c r="BQ373" i="1"/>
  <c r="BQ371" i="1"/>
  <c r="M433" i="10"/>
  <c r="K433" i="10"/>
  <c r="M431" i="10"/>
  <c r="K431" i="10"/>
  <c r="BQ366" i="1"/>
  <c r="K429" i="10"/>
  <c r="BQ364" i="1"/>
  <c r="M426" i="10"/>
  <c r="K426" i="10"/>
  <c r="BQ361" i="1"/>
  <c r="BQ359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24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35" i="1"/>
  <c r="M297" i="10"/>
  <c r="K297" i="10"/>
  <c r="BQ355" i="1"/>
  <c r="BQ353" i="1"/>
  <c r="M415" i="10"/>
  <c r="K415" i="10"/>
  <c r="BQ350" i="1"/>
  <c r="M412" i="10"/>
  <c r="K412" i="10"/>
  <c r="K411" i="10"/>
  <c r="BQ346" i="1"/>
  <c r="BQ344" i="1"/>
  <c r="M406" i="10"/>
  <c r="K406" i="10"/>
  <c r="M404" i="10"/>
  <c r="K404" i="10"/>
  <c r="BQ339" i="1"/>
  <c r="K402" i="10"/>
  <c r="BQ337" i="1"/>
  <c r="M399" i="10"/>
  <c r="K399" i="10"/>
  <c r="BQ334" i="1"/>
  <c r="M394" i="10"/>
  <c r="K394" i="10"/>
  <c r="M392" i="10"/>
  <c r="K392" i="10"/>
  <c r="BQ327" i="1"/>
  <c r="K390" i="10"/>
  <c r="M388" i="10"/>
  <c r="K388" i="10"/>
  <c r="BQ323" i="1"/>
  <c r="M385" i="10"/>
  <c r="K385" i="10"/>
  <c r="BQ320" i="1"/>
  <c r="M382" i="10"/>
  <c r="K382" i="10"/>
  <c r="BQ317" i="1"/>
  <c r="M380" i="10"/>
  <c r="K380" i="10"/>
  <c r="BQ315" i="1"/>
  <c r="BQ313" i="1"/>
  <c r="M373" i="10"/>
  <c r="K373" i="10"/>
  <c r="BQ308" i="1"/>
  <c r="M370" i="10"/>
  <c r="K370" i="10"/>
  <c r="M368" i="10"/>
  <c r="BQ304" i="1"/>
  <c r="M366" i="10"/>
  <c r="K366" i="10"/>
  <c r="M364" i="10"/>
  <c r="K364" i="10"/>
  <c r="M362" i="10"/>
  <c r="K362" i="10"/>
  <c r="BQ297" i="1"/>
  <c r="M359" i="10"/>
  <c r="BQ295" i="1"/>
  <c r="M357" i="10"/>
  <c r="K357" i="10"/>
  <c r="BQ292" i="1"/>
  <c r="M354" i="10"/>
  <c r="K354" i="10"/>
  <c r="M351" i="10"/>
  <c r="K351" i="10"/>
  <c r="M349" i="10"/>
  <c r="K349" i="10"/>
  <c r="BQ284" i="1"/>
  <c r="M346" i="10"/>
  <c r="K346" i="10"/>
  <c r="M343" i="10"/>
  <c r="K343" i="10"/>
  <c r="M341" i="10"/>
  <c r="M339" i="10"/>
  <c r="K339" i="10"/>
  <c r="M337" i="10"/>
  <c r="K337" i="10"/>
  <c r="BQ272" i="1"/>
  <c r="M334" i="10"/>
  <c r="K334" i="10"/>
  <c r="M332" i="10"/>
  <c r="K332" i="10"/>
  <c r="BQ267" i="1"/>
  <c r="BQ265" i="1"/>
  <c r="M327" i="10"/>
  <c r="K327" i="10"/>
  <c r="BQ262" i="1"/>
  <c r="M324" i="10"/>
  <c r="K324" i="10"/>
  <c r="M322" i="10"/>
  <c r="K322" i="10"/>
  <c r="M320" i="10"/>
  <c r="K320" i="10"/>
  <c r="BQ255" i="1"/>
  <c r="M317" i="10"/>
  <c r="BQ253" i="1"/>
  <c r="M315" i="10"/>
  <c r="K315" i="10"/>
  <c r="BQ250" i="1"/>
  <c r="M312" i="10"/>
  <c r="K312" i="10"/>
  <c r="M310" i="10"/>
  <c r="K310" i="10"/>
  <c r="M308" i="10"/>
  <c r="BQ244" i="1"/>
  <c r="M306" i="10"/>
  <c r="K306" i="10"/>
  <c r="M304" i="10"/>
  <c r="K304" i="10"/>
  <c r="BQ239" i="1"/>
  <c r="M301" i="10"/>
  <c r="K301" i="10"/>
  <c r="BQ236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26" i="1"/>
  <c r="M288" i="10"/>
  <c r="K288" i="10"/>
  <c r="BQ223" i="1"/>
  <c r="BQ221" i="1"/>
  <c r="K282" i="10"/>
  <c r="BQ217" i="1"/>
  <c r="M277" i="10"/>
  <c r="K277" i="10"/>
  <c r="L272" i="15"/>
  <c r="M275" i="10"/>
  <c r="K275" i="10"/>
  <c r="M273" i="10"/>
  <c r="K273" i="10"/>
  <c r="BQ208" i="1"/>
  <c r="BQ206" i="1"/>
  <c r="M268" i="10"/>
  <c r="K268" i="10"/>
  <c r="M266" i="10"/>
  <c r="K266" i="10"/>
  <c r="BQ201" i="1"/>
  <c r="K264" i="10"/>
  <c r="M262" i="10"/>
  <c r="K262" i="10"/>
  <c r="BQ197" i="1"/>
  <c r="M259" i="10"/>
  <c r="K259" i="10"/>
  <c r="BQ194" i="1"/>
  <c r="M256" i="10"/>
  <c r="K256" i="10"/>
  <c r="M254" i="10"/>
  <c r="K254" i="10"/>
  <c r="BQ189" i="1"/>
  <c r="M249" i="10"/>
  <c r="K249" i="10"/>
  <c r="M246" i="10"/>
  <c r="K246" i="10"/>
  <c r="M244" i="10"/>
  <c r="K244" i="10"/>
  <c r="BQ179" i="1"/>
  <c r="M241" i="10"/>
  <c r="K241" i="10"/>
  <c r="BQ176" i="1"/>
  <c r="BQ174" i="1"/>
  <c r="M236" i="10"/>
  <c r="K236" i="10"/>
  <c r="M234" i="10"/>
  <c r="K234" i="10"/>
  <c r="BQ169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34" i="1"/>
  <c r="BQ232" i="1"/>
  <c r="BQ230" i="1"/>
  <c r="L287" i="15"/>
  <c r="M290" i="10"/>
  <c r="K290" i="10"/>
  <c r="BQ225" i="1"/>
  <c r="M287" i="10"/>
  <c r="K287" i="10"/>
  <c r="M285" i="10"/>
  <c r="K285" i="10"/>
  <c r="M283" i="10"/>
  <c r="K283" i="10"/>
  <c r="L278" i="15"/>
  <c r="M281" i="10"/>
  <c r="K281" i="10"/>
  <c r="M279" i="10"/>
  <c r="K279" i="10"/>
  <c r="BQ214" i="1"/>
  <c r="M276" i="10"/>
  <c r="BQ212" i="1"/>
  <c r="M272" i="10"/>
  <c r="K272" i="10"/>
  <c r="M270" i="10"/>
  <c r="K270" i="10"/>
  <c r="BQ205" i="1"/>
  <c r="BQ203" i="1"/>
  <c r="M265" i="10"/>
  <c r="K265" i="10"/>
  <c r="L260" i="15"/>
  <c r="M263" i="10"/>
  <c r="K263" i="10"/>
  <c r="M261" i="10"/>
  <c r="K261" i="10"/>
  <c r="BQ196" i="1"/>
  <c r="M258" i="10"/>
  <c r="K258" i="10"/>
  <c r="M255" i="10"/>
  <c r="K255" i="10"/>
  <c r="M253" i="10"/>
  <c r="K253" i="10"/>
  <c r="M251" i="10"/>
  <c r="K251" i="10"/>
  <c r="BQ186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L32" i="15"/>
  <c r="M97" i="10"/>
  <c r="K97" i="10"/>
  <c r="M96" i="10"/>
  <c r="K96" i="10"/>
  <c r="M95" i="10"/>
  <c r="K95" i="10"/>
  <c r="L91" i="15"/>
  <c r="L29" i="15"/>
  <c r="M94" i="10"/>
  <c r="K94" i="10"/>
  <c r="M93" i="10"/>
  <c r="K93" i="10"/>
  <c r="M92" i="10"/>
  <c r="K92" i="10"/>
  <c r="L88" i="15"/>
  <c r="L26" i="15"/>
  <c r="M91" i="10"/>
  <c r="K91" i="10"/>
  <c r="M90" i="10"/>
  <c r="K90" i="10"/>
  <c r="M89" i="10"/>
  <c r="K89" i="10"/>
  <c r="L85" i="15"/>
  <c r="L23" i="15"/>
  <c r="M88" i="10"/>
  <c r="K88" i="10"/>
  <c r="M87" i="10"/>
  <c r="K87" i="10"/>
  <c r="L83" i="15"/>
  <c r="L21" i="15"/>
  <c r="M86" i="10"/>
  <c r="K86" i="10"/>
  <c r="M85" i="10"/>
  <c r="K85" i="10"/>
  <c r="M84" i="10"/>
  <c r="K84" i="10"/>
  <c r="L80" i="15"/>
  <c r="L18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L14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L13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L11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L10" i="15"/>
  <c r="M47" i="10"/>
  <c r="K47" i="10"/>
  <c r="R43" i="15"/>
  <c r="R941" i="15"/>
  <c r="L43" i="15"/>
  <c r="M46" i="10"/>
  <c r="K46" i="10"/>
  <c r="L42" i="15"/>
  <c r="L9" i="15"/>
  <c r="M45" i="10"/>
  <c r="K45" i="10"/>
  <c r="R41" i="15"/>
  <c r="R951" i="15"/>
  <c r="M44" i="10"/>
  <c r="K44" i="10"/>
  <c r="L40" i="15"/>
  <c r="L8" i="15"/>
  <c r="M43" i="10"/>
  <c r="K43" i="10"/>
  <c r="R39" i="15"/>
  <c r="R950" i="15"/>
  <c r="M42" i="10"/>
  <c r="K42" i="10"/>
  <c r="R38" i="15"/>
  <c r="R949" i="15"/>
  <c r="M41" i="10"/>
  <c r="K41" i="10"/>
  <c r="L37" i="15"/>
  <c r="L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33" i="15"/>
  <c r="R959" i="15"/>
  <c r="M36" i="10"/>
  <c r="K36" i="10"/>
  <c r="R32" i="15"/>
  <c r="R958" i="15"/>
  <c r="M35" i="10"/>
  <c r="K35" i="10"/>
  <c r="R31" i="15"/>
  <c r="R957" i="15"/>
  <c r="M34" i="10"/>
  <c r="K34" i="10"/>
  <c r="R30" i="15"/>
  <c r="R956" i="15"/>
  <c r="M33" i="10"/>
  <c r="K33" i="10"/>
  <c r="R29" i="15"/>
  <c r="R955" i="15"/>
  <c r="M32" i="10"/>
  <c r="K32" i="10"/>
  <c r="R28" i="15"/>
  <c r="R954" i="15"/>
  <c r="M31" i="10"/>
  <c r="K31" i="10"/>
  <c r="M30" i="10"/>
  <c r="K30" i="10"/>
  <c r="R26" i="15"/>
  <c r="R985" i="15"/>
  <c r="M29" i="10"/>
  <c r="K29" i="10"/>
  <c r="R25" i="15"/>
  <c r="R984" i="15"/>
  <c r="M28" i="10"/>
  <c r="K28" i="10"/>
  <c r="R24" i="15"/>
  <c r="R983" i="15"/>
  <c r="M27" i="10"/>
  <c r="K27" i="10"/>
  <c r="R23" i="15"/>
  <c r="R982" i="15"/>
  <c r="M26" i="10"/>
  <c r="K26" i="10"/>
  <c r="R22" i="15"/>
  <c r="R981" i="15"/>
  <c r="M25" i="10"/>
  <c r="K25" i="10"/>
  <c r="R21" i="15"/>
  <c r="R980" i="15"/>
  <c r="M24" i="10"/>
  <c r="K24" i="10"/>
  <c r="R20" i="15"/>
  <c r="R979" i="15"/>
  <c r="M23" i="10"/>
  <c r="K23" i="10"/>
  <c r="R19" i="15"/>
  <c r="R978" i="15"/>
  <c r="M22" i="10"/>
  <c r="K22" i="10"/>
  <c r="R18" i="15"/>
  <c r="R977" i="15"/>
  <c r="M21" i="10"/>
  <c r="K21" i="10"/>
  <c r="R17" i="15"/>
  <c r="R976" i="15"/>
  <c r="M20" i="10"/>
  <c r="K20" i="10"/>
  <c r="R16" i="15"/>
  <c r="R975" i="15"/>
  <c r="M19" i="10"/>
  <c r="K19" i="10"/>
  <c r="R15" i="15"/>
  <c r="R940" i="15"/>
  <c r="M18" i="10"/>
  <c r="K18" i="10"/>
  <c r="R14" i="15"/>
  <c r="R939" i="15"/>
  <c r="M17" i="10"/>
  <c r="K17" i="10"/>
  <c r="R13" i="15"/>
  <c r="R938" i="15"/>
  <c r="M16" i="10"/>
  <c r="K16" i="10"/>
  <c r="R12" i="15"/>
  <c r="R937" i="15"/>
  <c r="M15" i="10"/>
  <c r="K15" i="10"/>
  <c r="R11" i="15"/>
  <c r="R936" i="15"/>
  <c r="K14" i="10"/>
  <c r="M13" i="10"/>
  <c r="K13" i="10"/>
  <c r="M12" i="10"/>
  <c r="K12" i="10"/>
  <c r="R8" i="15"/>
  <c r="R948" i="15"/>
  <c r="M11" i="10"/>
  <c r="K11" i="10"/>
  <c r="R7" i="15"/>
  <c r="R947" i="15"/>
  <c r="M10" i="10"/>
  <c r="K10" i="10"/>
  <c r="K9" i="10"/>
  <c r="R5" i="15"/>
  <c r="R953" i="15"/>
  <c r="M8" i="10"/>
  <c r="K8" i="10"/>
  <c r="R4" i="15"/>
  <c r="R952" i="15"/>
  <c r="AN633" i="1"/>
  <c r="BQ938" i="1"/>
  <c r="BQ929" i="1"/>
  <c r="BQ920" i="1"/>
  <c r="BQ911" i="1"/>
  <c r="BQ902" i="1"/>
  <c r="BQ893" i="1"/>
  <c r="BQ932" i="1"/>
  <c r="BQ923" i="1"/>
  <c r="BQ914" i="1"/>
  <c r="BQ905" i="1"/>
  <c r="BQ896" i="1"/>
  <c r="BQ887" i="1"/>
  <c r="BQ632" i="1"/>
  <c r="BQ626" i="1"/>
  <c r="BQ617" i="1"/>
  <c r="BQ593" i="1"/>
  <c r="BQ566" i="1"/>
  <c r="BQ535" i="1"/>
  <c r="BQ529" i="1"/>
  <c r="BQ523" i="1"/>
  <c r="BQ517" i="1"/>
  <c r="BQ508" i="1"/>
  <c r="BQ496" i="1"/>
  <c r="BQ487" i="1"/>
  <c r="BQ478" i="1"/>
  <c r="BQ469" i="1"/>
  <c r="BQ460" i="1"/>
  <c r="BQ451" i="1"/>
  <c r="BQ442" i="1"/>
  <c r="BQ433" i="1"/>
  <c r="BQ424" i="1"/>
  <c r="BQ415" i="1"/>
  <c r="BQ406" i="1"/>
  <c r="BQ399" i="1"/>
  <c r="BQ311" i="1"/>
  <c r="BQ228" i="1"/>
  <c r="BQ219" i="1"/>
  <c r="BQ190" i="1"/>
  <c r="BQ614" i="1"/>
  <c r="BQ605" i="1"/>
  <c r="BQ596" i="1"/>
  <c r="BQ587" i="1"/>
  <c r="BQ578" i="1"/>
  <c r="BQ569" i="1"/>
  <c r="BQ560" i="1"/>
  <c r="BQ520" i="1"/>
  <c r="BQ511" i="1"/>
  <c r="BQ502" i="1"/>
  <c r="BQ490" i="1"/>
  <c r="BQ481" i="1"/>
  <c r="BQ472" i="1"/>
  <c r="BQ463" i="1"/>
  <c r="BQ454" i="1"/>
  <c r="BQ445" i="1"/>
  <c r="BQ436" i="1"/>
  <c r="BQ427" i="1"/>
  <c r="BQ418" i="1"/>
  <c r="BQ409" i="1"/>
  <c r="BQ321" i="1"/>
  <c r="BQ290" i="1"/>
  <c r="BQ281" i="1"/>
  <c r="BQ193" i="1"/>
  <c r="BQ184" i="1"/>
  <c r="BD1000" i="1" a="1"/>
  <c r="BD1000" i="1" s="1"/>
  <c r="BD17" i="1" a="1"/>
  <c r="BD17" i="1" s="1"/>
  <c r="BD972" i="1" a="1"/>
  <c r="BD972" i="1" s="1"/>
  <c r="AN720" i="1"/>
  <c r="AN693" i="1"/>
  <c r="AN624" i="1"/>
  <c r="BC28" i="1" a="1"/>
  <c r="BC28" i="1" s="1"/>
  <c r="BC25" i="1" a="1"/>
  <c r="BC25" i="1" s="1"/>
  <c r="BD18" i="1" a="1"/>
  <c r="BD18" i="1" s="1"/>
  <c r="BD976" i="1" a="1"/>
  <c r="BD976" i="1" s="1"/>
  <c r="BD975" i="1" a="1"/>
  <c r="BD975" i="1" s="1"/>
  <c r="BD974" i="1" a="1"/>
  <c r="BD974" i="1" s="1"/>
  <c r="BD973" i="1" a="1"/>
  <c r="BD973" i="1" s="1"/>
  <c r="BD971" i="1" a="1"/>
  <c r="BD971" i="1" s="1"/>
  <c r="BD970" i="1" a="1"/>
  <c r="BD970" i="1" s="1"/>
  <c r="BD968" i="1" a="1"/>
  <c r="BD968" i="1" s="1"/>
  <c r="BD967" i="1" a="1"/>
  <c r="BD967" i="1" s="1"/>
  <c r="BD966" i="1" a="1"/>
  <c r="BD966" i="1" s="1"/>
  <c r="BD999" i="1" a="1"/>
  <c r="BD999" i="1" s="1"/>
  <c r="BC998" i="1" a="1"/>
  <c r="BC998" i="1" s="1"/>
  <c r="BD996" i="1" a="1"/>
  <c r="BD996" i="1" s="1"/>
  <c r="BC995" i="1" a="1"/>
  <c r="BC995" i="1" s="1"/>
  <c r="BD16" i="1" a="1"/>
  <c r="BD16" i="1" s="1"/>
  <c r="BD991" i="1" a="1"/>
  <c r="BD991" i="1" s="1"/>
  <c r="BD989" i="1" a="1"/>
  <c r="BD989" i="1" s="1"/>
  <c r="BC14" i="1" a="1"/>
  <c r="BC14" i="1" s="1"/>
  <c r="BC948" i="1" a="1"/>
  <c r="BC948" i="1" s="1"/>
  <c r="BC947" i="1" a="1"/>
  <c r="BC947" i="1" s="1"/>
  <c r="BC945" i="1" a="1"/>
  <c r="BC945" i="1" s="1"/>
  <c r="BC13" i="1" a="1"/>
  <c r="BC13" i="1" s="1"/>
  <c r="L75" i="15"/>
  <c r="AN976" i="1"/>
  <c r="L72" i="15"/>
  <c r="AN974" i="1"/>
  <c r="L69" i="15"/>
  <c r="AN971" i="1"/>
  <c r="L66" i="15"/>
  <c r="AN968" i="1"/>
  <c r="L56" i="15"/>
  <c r="AN993" i="1"/>
  <c r="L63" i="15"/>
  <c r="AN999" i="1"/>
  <c r="L77" i="15"/>
  <c r="AN18" i="1"/>
  <c r="L74" i="15"/>
  <c r="AN975" i="1"/>
  <c r="L71" i="15"/>
  <c r="AN973" i="1"/>
  <c r="L68" i="15"/>
  <c r="AN970" i="1"/>
  <c r="L64" i="15"/>
  <c r="AN966" i="1"/>
  <c r="L59" i="15"/>
  <c r="AN995" i="1"/>
  <c r="BC999" i="1" a="1"/>
  <c r="BC999" i="1" s="1"/>
  <c r="BE998" i="1" a="1"/>
  <c r="BE998" i="1" s="1"/>
  <c r="BC997" i="1" a="1"/>
  <c r="BC997" i="1" s="1"/>
  <c r="AN996" i="1"/>
  <c r="BE995" i="1" a="1"/>
  <c r="BE995" i="1" s="1"/>
  <c r="BE16" i="1" a="1"/>
  <c r="BE16" i="1" s="1"/>
  <c r="BC16" i="1" a="1"/>
  <c r="BC16" i="1" s="1"/>
  <c r="BD993" i="1" a="1"/>
  <c r="BD993" i="1" s="1"/>
  <c r="BC993" i="1" a="1"/>
  <c r="BC993" i="1" s="1"/>
  <c r="M59" i="10"/>
  <c r="BC992" i="1" a="1"/>
  <c r="BC992" i="1" s="1"/>
  <c r="L55" i="15"/>
  <c r="AN992" i="1"/>
  <c r="L45" i="15"/>
  <c r="AN945" i="1"/>
  <c r="BE25" i="1" a="1"/>
  <c r="BE25" i="1" s="1"/>
  <c r="BC18" i="1" a="1"/>
  <c r="BC18" i="1" s="1"/>
  <c r="BC975" i="1" a="1"/>
  <c r="BC975" i="1" s="1"/>
  <c r="BC973" i="1" a="1"/>
  <c r="BC973" i="1" s="1"/>
  <c r="BC970" i="1" a="1"/>
  <c r="BC970" i="1" s="1"/>
  <c r="BC967" i="1" a="1"/>
  <c r="BC967" i="1" s="1"/>
  <c r="AN967" i="1"/>
  <c r="BE996" i="1" a="1"/>
  <c r="BE996" i="1" s="1"/>
  <c r="BC996" i="1" a="1"/>
  <c r="BC996" i="1" s="1"/>
  <c r="BD15" i="1" a="1"/>
  <c r="BD15" i="1" s="1"/>
  <c r="BC15" i="1" a="1"/>
  <c r="BC15" i="1" s="1"/>
  <c r="M56" i="10"/>
  <c r="BC990" i="1" a="1"/>
  <c r="BC990" i="1" s="1"/>
  <c r="L52" i="15"/>
  <c r="AN990" i="1"/>
  <c r="BD21" i="1" a="1"/>
  <c r="BD21" i="1" s="1"/>
  <c r="BC1000" i="1" a="1"/>
  <c r="BC1000" i="1" s="1"/>
  <c r="AN1000" i="1"/>
  <c r="BC17" i="1" a="1"/>
  <c r="BC17" i="1" s="1"/>
  <c r="AN17" i="1"/>
  <c r="BC972" i="1" a="1"/>
  <c r="BC972" i="1" s="1"/>
  <c r="AN972" i="1"/>
  <c r="BC969" i="1" a="1"/>
  <c r="BC969" i="1" s="1"/>
  <c r="AN969" i="1"/>
  <c r="L62" i="15"/>
  <c r="AN998" i="1"/>
  <c r="BE15" i="1" a="1"/>
  <c r="BE15" i="1" s="1"/>
  <c r="L53" i="15"/>
  <c r="AN15" i="1"/>
  <c r="L51" i="15"/>
  <c r="AN989" i="1"/>
  <c r="L48" i="15"/>
  <c r="AN948" i="1"/>
  <c r="AN14" i="1"/>
  <c r="BD948" i="1" a="1"/>
  <c r="BD948" i="1" s="1"/>
  <c r="AN947" i="1"/>
  <c r="BD945" i="1" a="1"/>
  <c r="BD945" i="1" s="1"/>
  <c r="AN13" i="1"/>
  <c r="BD28" i="1" a="1"/>
  <c r="BD28" i="1" s="1"/>
  <c r="BD25" i="1" a="1"/>
  <c r="BD25" i="1" s="1"/>
  <c r="BD29" i="1" a="1"/>
  <c r="BD29" i="1" s="1"/>
  <c r="BD23" i="1" a="1"/>
  <c r="BD23" i="1" s="1"/>
  <c r="BC22" i="1" a="1"/>
  <c r="BC22" i="1" s="1"/>
  <c r="BD20" i="1" a="1"/>
  <c r="BD20" i="1" s="1"/>
  <c r="BC19" i="1" a="1"/>
  <c r="BC19" i="1" s="1"/>
  <c r="L87" i="15"/>
  <c r="AN28" i="1"/>
  <c r="L84" i="15"/>
  <c r="AN25" i="1"/>
  <c r="L81" i="15"/>
  <c r="AN22" i="1"/>
  <c r="L82" i="15"/>
  <c r="AN23" i="1"/>
  <c r="L79" i="15"/>
  <c r="AN20" i="1"/>
  <c r="L78" i="15"/>
  <c r="AN19" i="1"/>
  <c r="BC31" i="1" a="1"/>
  <c r="BC31" i="1" s="1"/>
  <c r="BD26" i="1" a="1"/>
  <c r="BD26" i="1" s="1"/>
  <c r="AN24" i="1"/>
  <c r="BD22" i="1" a="1"/>
  <c r="BD22" i="1" s="1"/>
  <c r="BC21" i="1" a="1"/>
  <c r="BC21" i="1" s="1"/>
  <c r="AN21" i="1"/>
  <c r="BD19" i="1" a="1"/>
  <c r="BD19" i="1" s="1"/>
  <c r="BD31" i="1" a="1"/>
  <c r="BD31" i="1" s="1"/>
  <c r="L90" i="15"/>
  <c r="AN31" i="1"/>
  <c r="BC34" i="1" a="1"/>
  <c r="BC34" i="1" s="1"/>
  <c r="BD32" i="1" a="1"/>
  <c r="BD32" i="1" s="1"/>
  <c r="L93" i="15"/>
  <c r="AN34" i="1"/>
  <c r="BC46" i="1" a="1"/>
  <c r="BC46" i="1" s="1"/>
  <c r="BD40" i="1" a="1"/>
  <c r="BD40" i="1" s="1"/>
  <c r="BC40" i="1" a="1"/>
  <c r="BC40" i="1" s="1"/>
  <c r="BD35" i="1" a="1"/>
  <c r="BD35" i="1" s="1"/>
  <c r="L102" i="15"/>
  <c r="AN43" i="1"/>
  <c r="L96" i="15"/>
  <c r="AN37" i="1"/>
  <c r="L99" i="15"/>
  <c r="AN40" i="1"/>
  <c r="BD43" i="1" a="1"/>
  <c r="BD43" i="1" s="1"/>
  <c r="BD37" i="1" a="1"/>
  <c r="BD37" i="1" s="1"/>
  <c r="BD44" i="1" a="1"/>
  <c r="BD44" i="1" s="1"/>
  <c r="BC43" i="1" a="1"/>
  <c r="BC43" i="1" s="1"/>
  <c r="AN42" i="1"/>
  <c r="BC37" i="1" a="1"/>
  <c r="BC37" i="1" s="1"/>
  <c r="BD34" i="1" a="1"/>
  <c r="BD34" i="1" s="1"/>
  <c r="BD55" i="1" a="1"/>
  <c r="BD55" i="1" s="1"/>
  <c r="BD52" i="1" a="1"/>
  <c r="BD52" i="1" s="1"/>
  <c r="BD49" i="1" a="1"/>
  <c r="BD49" i="1" s="1"/>
  <c r="BD46" i="1" a="1"/>
  <c r="BD46" i="1" s="1"/>
  <c r="BC45" i="1" a="1"/>
  <c r="BC45" i="1" s="1"/>
  <c r="BD42" i="1" a="1"/>
  <c r="BD42" i="1" s="1"/>
  <c r="BC36" i="1" a="1"/>
  <c r="BC36" i="1" s="1"/>
  <c r="BC35" i="1" a="1"/>
  <c r="BC35" i="1" s="1"/>
  <c r="BC33" i="1" a="1"/>
  <c r="BC33" i="1" s="1"/>
  <c r="BC32" i="1" a="1"/>
  <c r="BC32" i="1" s="1"/>
  <c r="BC30" i="1" a="1"/>
  <c r="BC30" i="1" s="1"/>
  <c r="BC29" i="1" a="1"/>
  <c r="BC29" i="1" s="1"/>
  <c r="BC27" i="1" a="1"/>
  <c r="BC27" i="1" s="1"/>
  <c r="BC26" i="1" a="1"/>
  <c r="BC26" i="1" s="1"/>
  <c r="BC24" i="1" a="1"/>
  <c r="BC24" i="1" s="1"/>
  <c r="L103" i="15"/>
  <c r="AN44" i="1"/>
  <c r="L104" i="15"/>
  <c r="AN45" i="1"/>
  <c r="L100" i="15"/>
  <c r="AN41" i="1"/>
  <c r="L105" i="15"/>
  <c r="AN46" i="1"/>
  <c r="BC54" i="1" a="1"/>
  <c r="BC54" i="1" s="1"/>
  <c r="BC51" i="1" a="1"/>
  <c r="BC51" i="1" s="1"/>
  <c r="BC48" i="1" a="1"/>
  <c r="BC48" i="1" s="1"/>
  <c r="BD45" i="1" a="1"/>
  <c r="BD45" i="1" s="1"/>
  <c r="BC44" i="1" a="1"/>
  <c r="BC44" i="1" s="1"/>
  <c r="BD38" i="1" a="1"/>
  <c r="BD38" i="1" s="1"/>
  <c r="L95" i="15"/>
  <c r="AN36" i="1"/>
  <c r="L86" i="15"/>
  <c r="AN27" i="1"/>
  <c r="L98" i="15"/>
  <c r="AN39" i="1"/>
  <c r="L92" i="15"/>
  <c r="AN33" i="1"/>
  <c r="BE42" i="1" a="1"/>
  <c r="BE42" i="1" s="1"/>
  <c r="BC42" i="1" a="1"/>
  <c r="BC42" i="1" s="1"/>
  <c r="BD41" i="1" a="1"/>
  <c r="BD41" i="1" s="1"/>
  <c r="BC41" i="1" a="1"/>
  <c r="BC41" i="1" s="1"/>
  <c r="BC39" i="1" a="1"/>
  <c r="BC39" i="1" s="1"/>
  <c r="BD39" i="1" a="1"/>
  <c r="BD39" i="1" s="1"/>
  <c r="BC38" i="1" a="1"/>
  <c r="BC38" i="1" s="1"/>
  <c r="L97" i="15"/>
  <c r="AN38" i="1"/>
  <c r="L89" i="15"/>
  <c r="AN30" i="1"/>
  <c r="BD36" i="1" a="1"/>
  <c r="BD36" i="1" s="1"/>
  <c r="AN35" i="1"/>
  <c r="BD33" i="1" a="1"/>
  <c r="BD33" i="1" s="1"/>
  <c r="AN32" i="1"/>
  <c r="BD30" i="1" a="1"/>
  <c r="BD30" i="1" s="1"/>
  <c r="AN29" i="1"/>
  <c r="BD27" i="1" a="1"/>
  <c r="BD27" i="1" s="1"/>
  <c r="AN26" i="1"/>
  <c r="BD24" i="1" a="1"/>
  <c r="BD24" i="1" s="1"/>
  <c r="BD58" i="1" a="1"/>
  <c r="BD58" i="1" s="1"/>
  <c r="BC57" i="1" a="1"/>
  <c r="BC57" i="1" s="1"/>
  <c r="BD83" i="1" a="1"/>
  <c r="BD83" i="1" s="1"/>
  <c r="BD62" i="1" a="1"/>
  <c r="BD62" i="1" s="1"/>
  <c r="BC59" i="1" a="1"/>
  <c r="BC59" i="1" s="1"/>
  <c r="BD57" i="1" a="1"/>
  <c r="BD57" i="1" s="1"/>
  <c r="BC56" i="1" a="1"/>
  <c r="BC56" i="1" s="1"/>
  <c r="BD54" i="1" a="1"/>
  <c r="BD54" i="1" s="1"/>
  <c r="BC53" i="1" a="1"/>
  <c r="BC53" i="1" s="1"/>
  <c r="BD51" i="1" a="1"/>
  <c r="BD51" i="1" s="1"/>
  <c r="BC50" i="1" a="1"/>
  <c r="BC50" i="1" s="1"/>
  <c r="BD48" i="1" a="1"/>
  <c r="BD48" i="1" s="1"/>
  <c r="BC47" i="1" a="1"/>
  <c r="BC47" i="1" s="1"/>
  <c r="L115" i="15"/>
  <c r="AN56" i="1"/>
  <c r="L112" i="15"/>
  <c r="AN53" i="1"/>
  <c r="L109" i="15"/>
  <c r="AN50" i="1"/>
  <c r="L116" i="15"/>
  <c r="AN57" i="1"/>
  <c r="L113" i="15"/>
  <c r="AN54" i="1"/>
  <c r="L110" i="15"/>
  <c r="AN51" i="1"/>
  <c r="L107" i="15"/>
  <c r="AN48" i="1"/>
  <c r="L106" i="15"/>
  <c r="AN47" i="1"/>
  <c r="L118" i="15"/>
  <c r="AN59" i="1"/>
  <c r="BC73" i="1" a="1"/>
  <c r="BC73" i="1" s="1"/>
  <c r="BC61" i="1" a="1"/>
  <c r="BC61" i="1" s="1"/>
  <c r="BD59" i="1" a="1"/>
  <c r="BD59" i="1" s="1"/>
  <c r="BC58" i="1" a="1"/>
  <c r="BC58" i="1" s="1"/>
  <c r="AN58" i="1"/>
  <c r="BD56" i="1" a="1"/>
  <c r="BD56" i="1" s="1"/>
  <c r="BC55" i="1" a="1"/>
  <c r="BC55" i="1" s="1"/>
  <c r="AN55" i="1"/>
  <c r="BD53" i="1" a="1"/>
  <c r="BD53" i="1" s="1"/>
  <c r="BC52" i="1" a="1"/>
  <c r="BC52" i="1" s="1"/>
  <c r="AN52" i="1"/>
  <c r="BD50" i="1" a="1"/>
  <c r="BD50" i="1" s="1"/>
  <c r="BC49" i="1" a="1"/>
  <c r="BC49" i="1" s="1"/>
  <c r="AN49" i="1"/>
  <c r="BD47" i="1" a="1"/>
  <c r="BD47" i="1" s="1"/>
  <c r="BC64" i="1" a="1"/>
  <c r="BC64" i="1" s="1"/>
  <c r="BE62" i="1" a="1"/>
  <c r="BE62" i="1" s="1"/>
  <c r="BD77" i="1" a="1"/>
  <c r="BD77" i="1" s="1"/>
  <c r="AN73" i="1"/>
  <c r="BD65" i="1" a="1"/>
  <c r="BD65" i="1" s="1"/>
  <c r="BD64" i="1" a="1"/>
  <c r="BD64" i="1" s="1"/>
  <c r="BD63" i="1" a="1"/>
  <c r="BD63" i="1" s="1"/>
  <c r="BD61" i="1" a="1"/>
  <c r="BD61" i="1" s="1"/>
  <c r="BD60" i="1" a="1"/>
  <c r="BD60" i="1" s="1"/>
  <c r="L122" i="15"/>
  <c r="AN63" i="1"/>
  <c r="L119" i="15"/>
  <c r="AN60" i="1"/>
  <c r="L123" i="15"/>
  <c r="AN64" i="1"/>
  <c r="L120" i="15"/>
  <c r="AN61" i="1"/>
  <c r="L126" i="15"/>
  <c r="AN67" i="1"/>
  <c r="BE77" i="1" a="1"/>
  <c r="BE77" i="1" s="1"/>
  <c r="BD73" i="1" a="1"/>
  <c r="BD73" i="1" s="1"/>
  <c r="BD71" i="1" a="1"/>
  <c r="BD71" i="1" s="1"/>
  <c r="BD67" i="1" a="1"/>
  <c r="BD67" i="1" s="1"/>
  <c r="BC63" i="1" a="1"/>
  <c r="BC63" i="1" s="1"/>
  <c r="BC60" i="1" a="1"/>
  <c r="BC60" i="1" s="1"/>
  <c r="BC67" i="1" a="1"/>
  <c r="BC67" i="1" s="1"/>
  <c r="BC62" i="1" a="1"/>
  <c r="BC62" i="1" s="1"/>
  <c r="AN62" i="1"/>
  <c r="AN711" i="1"/>
  <c r="BC79" i="1" a="1"/>
  <c r="BC79" i="1" s="1"/>
  <c r="BD74" i="1" a="1"/>
  <c r="BD74" i="1" s="1"/>
  <c r="BC70" i="1" a="1"/>
  <c r="BC70" i="1" s="1"/>
  <c r="BD68" i="1" a="1"/>
  <c r="BD68" i="1" s="1"/>
  <c r="BC66" i="1" a="1"/>
  <c r="BC66" i="1" s="1"/>
  <c r="BC65" i="1" a="1"/>
  <c r="BC65" i="1" s="1"/>
  <c r="L125" i="15"/>
  <c r="AN66" i="1"/>
  <c r="L135" i="15"/>
  <c r="AN76" i="1"/>
  <c r="AN735" i="1"/>
  <c r="AN675" i="1"/>
  <c r="AN621" i="1"/>
  <c r="BE79" i="1" a="1"/>
  <c r="BE79" i="1" s="1"/>
  <c r="BD76" i="1" a="1"/>
  <c r="BD76" i="1" s="1"/>
  <c r="BE70" i="1" a="1"/>
  <c r="BE70" i="1" s="1"/>
  <c r="AN70" i="1"/>
  <c r="AN68" i="1"/>
  <c r="BD66" i="1" a="1"/>
  <c r="BD66" i="1" s="1"/>
  <c r="AN65" i="1"/>
  <c r="BC76" i="1" a="1"/>
  <c r="BC76" i="1" s="1"/>
  <c r="BD70" i="1" a="1"/>
  <c r="BD70" i="1" s="1"/>
  <c r="BD88" i="1" a="1"/>
  <c r="BD88" i="1" s="1"/>
  <c r="BC85" i="1" a="1"/>
  <c r="BC85" i="1" s="1"/>
  <c r="BC82" i="1" a="1"/>
  <c r="BC82" i="1" s="1"/>
  <c r="BD80" i="1" a="1"/>
  <c r="BD80" i="1" s="1"/>
  <c r="BD79" i="1" a="1"/>
  <c r="BD79" i="1" s="1"/>
  <c r="BD78" i="1" a="1"/>
  <c r="BD78" i="1" s="1"/>
  <c r="BC77" i="1" a="1"/>
  <c r="BC77" i="1" s="1"/>
  <c r="BD75" i="1" a="1"/>
  <c r="BD75" i="1" s="1"/>
  <c r="BC74" i="1" a="1"/>
  <c r="BC74" i="1" s="1"/>
  <c r="BD72" i="1" a="1"/>
  <c r="BD72" i="1" s="1"/>
  <c r="BC71" i="1" a="1"/>
  <c r="BC71" i="1" s="1"/>
  <c r="BD69" i="1" a="1"/>
  <c r="BD69" i="1" s="1"/>
  <c r="BC68" i="1" a="1"/>
  <c r="BC68" i="1" s="1"/>
  <c r="L134" i="15"/>
  <c r="AN75" i="1"/>
  <c r="L128" i="15"/>
  <c r="AN69" i="1"/>
  <c r="L131" i="15"/>
  <c r="AN72" i="1"/>
  <c r="L137" i="15"/>
  <c r="AN78" i="1"/>
  <c r="BD85" i="1" a="1"/>
  <c r="BD85" i="1" s="1"/>
  <c r="BD82" i="1" a="1"/>
  <c r="BD82" i="1" s="1"/>
  <c r="BC78" i="1" a="1"/>
  <c r="BC78" i="1" s="1"/>
  <c r="BC75" i="1" a="1"/>
  <c r="BC75" i="1" s="1"/>
  <c r="BC72" i="1" a="1"/>
  <c r="BC72" i="1" s="1"/>
  <c r="BC69" i="1" a="1"/>
  <c r="BC69" i="1" s="1"/>
  <c r="BD94" i="1" a="1"/>
  <c r="BD94" i="1" s="1"/>
  <c r="AN85" i="1"/>
  <c r="BE82" i="1" a="1"/>
  <c r="BE82" i="1" s="1"/>
  <c r="AN82" i="1"/>
  <c r="AN77" i="1"/>
  <c r="AN74" i="1"/>
  <c r="AN71" i="1"/>
  <c r="BD99" i="1" a="1"/>
  <c r="BD99" i="1" s="1"/>
  <c r="BD148" i="1" a="1"/>
  <c r="BD148" i="1" s="1"/>
  <c r="BC144" i="1" a="1"/>
  <c r="BC144" i="1" s="1"/>
  <c r="BD159" i="1" a="1"/>
  <c r="BD159" i="1" s="1"/>
  <c r="AN775" i="1"/>
  <c r="BD123" i="1" a="1"/>
  <c r="BD123" i="1" s="1"/>
  <c r="BD105" i="1" a="1"/>
  <c r="BD105" i="1" s="1"/>
  <c r="BC91" i="1" a="1"/>
  <c r="BC91" i="1" s="1"/>
  <c r="BC88" i="1" a="1"/>
  <c r="BC88" i="1" s="1"/>
  <c r="L153" i="15"/>
  <c r="AN94" i="1"/>
  <c r="BC110" i="1" a="1"/>
  <c r="BC110" i="1" s="1"/>
  <c r="BE105" i="1" a="1"/>
  <c r="BE105" i="1" s="1"/>
  <c r="AN97" i="1"/>
  <c r="BC94" i="1" a="1"/>
  <c r="BC94" i="1" s="1"/>
  <c r="BD91" i="1" a="1"/>
  <c r="BD91" i="1" s="1"/>
  <c r="BE88" i="1" a="1"/>
  <c r="BE88" i="1" s="1"/>
  <c r="AN88" i="1"/>
  <c r="BD102" i="1" a="1"/>
  <c r="BD102" i="1" s="1"/>
  <c r="BE91" i="1" a="1"/>
  <c r="BE91" i="1" s="1"/>
  <c r="AN91" i="1"/>
  <c r="BC135" i="1" a="1"/>
  <c r="BC135" i="1" s="1"/>
  <c r="L179" i="15"/>
  <c r="AN120" i="1"/>
  <c r="BD139" i="1" a="1"/>
  <c r="BD139" i="1" s="1"/>
  <c r="BD130" i="1" a="1"/>
  <c r="BD130" i="1" s="1"/>
  <c r="BC126" i="1" a="1"/>
  <c r="BC126" i="1" s="1"/>
  <c r="BD121" i="1" a="1"/>
  <c r="BD121" i="1" s="1"/>
  <c r="BD126" i="1" a="1"/>
  <c r="BD126" i="1" s="1"/>
  <c r="AN800" i="1"/>
  <c r="AN729" i="1"/>
  <c r="AN794" i="1"/>
  <c r="AN753" i="1"/>
  <c r="AN903" i="1"/>
  <c r="BD132" i="1" a="1"/>
  <c r="BD132" i="1" s="1"/>
  <c r="BC117" i="1" a="1"/>
  <c r="BC117" i="1" s="1"/>
  <c r="BD114" i="1" a="1"/>
  <c r="BD114" i="1" s="1"/>
  <c r="BC104" i="1" a="1"/>
  <c r="BC104" i="1" s="1"/>
  <c r="BC101" i="1" a="1"/>
  <c r="BC101" i="1" s="1"/>
  <c r="BC107" i="1" a="1"/>
  <c r="BC107" i="1" s="1"/>
  <c r="BE101" i="1" a="1"/>
  <c r="BE101" i="1" s="1"/>
  <c r="BD135" i="1" a="1"/>
  <c r="BD135" i="1" s="1"/>
  <c r="BD157" i="1" a="1"/>
  <c r="BD157" i="1" s="1"/>
  <c r="AN750" i="1"/>
  <c r="AN809" i="1"/>
  <c r="BD136" i="1" a="1"/>
  <c r="BD136" i="1" s="1"/>
  <c r="BC132" i="1" a="1"/>
  <c r="BC132" i="1" s="1"/>
  <c r="BD127" i="1" a="1"/>
  <c r="BD127" i="1" s="1"/>
  <c r="BC123" i="1" a="1"/>
  <c r="BC123" i="1" s="1"/>
  <c r="BD118" i="1" a="1"/>
  <c r="BD118" i="1" s="1"/>
  <c r="BD115" i="1" a="1"/>
  <c r="BD115" i="1" s="1"/>
  <c r="BC114" i="1" a="1"/>
  <c r="BC114" i="1" s="1"/>
  <c r="BC113" i="1" a="1"/>
  <c r="BC113" i="1" s="1"/>
  <c r="BD111" i="1" a="1"/>
  <c r="BD111" i="1" s="1"/>
  <c r="BC96" i="1" a="1"/>
  <c r="BC96" i="1" s="1"/>
  <c r="L200" i="15"/>
  <c r="AN141" i="1"/>
  <c r="M201" i="10"/>
  <c r="BC138" i="1" a="1"/>
  <c r="BC138" i="1" s="1"/>
  <c r="BD138" i="1" a="1"/>
  <c r="BD138" i="1" s="1"/>
  <c r="BC141" i="1" a="1"/>
  <c r="BC141" i="1" s="1"/>
  <c r="BE141" i="1" a="1"/>
  <c r="BE141" i="1" s="1"/>
  <c r="L197" i="15"/>
  <c r="AN138" i="1"/>
  <c r="L188" i="15"/>
  <c r="AN129" i="1"/>
  <c r="L185" i="15"/>
  <c r="AN126" i="1"/>
  <c r="L176" i="15"/>
  <c r="AN117" i="1"/>
  <c r="BC214" i="1" a="1"/>
  <c r="BC214" i="1" s="1"/>
  <c r="BD141" i="1" a="1"/>
  <c r="BD141" i="1" s="1"/>
  <c r="BE132" i="1" a="1"/>
  <c r="BE132" i="1" s="1"/>
  <c r="AN132" i="1"/>
  <c r="BD129" i="1" a="1"/>
  <c r="BD129" i="1" s="1"/>
  <c r="BE123" i="1" a="1"/>
  <c r="BE123" i="1" s="1"/>
  <c r="AN123" i="1"/>
  <c r="BD120" i="1" a="1"/>
  <c r="BD120" i="1" s="1"/>
  <c r="BE114" i="1" a="1"/>
  <c r="BE114" i="1" s="1"/>
  <c r="AN114" i="1"/>
  <c r="AN113" i="1"/>
  <c r="BC156" i="1" a="1"/>
  <c r="BC156" i="1" s="1"/>
  <c r="BD133" i="1" a="1"/>
  <c r="BD133" i="1" s="1"/>
  <c r="BC129" i="1" a="1"/>
  <c r="BC129" i="1" s="1"/>
  <c r="BD124" i="1" a="1"/>
  <c r="BD124" i="1" s="1"/>
  <c r="BC120" i="1" a="1"/>
  <c r="BC120" i="1" s="1"/>
  <c r="BD117" i="1" a="1"/>
  <c r="BD117" i="1" s="1"/>
  <c r="AN110" i="1"/>
  <c r="AN107" i="1"/>
  <c r="BD95" i="1" a="1"/>
  <c r="BD95" i="1" s="1"/>
  <c r="L218" i="15"/>
  <c r="AN159" i="1"/>
  <c r="BC582" i="1" a="1"/>
  <c r="BC582" i="1" s="1"/>
  <c r="BC152" i="1" a="1"/>
  <c r="BC152" i="1" s="1"/>
  <c r="BC188" i="1" a="1"/>
  <c r="BC188" i="1" s="1"/>
  <c r="BC165" i="1" a="1"/>
  <c r="BC165" i="1" s="1"/>
  <c r="BD678" i="1" a="1"/>
  <c r="BD678" i="1" s="1"/>
  <c r="AN894" i="1"/>
  <c r="AN783" i="1"/>
  <c r="AN702" i="1"/>
  <c r="BD487" i="1" a="1"/>
  <c r="BD487" i="1" s="1"/>
  <c r="BD469" i="1" a="1"/>
  <c r="BD469" i="1" s="1"/>
  <c r="BD460" i="1" a="1"/>
  <c r="BD460" i="1" s="1"/>
  <c r="BD442" i="1" a="1"/>
  <c r="BD442" i="1" s="1"/>
  <c r="AN896" i="1"/>
  <c r="BC842" i="1" a="1"/>
  <c r="BC842" i="1" s="1"/>
  <c r="BC838" i="1" a="1"/>
  <c r="BC838" i="1" s="1"/>
  <c r="BC833" i="1" a="1"/>
  <c r="BC833" i="1" s="1"/>
  <c r="BD817" i="1" a="1"/>
  <c r="BD817" i="1" s="1"/>
  <c r="BC753" i="1" a="1"/>
  <c r="BC753" i="1" s="1"/>
  <c r="BC750" i="1" a="1"/>
  <c r="BC750" i="1" s="1"/>
  <c r="BD749" i="1" a="1"/>
  <c r="BD749" i="1" s="1"/>
  <c r="BD712" i="1" a="1"/>
  <c r="BD712" i="1" s="1"/>
  <c r="BD319" i="1" a="1"/>
  <c r="BD319" i="1" s="1"/>
  <c r="BD384" i="1" a="1"/>
  <c r="BD384" i="1" s="1"/>
  <c r="BD283" i="1" a="1"/>
  <c r="BD28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3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2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1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13" i="1"/>
  <c r="L972" i="15"/>
  <c r="F972" i="12"/>
  <c r="G976" i="10"/>
  <c r="K972" i="15"/>
  <c r="D975" i="10"/>
  <c r="E971" i="15"/>
  <c r="C975" i="10"/>
  <c r="D971" i="15"/>
  <c r="AN912" i="1"/>
  <c r="L971" i="15"/>
  <c r="AM91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09" i="1"/>
  <c r="L968" i="15"/>
  <c r="F968" i="12"/>
  <c r="G972" i="10"/>
  <c r="K968" i="15"/>
  <c r="D971" i="10"/>
  <c r="E967" i="15"/>
  <c r="C971" i="10"/>
  <c r="D967" i="15"/>
  <c r="AN908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0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0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898" i="1"/>
  <c r="F957" i="12"/>
  <c r="G961" i="10"/>
  <c r="K957" i="15"/>
  <c r="D960" i="10"/>
  <c r="E956" i="15"/>
  <c r="C960" i="10"/>
  <c r="D956" i="15"/>
  <c r="AN89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89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89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889" i="1"/>
  <c r="F948" i="12"/>
  <c r="G952" i="10"/>
  <c r="K948" i="15"/>
  <c r="D951" i="10"/>
  <c r="E947" i="15"/>
  <c r="C951" i="10"/>
  <c r="D947" i="15"/>
  <c r="AN888" i="1"/>
  <c r="L947" i="15"/>
  <c r="F947" i="12"/>
  <c r="G951" i="10"/>
  <c r="K947" i="15"/>
  <c r="D950" i="10"/>
  <c r="E946" i="15"/>
  <c r="C950" i="10"/>
  <c r="D946" i="15"/>
  <c r="AN887" i="1"/>
  <c r="L946" i="15"/>
  <c r="F946" i="12"/>
  <c r="G950" i="10"/>
  <c r="K946" i="15"/>
  <c r="D949" i="10"/>
  <c r="E945" i="15"/>
  <c r="C949" i="10"/>
  <c r="D945" i="15"/>
  <c r="AN886" i="1"/>
  <c r="L945" i="15"/>
  <c r="F945" i="12"/>
  <c r="G949" i="10"/>
  <c r="K945" i="15"/>
  <c r="D948" i="10"/>
  <c r="E944" i="15"/>
  <c r="C948" i="10"/>
  <c r="D944" i="15"/>
  <c r="AN885" i="1"/>
  <c r="L944" i="15"/>
  <c r="F944" i="12"/>
  <c r="G948" i="10"/>
  <c r="K944" i="15"/>
  <c r="D947" i="10"/>
  <c r="E943" i="15"/>
  <c r="C947" i="10"/>
  <c r="D943" i="15"/>
  <c r="AN884" i="1"/>
  <c r="L943" i="15"/>
  <c r="F943" i="12"/>
  <c r="G947" i="10"/>
  <c r="K943" i="15"/>
  <c r="D946" i="10"/>
  <c r="E942" i="15"/>
  <c r="C946" i="10"/>
  <c r="D942" i="15"/>
  <c r="AN883" i="1"/>
  <c r="L942" i="15"/>
  <c r="F942" i="12"/>
  <c r="G946" i="10"/>
  <c r="K942" i="15"/>
  <c r="D945" i="10"/>
  <c r="E941" i="15"/>
  <c r="C945" i="10"/>
  <c r="D941" i="15"/>
  <c r="AN882" i="1"/>
  <c r="L941" i="15"/>
  <c r="F941" i="12"/>
  <c r="G945" i="10"/>
  <c r="K941" i="15"/>
  <c r="D944" i="10"/>
  <c r="E940" i="15"/>
  <c r="C944" i="10"/>
  <c r="D940" i="15"/>
  <c r="AN881" i="1"/>
  <c r="L940" i="15"/>
  <c r="F940" i="12"/>
  <c r="G944" i="10"/>
  <c r="K940" i="15"/>
  <c r="D943" i="10"/>
  <c r="E939" i="15"/>
  <c r="C943" i="10"/>
  <c r="D939" i="15"/>
  <c r="AN880" i="1"/>
  <c r="L939" i="15"/>
  <c r="AM88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877" i="1"/>
  <c r="L936" i="15"/>
  <c r="F936" i="12"/>
  <c r="G940" i="10"/>
  <c r="K936" i="15"/>
  <c r="D939" i="10"/>
  <c r="E935" i="15"/>
  <c r="C939" i="10"/>
  <c r="D935" i="15"/>
  <c r="AN876" i="1"/>
  <c r="L935" i="15"/>
  <c r="F935" i="12"/>
  <c r="G939" i="10"/>
  <c r="K935" i="15"/>
  <c r="D938" i="10"/>
  <c r="E934" i="15"/>
  <c r="C938" i="10"/>
  <c r="D934" i="15"/>
  <c r="AM875" i="1"/>
  <c r="F934" i="12"/>
  <c r="G938" i="10"/>
  <c r="K934" i="15"/>
  <c r="D937" i="10"/>
  <c r="E933" i="15"/>
  <c r="C937" i="10"/>
  <c r="D933" i="15"/>
  <c r="AN874" i="1"/>
  <c r="L933" i="15"/>
  <c r="F933" i="12"/>
  <c r="G937" i="10"/>
  <c r="K933" i="15"/>
  <c r="D936" i="10"/>
  <c r="E932" i="15"/>
  <c r="C936" i="10"/>
  <c r="D932" i="15"/>
  <c r="AN873" i="1"/>
  <c r="L932" i="15"/>
  <c r="F932" i="12"/>
  <c r="G936" i="10"/>
  <c r="K932" i="15"/>
  <c r="D935" i="10"/>
  <c r="E931" i="15"/>
  <c r="C935" i="10"/>
  <c r="D931" i="15"/>
  <c r="AM872" i="1"/>
  <c r="F931" i="12"/>
  <c r="G935" i="10"/>
  <c r="K931" i="15"/>
  <c r="D934" i="10"/>
  <c r="E930" i="15"/>
  <c r="C934" i="10"/>
  <c r="D930" i="15"/>
  <c r="AM871" i="1"/>
  <c r="F930" i="12"/>
  <c r="G934" i="10"/>
  <c r="K930" i="15"/>
  <c r="D933" i="10"/>
  <c r="E929" i="15"/>
  <c r="C933" i="10"/>
  <c r="D929" i="15"/>
  <c r="AN870" i="1"/>
  <c r="L929" i="15"/>
  <c r="F929" i="12"/>
  <c r="G933" i="10"/>
  <c r="K929" i="15"/>
  <c r="D932" i="10"/>
  <c r="E928" i="15"/>
  <c r="C932" i="10"/>
  <c r="D928" i="15"/>
  <c r="AM86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867" i="1"/>
  <c r="F926" i="12"/>
  <c r="G930" i="10"/>
  <c r="K926" i="15"/>
  <c r="D929" i="10"/>
  <c r="E925" i="15"/>
  <c r="C929" i="10"/>
  <c r="D925" i="15"/>
  <c r="AN866" i="1"/>
  <c r="L925" i="15"/>
  <c r="F925" i="12"/>
  <c r="G929" i="10"/>
  <c r="K925" i="15"/>
  <c r="D928" i="10"/>
  <c r="E924" i="15"/>
  <c r="C928" i="10"/>
  <c r="D924" i="15"/>
  <c r="AN865" i="1"/>
  <c r="L924" i="15"/>
  <c r="F924" i="12"/>
  <c r="G928" i="10"/>
  <c r="K924" i="15"/>
  <c r="D927" i="10"/>
  <c r="E923" i="15"/>
  <c r="C927" i="10"/>
  <c r="D923" i="15"/>
  <c r="AN864" i="1"/>
  <c r="L923" i="15"/>
  <c r="F923" i="12"/>
  <c r="G927" i="10"/>
  <c r="K923" i="15"/>
  <c r="D926" i="10"/>
  <c r="E922" i="15"/>
  <c r="C926" i="10"/>
  <c r="D922" i="15"/>
  <c r="AM863" i="1"/>
  <c r="F922" i="12"/>
  <c r="G926" i="10"/>
  <c r="K922" i="15"/>
  <c r="D925" i="10"/>
  <c r="E921" i="15"/>
  <c r="C925" i="10"/>
  <c r="D921" i="15"/>
  <c r="AM862" i="1"/>
  <c r="F921" i="12"/>
  <c r="G925" i="10"/>
  <c r="K921" i="15"/>
  <c r="D924" i="10"/>
  <c r="E920" i="15"/>
  <c r="C924" i="10"/>
  <c r="D920" i="15"/>
  <c r="AN86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859" i="1"/>
  <c r="L918" i="15"/>
  <c r="F918" i="12"/>
  <c r="G922" i="10"/>
  <c r="K918" i="15"/>
  <c r="D921" i="10"/>
  <c r="E917" i="15"/>
  <c r="C921" i="10"/>
  <c r="D917" i="15"/>
  <c r="AN858" i="1"/>
  <c r="L917" i="15"/>
  <c r="AM858" i="1"/>
  <c r="F917" i="12"/>
  <c r="G921" i="10"/>
  <c r="K917" i="15"/>
  <c r="D920" i="10"/>
  <c r="E916" i="15"/>
  <c r="C920" i="10"/>
  <c r="D916" i="15"/>
  <c r="AM85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855" i="1"/>
  <c r="L914" i="15"/>
  <c r="F914" i="12"/>
  <c r="G918" i="10"/>
  <c r="K914" i="15"/>
  <c r="D917" i="10"/>
  <c r="E913" i="15"/>
  <c r="C917" i="10"/>
  <c r="D913" i="15"/>
  <c r="AN854" i="1"/>
  <c r="L913" i="15"/>
  <c r="F913" i="12"/>
  <c r="G917" i="10"/>
  <c r="K913" i="15"/>
  <c r="D916" i="10"/>
  <c r="E912" i="15"/>
  <c r="C916" i="10"/>
  <c r="D912" i="15"/>
  <c r="AN853" i="1"/>
  <c r="L912" i="15"/>
  <c r="AM853" i="1"/>
  <c r="F912" i="12"/>
  <c r="G916" i="10"/>
  <c r="K912" i="15"/>
  <c r="D915" i="10"/>
  <c r="E911" i="15"/>
  <c r="C915" i="10"/>
  <c r="D911" i="15"/>
  <c r="AN85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850" i="1"/>
  <c r="F909" i="12"/>
  <c r="G913" i="10"/>
  <c r="K909" i="15"/>
  <c r="D912" i="10"/>
  <c r="E908" i="15"/>
  <c r="C912" i="10"/>
  <c r="D908" i="15"/>
  <c r="AN84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847" i="1"/>
  <c r="F906" i="12"/>
  <c r="G910" i="10"/>
  <c r="K906" i="15"/>
  <c r="D909" i="10"/>
  <c r="E905" i="15"/>
  <c r="C909" i="10"/>
  <c r="D905" i="15"/>
  <c r="AN846" i="1"/>
  <c r="L905" i="15"/>
  <c r="F905" i="12"/>
  <c r="G909" i="10"/>
  <c r="K905" i="15"/>
  <c r="D908" i="10"/>
  <c r="E904" i="15"/>
  <c r="C908" i="10"/>
  <c r="D904" i="15"/>
  <c r="AN845" i="1"/>
  <c r="L904" i="15"/>
  <c r="F904" i="12"/>
  <c r="G908" i="10"/>
  <c r="K904" i="15"/>
  <c r="D907" i="10"/>
  <c r="E903" i="15"/>
  <c r="C907" i="10"/>
  <c r="D903" i="15"/>
  <c r="AM844" i="1"/>
  <c r="F903" i="12"/>
  <c r="G907" i="10"/>
  <c r="K903" i="15"/>
  <c r="D906" i="10"/>
  <c r="E902" i="15"/>
  <c r="C906" i="10"/>
  <c r="D902" i="15"/>
  <c r="AN843" i="1"/>
  <c r="L902" i="15"/>
  <c r="F902" i="12"/>
  <c r="G906" i="10"/>
  <c r="K902" i="15"/>
  <c r="D905" i="10"/>
  <c r="E901" i="15"/>
  <c r="C905" i="10"/>
  <c r="D901" i="15"/>
  <c r="AM842" i="1"/>
  <c r="F901" i="12"/>
  <c r="G905" i="10"/>
  <c r="K901" i="15"/>
  <c r="D904" i="10"/>
  <c r="E900" i="15"/>
  <c r="C904" i="10"/>
  <c r="D900" i="15"/>
  <c r="AN841" i="1"/>
  <c r="L900" i="15"/>
  <c r="F900" i="12"/>
  <c r="G904" i="10"/>
  <c r="K900" i="15"/>
  <c r="D903" i="10"/>
  <c r="E899" i="15"/>
  <c r="C903" i="10"/>
  <c r="D899" i="15"/>
  <c r="AN840" i="1"/>
  <c r="L899" i="15"/>
  <c r="AM840" i="1"/>
  <c r="F899" i="12"/>
  <c r="G903" i="10"/>
  <c r="K899" i="15"/>
  <c r="D902" i="10"/>
  <c r="E898" i="15"/>
  <c r="C902" i="10"/>
  <c r="D898" i="15"/>
  <c r="AN839" i="1"/>
  <c r="L898" i="15"/>
  <c r="F898" i="12"/>
  <c r="G902" i="10"/>
  <c r="K898" i="15"/>
  <c r="D901" i="10"/>
  <c r="E897" i="15"/>
  <c r="C901" i="10"/>
  <c r="D897" i="15"/>
  <c r="AN838" i="1"/>
  <c r="L897" i="15"/>
  <c r="AM838" i="1"/>
  <c r="F897" i="12"/>
  <c r="G901" i="10"/>
  <c r="K897" i="15"/>
  <c r="D900" i="10"/>
  <c r="E896" i="15"/>
  <c r="C900" i="10"/>
  <c r="D896" i="15"/>
  <c r="AN83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35" i="1"/>
  <c r="L894" i="15"/>
  <c r="AM835" i="1"/>
  <c r="F894" i="12"/>
  <c r="G898" i="10"/>
  <c r="K894" i="15"/>
  <c r="D897" i="10"/>
  <c r="E893" i="15"/>
  <c r="C897" i="10"/>
  <c r="D893" i="15"/>
  <c r="AN83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31" i="1"/>
  <c r="L890" i="15"/>
  <c r="AM831" i="1"/>
  <c r="F890" i="12"/>
  <c r="G894" i="10"/>
  <c r="K890" i="15"/>
  <c r="D893" i="10"/>
  <c r="E889" i="15"/>
  <c r="C893" i="10"/>
  <c r="D889" i="15"/>
  <c r="AN830" i="1"/>
  <c r="L889" i="15"/>
  <c r="AM830" i="1"/>
  <c r="F889" i="12"/>
  <c r="G893" i="10"/>
  <c r="K889" i="15"/>
  <c r="D892" i="10"/>
  <c r="E888" i="15"/>
  <c r="C892" i="10"/>
  <c r="D888" i="15"/>
  <c r="AN829" i="1"/>
  <c r="L888" i="15"/>
  <c r="AM829" i="1"/>
  <c r="F888" i="12"/>
  <c r="G892" i="10"/>
  <c r="K888" i="15"/>
  <c r="D891" i="10"/>
  <c r="E887" i="15"/>
  <c r="C891" i="10"/>
  <c r="D887" i="15"/>
  <c r="AN828" i="1"/>
  <c r="L887" i="15"/>
  <c r="AM82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26" i="1"/>
  <c r="L885" i="15"/>
  <c r="F885" i="12"/>
  <c r="G889" i="10"/>
  <c r="K885" i="15"/>
  <c r="D888" i="10"/>
  <c r="E884" i="15"/>
  <c r="C888" i="10"/>
  <c r="D884" i="15"/>
  <c r="AN825" i="1"/>
  <c r="L884" i="15"/>
  <c r="F884" i="12"/>
  <c r="G888" i="10"/>
  <c r="K884" i="15"/>
  <c r="D887" i="10"/>
  <c r="E883" i="15"/>
  <c r="C887" i="10"/>
  <c r="D883" i="15"/>
  <c r="AM824" i="1"/>
  <c r="F883" i="12"/>
  <c r="G887" i="10"/>
  <c r="K883" i="15"/>
  <c r="D886" i="10"/>
  <c r="E882" i="15"/>
  <c r="C886" i="10"/>
  <c r="D882" i="15"/>
  <c r="AM823" i="1"/>
  <c r="F882" i="12"/>
  <c r="G886" i="10"/>
  <c r="K882" i="15"/>
  <c r="D885" i="10"/>
  <c r="E881" i="15"/>
  <c r="C885" i="10"/>
  <c r="D881" i="15"/>
  <c r="AN822" i="1"/>
  <c r="L881" i="15"/>
  <c r="F881" i="12"/>
  <c r="G885" i="10"/>
  <c r="K881" i="15"/>
  <c r="D884" i="10"/>
  <c r="E880" i="15"/>
  <c r="C884" i="10"/>
  <c r="D880" i="15"/>
  <c r="AN821" i="1"/>
  <c r="L880" i="15"/>
  <c r="AM821" i="1"/>
  <c r="F880" i="12"/>
  <c r="G884" i="10"/>
  <c r="K880" i="15"/>
  <c r="D883" i="10"/>
  <c r="E879" i="15"/>
  <c r="C883" i="10"/>
  <c r="D879" i="15"/>
  <c r="AN820" i="1"/>
  <c r="L879" i="15"/>
  <c r="F879" i="12"/>
  <c r="G883" i="10"/>
  <c r="K879" i="15"/>
  <c r="D882" i="10"/>
  <c r="E878" i="15"/>
  <c r="C882" i="10"/>
  <c r="D878" i="15"/>
  <c r="AN819" i="1"/>
  <c r="L878" i="15"/>
  <c r="F878" i="12"/>
  <c r="G882" i="10"/>
  <c r="K878" i="15"/>
  <c r="D881" i="10"/>
  <c r="E877" i="15"/>
  <c r="C881" i="10"/>
  <c r="D877" i="15"/>
  <c r="AN818" i="1"/>
  <c r="L877" i="15"/>
  <c r="AM818" i="1"/>
  <c r="F877" i="12"/>
  <c r="G881" i="10"/>
  <c r="K877" i="15"/>
  <c r="D880" i="10"/>
  <c r="E876" i="15"/>
  <c r="C880" i="10"/>
  <c r="D876" i="15"/>
  <c r="AN817" i="1"/>
  <c r="L876" i="15"/>
  <c r="AM817" i="1"/>
  <c r="F876" i="12"/>
  <c r="G880" i="10"/>
  <c r="K876" i="15"/>
  <c r="D879" i="10"/>
  <c r="E875" i="15"/>
  <c r="C879" i="10"/>
  <c r="D875" i="15"/>
  <c r="AN81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14" i="1"/>
  <c r="L873" i="15"/>
  <c r="AM814" i="1"/>
  <c r="F873" i="12"/>
  <c r="G877" i="10"/>
  <c r="K873" i="15"/>
  <c r="D876" i="10"/>
  <c r="E872" i="15"/>
  <c r="C876" i="10"/>
  <c r="D872" i="15"/>
  <c r="AN813" i="1"/>
  <c r="L872" i="15"/>
  <c r="F872" i="12"/>
  <c r="G876" i="10"/>
  <c r="K872" i="15"/>
  <c r="D875" i="10"/>
  <c r="E871" i="15"/>
  <c r="C875" i="10"/>
  <c r="D871" i="15"/>
  <c r="AN812" i="1"/>
  <c r="L871" i="15"/>
  <c r="F871" i="12"/>
  <c r="G875" i="10"/>
  <c r="K871" i="15"/>
  <c r="D874" i="10"/>
  <c r="E870" i="15"/>
  <c r="C874" i="10"/>
  <c r="D870" i="15"/>
  <c r="AN811" i="1"/>
  <c r="L870" i="15"/>
  <c r="F870" i="12"/>
  <c r="G874" i="10"/>
  <c r="K870" i="15"/>
  <c r="D873" i="10"/>
  <c r="E869" i="15"/>
  <c r="C873" i="10"/>
  <c r="D869" i="15"/>
  <c r="AN810" i="1"/>
  <c r="L869" i="15"/>
  <c r="AM81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08" i="1"/>
  <c r="L867" i="15"/>
  <c r="AM808" i="1"/>
  <c r="F867" i="12"/>
  <c r="G871" i="10"/>
  <c r="K867" i="15"/>
  <c r="D870" i="10"/>
  <c r="E866" i="15"/>
  <c r="C870" i="10"/>
  <c r="D866" i="15"/>
  <c r="AN807" i="1"/>
  <c r="L866" i="15"/>
  <c r="F866" i="12"/>
  <c r="G870" i="10"/>
  <c r="K866" i="15"/>
  <c r="D869" i="10"/>
  <c r="E865" i="15"/>
  <c r="C869" i="10"/>
  <c r="D865" i="15"/>
  <c r="AN806" i="1"/>
  <c r="L865" i="15"/>
  <c r="F865" i="12"/>
  <c r="G869" i="10"/>
  <c r="K865" i="15"/>
  <c r="D868" i="10"/>
  <c r="E864" i="15"/>
  <c r="C868" i="10"/>
  <c r="D864" i="15"/>
  <c r="AN805" i="1"/>
  <c r="L864" i="15"/>
  <c r="AM805" i="1"/>
  <c r="F864" i="12"/>
  <c r="G868" i="10"/>
  <c r="K864" i="15"/>
  <c r="D867" i="10"/>
  <c r="E863" i="15"/>
  <c r="C867" i="10"/>
  <c r="D863" i="15"/>
  <c r="AN804" i="1"/>
  <c r="L863" i="15"/>
  <c r="F863" i="12"/>
  <c r="G867" i="10"/>
  <c r="K863" i="15"/>
  <c r="D866" i="10"/>
  <c r="E862" i="15"/>
  <c r="C866" i="10"/>
  <c r="D862" i="15"/>
  <c r="AN803" i="1"/>
  <c r="L862" i="15"/>
  <c r="AM80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01" i="1"/>
  <c r="L860" i="15"/>
  <c r="F860" i="12"/>
  <c r="G864" i="10"/>
  <c r="K860" i="15"/>
  <c r="D863" i="10"/>
  <c r="E859" i="15"/>
  <c r="C863" i="10"/>
  <c r="D859" i="15"/>
  <c r="AM800" i="1"/>
  <c r="F859" i="12"/>
  <c r="G863" i="10"/>
  <c r="K859" i="15"/>
  <c r="D862" i="10"/>
  <c r="E858" i="15"/>
  <c r="C862" i="10"/>
  <c r="D858" i="15"/>
  <c r="AN799" i="1"/>
  <c r="L858" i="15"/>
  <c r="AM799" i="1"/>
  <c r="F858" i="12"/>
  <c r="G862" i="10"/>
  <c r="K858" i="15"/>
  <c r="D861" i="10"/>
  <c r="E857" i="15"/>
  <c r="C861" i="10"/>
  <c r="D857" i="15"/>
  <c r="AN798" i="1"/>
  <c r="L857" i="15"/>
  <c r="F857" i="12"/>
  <c r="G861" i="10"/>
  <c r="K857" i="15"/>
  <c r="D860" i="10"/>
  <c r="E856" i="15"/>
  <c r="C860" i="10"/>
  <c r="D856" i="15"/>
  <c r="AN797" i="1"/>
  <c r="L856" i="15"/>
  <c r="F856" i="12"/>
  <c r="G860" i="10"/>
  <c r="K856" i="15"/>
  <c r="D859" i="10"/>
  <c r="E855" i="15"/>
  <c r="C859" i="10"/>
  <c r="D855" i="15"/>
  <c r="AN796" i="1"/>
  <c r="L855" i="15"/>
  <c r="AM796" i="1"/>
  <c r="F855" i="12"/>
  <c r="G859" i="10"/>
  <c r="K855" i="15"/>
  <c r="D858" i="10"/>
  <c r="E854" i="15"/>
  <c r="C858" i="10"/>
  <c r="D854" i="15"/>
  <c r="AN795" i="1"/>
  <c r="L854" i="15"/>
  <c r="F854" i="12"/>
  <c r="G858" i="10"/>
  <c r="K854" i="15"/>
  <c r="D857" i="10"/>
  <c r="E853" i="15"/>
  <c r="C857" i="10"/>
  <c r="D853" i="15"/>
  <c r="AM794" i="1"/>
  <c r="F853" i="12"/>
  <c r="G857" i="10"/>
  <c r="K853" i="15"/>
  <c r="D856" i="10"/>
  <c r="E852" i="15"/>
  <c r="C856" i="10"/>
  <c r="D852" i="15"/>
  <c r="AN793" i="1"/>
  <c r="L852" i="15"/>
  <c r="AM793" i="1"/>
  <c r="F852" i="12"/>
  <c r="G856" i="10"/>
  <c r="K852" i="15"/>
  <c r="D855" i="10"/>
  <c r="E851" i="15"/>
  <c r="C855" i="10"/>
  <c r="D851" i="15"/>
  <c r="AN792" i="1"/>
  <c r="L851" i="15"/>
  <c r="F851" i="12"/>
  <c r="G855" i="10"/>
  <c r="K851" i="15"/>
  <c r="D854" i="10"/>
  <c r="E850" i="15"/>
  <c r="C854" i="10"/>
  <c r="D850" i="15"/>
  <c r="AM791" i="1"/>
  <c r="F850" i="12"/>
  <c r="G854" i="10"/>
  <c r="K850" i="15"/>
  <c r="D853" i="10"/>
  <c r="E849" i="15"/>
  <c r="C853" i="10"/>
  <c r="D849" i="15"/>
  <c r="AN790" i="1"/>
  <c r="L849" i="15"/>
  <c r="AM790" i="1"/>
  <c r="F849" i="12"/>
  <c r="G853" i="10"/>
  <c r="K849" i="15"/>
  <c r="D852" i="10"/>
  <c r="E848" i="15"/>
  <c r="C852" i="10"/>
  <c r="D848" i="15"/>
  <c r="AN789" i="1"/>
  <c r="L848" i="15"/>
  <c r="F848" i="12"/>
  <c r="G852" i="10"/>
  <c r="K848" i="15"/>
  <c r="D851" i="10"/>
  <c r="E847" i="15"/>
  <c r="C851" i="10"/>
  <c r="D847" i="15"/>
  <c r="AM788" i="1"/>
  <c r="F847" i="12"/>
  <c r="G851" i="10"/>
  <c r="K847" i="15"/>
  <c r="D850" i="10"/>
  <c r="E846" i="15"/>
  <c r="C850" i="10"/>
  <c r="D846" i="15"/>
  <c r="AN787" i="1"/>
  <c r="L846" i="15"/>
  <c r="F846" i="12"/>
  <c r="G850" i="10"/>
  <c r="K846" i="15"/>
  <c r="D849" i="10"/>
  <c r="E845" i="15"/>
  <c r="C849" i="10"/>
  <c r="D845" i="15"/>
  <c r="AN786" i="1"/>
  <c r="L845" i="15"/>
  <c r="F845" i="12"/>
  <c r="G849" i="10"/>
  <c r="K845" i="15"/>
  <c r="D848" i="10"/>
  <c r="E844" i="15"/>
  <c r="C848" i="10"/>
  <c r="D844" i="15"/>
  <c r="AN785" i="1"/>
  <c r="L844" i="15"/>
  <c r="F844" i="12"/>
  <c r="G848" i="10"/>
  <c r="K844" i="15"/>
  <c r="D847" i="10"/>
  <c r="E843" i="15"/>
  <c r="C847" i="10"/>
  <c r="D843" i="15"/>
  <c r="AN78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782" i="1"/>
  <c r="L841" i="15"/>
  <c r="F841" i="12"/>
  <c r="G845" i="10"/>
  <c r="K841" i="15"/>
  <c r="D844" i="10"/>
  <c r="E840" i="15"/>
  <c r="C844" i="10"/>
  <c r="D840" i="15"/>
  <c r="AN781" i="1"/>
  <c r="L840" i="15"/>
  <c r="AM781" i="1"/>
  <c r="F840" i="12"/>
  <c r="G844" i="10"/>
  <c r="K840" i="15"/>
  <c r="D843" i="10"/>
  <c r="E839" i="15"/>
  <c r="C843" i="10"/>
  <c r="D839" i="15"/>
  <c r="AN780" i="1"/>
  <c r="L839" i="15"/>
  <c r="AM780" i="1"/>
  <c r="F839" i="12"/>
  <c r="G843" i="10"/>
  <c r="K839" i="15"/>
  <c r="D842" i="10"/>
  <c r="E838" i="15"/>
  <c r="C842" i="10"/>
  <c r="D838" i="15"/>
  <c r="AN779" i="1"/>
  <c r="L838" i="15"/>
  <c r="F838" i="12"/>
  <c r="G842" i="10"/>
  <c r="K838" i="15"/>
  <c r="D841" i="10"/>
  <c r="E837" i="15"/>
  <c r="C841" i="10"/>
  <c r="D837" i="15"/>
  <c r="AN778" i="1"/>
  <c r="L837" i="15"/>
  <c r="AM778" i="1"/>
  <c r="F837" i="12"/>
  <c r="G841" i="10"/>
  <c r="K837" i="15"/>
  <c r="D840" i="10"/>
  <c r="E836" i="15"/>
  <c r="C840" i="10"/>
  <c r="D836" i="15"/>
  <c r="AN777" i="1"/>
  <c r="L836" i="15"/>
  <c r="AM777" i="1"/>
  <c r="F836" i="12"/>
  <c r="G840" i="10"/>
  <c r="K836" i="15"/>
  <c r="D839" i="10"/>
  <c r="E835" i="15"/>
  <c r="C839" i="10"/>
  <c r="D835" i="15"/>
  <c r="AN776" i="1"/>
  <c r="L835" i="15"/>
  <c r="AM776" i="1"/>
  <c r="F835" i="12"/>
  <c r="G839" i="10"/>
  <c r="K835" i="15"/>
  <c r="D838" i="10"/>
  <c r="E834" i="15"/>
  <c r="C838" i="10"/>
  <c r="D834" i="15"/>
  <c r="AM775" i="1"/>
  <c r="F834" i="12"/>
  <c r="G838" i="10"/>
  <c r="K834" i="15"/>
  <c r="D837" i="10"/>
  <c r="E833" i="15"/>
  <c r="C837" i="10"/>
  <c r="D833" i="15"/>
  <c r="AN774" i="1"/>
  <c r="L833" i="15"/>
  <c r="AM774" i="1"/>
  <c r="F833" i="12"/>
  <c r="G837" i="10"/>
  <c r="K833" i="15"/>
  <c r="D836" i="10"/>
  <c r="E832" i="15"/>
  <c r="C836" i="10"/>
  <c r="D832" i="15"/>
  <c r="AN773" i="1"/>
  <c r="L832" i="15"/>
  <c r="F832" i="12"/>
  <c r="G836" i="10"/>
  <c r="K832" i="15"/>
  <c r="D835" i="10"/>
  <c r="E831" i="15"/>
  <c r="C835" i="10"/>
  <c r="D831" i="15"/>
  <c r="AN772" i="1"/>
  <c r="L831" i="15"/>
  <c r="F831" i="12"/>
  <c r="G835" i="10"/>
  <c r="K831" i="15"/>
  <c r="D834" i="10"/>
  <c r="E830" i="15"/>
  <c r="C834" i="10"/>
  <c r="D830" i="15"/>
  <c r="AN771" i="1"/>
  <c r="L830" i="15"/>
  <c r="AM771" i="1"/>
  <c r="F830" i="12"/>
  <c r="G834" i="10"/>
  <c r="K830" i="15"/>
  <c r="D833" i="10"/>
  <c r="E829" i="15"/>
  <c r="C833" i="10"/>
  <c r="D829" i="15"/>
  <c r="AN770" i="1"/>
  <c r="L829" i="15"/>
  <c r="AM770" i="1"/>
  <c r="F829" i="12"/>
  <c r="G833" i="10"/>
  <c r="K829" i="15"/>
  <c r="D832" i="10"/>
  <c r="E828" i="15"/>
  <c r="C832" i="10"/>
  <c r="D828" i="15"/>
  <c r="AN769" i="1"/>
  <c r="L828" i="15"/>
  <c r="AM769" i="1"/>
  <c r="F828" i="12"/>
  <c r="G832" i="10"/>
  <c r="K828" i="15"/>
  <c r="D831" i="10"/>
  <c r="E827" i="15"/>
  <c r="C831" i="10"/>
  <c r="D827" i="15"/>
  <c r="AN768" i="1"/>
  <c r="L827" i="15"/>
  <c r="AM768" i="1"/>
  <c r="F827" i="12"/>
  <c r="G831" i="10"/>
  <c r="K827" i="15"/>
  <c r="D830" i="10"/>
  <c r="E826" i="15"/>
  <c r="C830" i="10"/>
  <c r="D826" i="15"/>
  <c r="AN767" i="1"/>
  <c r="L826" i="15"/>
  <c r="F826" i="12"/>
  <c r="G830" i="10"/>
  <c r="K826" i="15"/>
  <c r="D829" i="10"/>
  <c r="E825" i="15"/>
  <c r="C829" i="10"/>
  <c r="D825" i="15"/>
  <c r="AN766" i="1"/>
  <c r="L825" i="15"/>
  <c r="AM766" i="1"/>
  <c r="F825" i="12"/>
  <c r="G829" i="10"/>
  <c r="K825" i="15"/>
  <c r="D828" i="10"/>
  <c r="E824" i="15"/>
  <c r="C828" i="10"/>
  <c r="D824" i="15"/>
  <c r="AM765" i="1"/>
  <c r="F824" i="12"/>
  <c r="G828" i="10"/>
  <c r="K824" i="15"/>
  <c r="D827" i="10"/>
  <c r="E823" i="15"/>
  <c r="C827" i="10"/>
  <c r="D823" i="15"/>
  <c r="AN764" i="1"/>
  <c r="L823" i="15"/>
  <c r="F823" i="12"/>
  <c r="G827" i="10"/>
  <c r="K823" i="15"/>
  <c r="D826" i="10"/>
  <c r="E822" i="15"/>
  <c r="C826" i="10"/>
  <c r="D822" i="15"/>
  <c r="AN763" i="1"/>
  <c r="L822" i="15"/>
  <c r="AM763" i="1"/>
  <c r="F822" i="12"/>
  <c r="G826" i="10"/>
  <c r="K822" i="15"/>
  <c r="D825" i="10"/>
  <c r="E821" i="15"/>
  <c r="C825" i="10"/>
  <c r="D821" i="15"/>
  <c r="AN762" i="1"/>
  <c r="L821" i="15"/>
  <c r="AM762" i="1"/>
  <c r="F821" i="12"/>
  <c r="G825" i="10"/>
  <c r="K821" i="15"/>
  <c r="D824" i="10"/>
  <c r="E820" i="15"/>
  <c r="C824" i="10"/>
  <c r="D820" i="15"/>
  <c r="AN761" i="1"/>
  <c r="L820" i="15"/>
  <c r="AM761" i="1"/>
  <c r="F820" i="12"/>
  <c r="G824" i="10"/>
  <c r="K820" i="15"/>
  <c r="D823" i="10"/>
  <c r="E819" i="15"/>
  <c r="C823" i="10"/>
  <c r="D819" i="15"/>
  <c r="AN760" i="1"/>
  <c r="L819" i="15"/>
  <c r="AM760" i="1"/>
  <c r="F819" i="12"/>
  <c r="G823" i="10"/>
  <c r="K819" i="15"/>
  <c r="D822" i="10"/>
  <c r="E818" i="15"/>
  <c r="C822" i="10"/>
  <c r="D818" i="15"/>
  <c r="AM759" i="1"/>
  <c r="F818" i="12"/>
  <c r="G822" i="10"/>
  <c r="K818" i="15"/>
  <c r="D821" i="10"/>
  <c r="E817" i="15"/>
  <c r="C821" i="10"/>
  <c r="D817" i="15"/>
  <c r="AN758" i="1"/>
  <c r="L817" i="15"/>
  <c r="F817" i="12"/>
  <c r="G821" i="10"/>
  <c r="K817" i="15"/>
  <c r="D820" i="10"/>
  <c r="E816" i="15"/>
  <c r="C820" i="10"/>
  <c r="D816" i="15"/>
  <c r="AN757" i="1"/>
  <c r="L816" i="15"/>
  <c r="AM757" i="1"/>
  <c r="F816" i="12"/>
  <c r="G820" i="10"/>
  <c r="K816" i="15"/>
  <c r="D819" i="10"/>
  <c r="E815" i="15"/>
  <c r="C819" i="10"/>
  <c r="D815" i="15"/>
  <c r="AN756" i="1"/>
  <c r="L815" i="15"/>
  <c r="AM756" i="1"/>
  <c r="F815" i="12"/>
  <c r="G819" i="10"/>
  <c r="K815" i="15"/>
  <c r="D818" i="10"/>
  <c r="E814" i="15"/>
  <c r="C818" i="10"/>
  <c r="D814" i="15"/>
  <c r="AN755" i="1"/>
  <c r="L814" i="15"/>
  <c r="F814" i="12"/>
  <c r="G818" i="10"/>
  <c r="K814" i="15"/>
  <c r="D817" i="10"/>
  <c r="E813" i="15"/>
  <c r="C817" i="10"/>
  <c r="D813" i="15"/>
  <c r="AN754" i="1"/>
  <c r="L813" i="15"/>
  <c r="AM754" i="1"/>
  <c r="F813" i="12"/>
  <c r="G817" i="10"/>
  <c r="K813" i="15"/>
  <c r="D816" i="10"/>
  <c r="E812" i="15"/>
  <c r="C816" i="10"/>
  <c r="D812" i="15"/>
  <c r="AM753" i="1"/>
  <c r="F812" i="12"/>
  <c r="G816" i="10"/>
  <c r="K812" i="15"/>
  <c r="D815" i="10"/>
  <c r="E811" i="15"/>
  <c r="C815" i="10"/>
  <c r="D811" i="15"/>
  <c r="AN752" i="1"/>
  <c r="L811" i="15"/>
  <c r="F811" i="12"/>
  <c r="G815" i="10"/>
  <c r="K811" i="15"/>
  <c r="D814" i="10"/>
  <c r="E810" i="15"/>
  <c r="C814" i="10"/>
  <c r="D810" i="15"/>
  <c r="AN751" i="1"/>
  <c r="L810" i="15"/>
  <c r="AM751" i="1"/>
  <c r="F810" i="12"/>
  <c r="G814" i="10"/>
  <c r="K810" i="15"/>
  <c r="D813" i="10"/>
  <c r="E809" i="15"/>
  <c r="C813" i="10"/>
  <c r="D809" i="15"/>
  <c r="AM750" i="1"/>
  <c r="F809" i="12"/>
  <c r="G813" i="10"/>
  <c r="K809" i="15"/>
  <c r="D812" i="10"/>
  <c r="E808" i="15"/>
  <c r="C812" i="10"/>
  <c r="D808" i="15"/>
  <c r="AN749" i="1"/>
  <c r="L808" i="15"/>
  <c r="F808" i="12"/>
  <c r="G812" i="10"/>
  <c r="K808" i="15"/>
  <c r="D811" i="10"/>
  <c r="E807" i="15"/>
  <c r="C811" i="10"/>
  <c r="D807" i="15"/>
  <c r="AN748" i="1"/>
  <c r="L807" i="15"/>
  <c r="AM748" i="1"/>
  <c r="F807" i="12"/>
  <c r="G811" i="10"/>
  <c r="K807" i="15"/>
  <c r="D810" i="10"/>
  <c r="E806" i="15"/>
  <c r="C810" i="10"/>
  <c r="D806" i="15"/>
  <c r="AN747" i="1"/>
  <c r="L806" i="15"/>
  <c r="AM747" i="1"/>
  <c r="F806" i="12"/>
  <c r="G810" i="10"/>
  <c r="K806" i="15"/>
  <c r="D809" i="10"/>
  <c r="E805" i="15"/>
  <c r="C809" i="10"/>
  <c r="D805" i="15"/>
  <c r="AN746" i="1"/>
  <c r="L805" i="15"/>
  <c r="F805" i="12"/>
  <c r="G809" i="10"/>
  <c r="K805" i="15"/>
  <c r="D808" i="10"/>
  <c r="E804" i="15"/>
  <c r="C808" i="10"/>
  <c r="D804" i="15"/>
  <c r="AN745" i="1"/>
  <c r="L804" i="15"/>
  <c r="AM745" i="1"/>
  <c r="F804" i="12"/>
  <c r="G808" i="10"/>
  <c r="K804" i="15"/>
  <c r="D807" i="10"/>
  <c r="E803" i="15"/>
  <c r="C807" i="10"/>
  <c r="D803" i="15"/>
  <c r="AN744" i="1"/>
  <c r="L803" i="15"/>
  <c r="F803" i="12"/>
  <c r="G807" i="10"/>
  <c r="K803" i="15"/>
  <c r="D806" i="10"/>
  <c r="E802" i="15"/>
  <c r="C806" i="10"/>
  <c r="D802" i="15"/>
  <c r="AN743" i="1"/>
  <c r="L802" i="15"/>
  <c r="AM743" i="1"/>
  <c r="F802" i="12"/>
  <c r="G806" i="10"/>
  <c r="K802" i="15"/>
  <c r="D805" i="10"/>
  <c r="E801" i="15"/>
  <c r="C805" i="10"/>
  <c r="D801" i="15"/>
  <c r="AN742" i="1"/>
  <c r="L801" i="15"/>
  <c r="F801" i="12"/>
  <c r="G805" i="10"/>
  <c r="K801" i="15"/>
  <c r="D804" i="10"/>
  <c r="E800" i="15"/>
  <c r="C804" i="10"/>
  <c r="D800" i="15"/>
  <c r="AM741" i="1"/>
  <c r="F800" i="12"/>
  <c r="G804" i="10"/>
  <c r="K800" i="15"/>
  <c r="D803" i="10"/>
  <c r="E799" i="15"/>
  <c r="C803" i="10"/>
  <c r="D799" i="15"/>
  <c r="AN740" i="1"/>
  <c r="L799" i="15"/>
  <c r="AM740" i="1"/>
  <c r="F799" i="12"/>
  <c r="G803" i="10"/>
  <c r="K799" i="15"/>
  <c r="D802" i="10"/>
  <c r="E798" i="15"/>
  <c r="C802" i="10"/>
  <c r="D798" i="15"/>
  <c r="AN739" i="1"/>
  <c r="L798" i="15"/>
  <c r="AM739" i="1"/>
  <c r="F798" i="12"/>
  <c r="G802" i="10"/>
  <c r="K798" i="15"/>
  <c r="D801" i="10"/>
  <c r="E797" i="15"/>
  <c r="C801" i="10"/>
  <c r="D797" i="15"/>
  <c r="AN738" i="1"/>
  <c r="L797" i="15"/>
  <c r="AM738" i="1"/>
  <c r="F797" i="12"/>
  <c r="G801" i="10"/>
  <c r="K797" i="15"/>
  <c r="D800" i="10"/>
  <c r="E796" i="15"/>
  <c r="C800" i="10"/>
  <c r="D796" i="15"/>
  <c r="AN737" i="1"/>
  <c r="L796" i="15"/>
  <c r="AM737" i="1"/>
  <c r="F796" i="12"/>
  <c r="G800" i="10"/>
  <c r="K796" i="15"/>
  <c r="D799" i="10"/>
  <c r="E795" i="15"/>
  <c r="C799" i="10"/>
  <c r="D795" i="15"/>
  <c r="AN73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34" i="1"/>
  <c r="L793" i="15"/>
  <c r="AM734" i="1"/>
  <c r="F793" i="12"/>
  <c r="G797" i="10"/>
  <c r="K793" i="15"/>
  <c r="D796" i="10"/>
  <c r="E792" i="15"/>
  <c r="C796" i="10"/>
  <c r="D792" i="15"/>
  <c r="AN733" i="1"/>
  <c r="L792" i="15"/>
  <c r="AM733" i="1"/>
  <c r="F792" i="12"/>
  <c r="G796" i="10"/>
  <c r="K792" i="15"/>
  <c r="D795" i="10"/>
  <c r="E791" i="15"/>
  <c r="C795" i="10"/>
  <c r="D791" i="15"/>
  <c r="AN732" i="1"/>
  <c r="L791" i="15"/>
  <c r="AM732" i="1"/>
  <c r="F791" i="12"/>
  <c r="G795" i="10"/>
  <c r="K791" i="15"/>
  <c r="D794" i="10"/>
  <c r="E790" i="15"/>
  <c r="C794" i="10"/>
  <c r="D790" i="15"/>
  <c r="AN731" i="1"/>
  <c r="L790" i="15"/>
  <c r="AM731" i="1"/>
  <c r="F790" i="12"/>
  <c r="G794" i="10"/>
  <c r="K790" i="15"/>
  <c r="D793" i="10"/>
  <c r="E789" i="15"/>
  <c r="C793" i="10"/>
  <c r="D789" i="15"/>
  <c r="AN730" i="1"/>
  <c r="L789" i="15"/>
  <c r="AM730" i="1"/>
  <c r="F789" i="12"/>
  <c r="G793" i="10"/>
  <c r="K789" i="15"/>
  <c r="D792" i="10"/>
  <c r="E788" i="15"/>
  <c r="C792" i="10"/>
  <c r="D788" i="15"/>
  <c r="AM729" i="1"/>
  <c r="F788" i="12"/>
  <c r="G792" i="10"/>
  <c r="K788" i="15"/>
  <c r="D791" i="10"/>
  <c r="E787" i="15"/>
  <c r="C791" i="10"/>
  <c r="D787" i="15"/>
  <c r="AN728" i="1"/>
  <c r="L787" i="15"/>
  <c r="AM728" i="1"/>
  <c r="F787" i="12"/>
  <c r="G791" i="10"/>
  <c r="K787" i="15"/>
  <c r="D790" i="10"/>
  <c r="E786" i="15"/>
  <c r="C790" i="10"/>
  <c r="D786" i="15"/>
  <c r="AN727" i="1"/>
  <c r="L786" i="15"/>
  <c r="AM727" i="1"/>
  <c r="F786" i="12"/>
  <c r="G790" i="10"/>
  <c r="K786" i="15"/>
  <c r="D789" i="10"/>
  <c r="E785" i="15"/>
  <c r="C789" i="10"/>
  <c r="D785" i="15"/>
  <c r="AN726" i="1"/>
  <c r="L785" i="15"/>
  <c r="F785" i="12"/>
  <c r="G789" i="10"/>
  <c r="K785" i="15"/>
  <c r="D788" i="10"/>
  <c r="E784" i="15"/>
  <c r="C788" i="10"/>
  <c r="D784" i="15"/>
  <c r="AN725" i="1"/>
  <c r="L784" i="15"/>
  <c r="AM725" i="1"/>
  <c r="F784" i="12"/>
  <c r="G788" i="10"/>
  <c r="K784" i="15"/>
  <c r="D787" i="10"/>
  <c r="E783" i="15"/>
  <c r="C787" i="10"/>
  <c r="D783" i="15"/>
  <c r="AN724" i="1"/>
  <c r="L783" i="15"/>
  <c r="AM724" i="1"/>
  <c r="F783" i="12"/>
  <c r="G787" i="10"/>
  <c r="K783" i="15"/>
  <c r="D786" i="10"/>
  <c r="E782" i="15"/>
  <c r="C786" i="10"/>
  <c r="D782" i="15"/>
  <c r="AN723" i="1"/>
  <c r="L782" i="15"/>
  <c r="AM723" i="1"/>
  <c r="F782" i="12"/>
  <c r="G786" i="10"/>
  <c r="K782" i="15"/>
  <c r="D785" i="10"/>
  <c r="E781" i="15"/>
  <c r="C785" i="10"/>
  <c r="D781" i="15"/>
  <c r="AN722" i="1"/>
  <c r="L781" i="15"/>
  <c r="F781" i="12"/>
  <c r="G785" i="10"/>
  <c r="K781" i="15"/>
  <c r="D784" i="10"/>
  <c r="E780" i="15"/>
  <c r="C784" i="10"/>
  <c r="D780" i="15"/>
  <c r="AN721" i="1"/>
  <c r="L780" i="15"/>
  <c r="AM721" i="1"/>
  <c r="F780" i="12"/>
  <c r="G784" i="10"/>
  <c r="K780" i="15"/>
  <c r="BD720" i="1" a="1"/>
  <c r="BD720" i="1" s="1"/>
  <c r="M783" i="10"/>
  <c r="D783" i="10"/>
  <c r="E779" i="15"/>
  <c r="C783" i="10"/>
  <c r="D779" i="15"/>
  <c r="AM720" i="1"/>
  <c r="F779" i="12"/>
  <c r="G783" i="10"/>
  <c r="K779" i="15"/>
  <c r="D782" i="10"/>
  <c r="E778" i="15"/>
  <c r="C782" i="10"/>
  <c r="D778" i="15"/>
  <c r="AN719" i="1"/>
  <c r="L778" i="15"/>
  <c r="F778" i="12"/>
  <c r="G782" i="10"/>
  <c r="K778" i="15"/>
  <c r="D781" i="10"/>
  <c r="E777" i="15"/>
  <c r="C781" i="10"/>
  <c r="D777" i="15"/>
  <c r="AN718" i="1"/>
  <c r="L777" i="15"/>
  <c r="AM718" i="1"/>
  <c r="F777" i="12"/>
  <c r="G781" i="10"/>
  <c r="K777" i="15"/>
  <c r="D780" i="10"/>
  <c r="E776" i="15"/>
  <c r="C780" i="10"/>
  <c r="D776" i="15"/>
  <c r="AN717" i="1"/>
  <c r="L776" i="15"/>
  <c r="AM717" i="1"/>
  <c r="F776" i="12"/>
  <c r="G780" i="10"/>
  <c r="K776" i="15"/>
  <c r="D779" i="10"/>
  <c r="E775" i="15"/>
  <c r="C779" i="10"/>
  <c r="D775" i="15"/>
  <c r="AN716" i="1"/>
  <c r="L775" i="15"/>
  <c r="F775" i="12"/>
  <c r="G779" i="10"/>
  <c r="K775" i="15"/>
  <c r="D778" i="10"/>
  <c r="E774" i="15"/>
  <c r="C778" i="10"/>
  <c r="D774" i="15"/>
  <c r="AN715" i="1"/>
  <c r="L774" i="15"/>
  <c r="F774" i="12"/>
  <c r="G778" i="10"/>
  <c r="K774" i="15"/>
  <c r="D777" i="10"/>
  <c r="E773" i="15"/>
  <c r="C777" i="10"/>
  <c r="D773" i="15"/>
  <c r="AN714" i="1"/>
  <c r="L773" i="15"/>
  <c r="AM714" i="1"/>
  <c r="F773" i="12"/>
  <c r="G777" i="10"/>
  <c r="K773" i="15"/>
  <c r="D776" i="10"/>
  <c r="E772" i="15"/>
  <c r="C776" i="10"/>
  <c r="D772" i="15"/>
  <c r="AN713" i="1"/>
  <c r="L772" i="15"/>
  <c r="AM713" i="1"/>
  <c r="F772" i="12"/>
  <c r="G776" i="10"/>
  <c r="K772" i="15"/>
  <c r="D775" i="10"/>
  <c r="E771" i="15"/>
  <c r="C775" i="10"/>
  <c r="D771" i="15"/>
  <c r="AN712" i="1"/>
  <c r="L771" i="15"/>
  <c r="AM712" i="1"/>
  <c r="F771" i="12"/>
  <c r="G775" i="10"/>
  <c r="K771" i="15"/>
  <c r="D774" i="10"/>
  <c r="E770" i="15"/>
  <c r="C774" i="10"/>
  <c r="D770" i="15"/>
  <c r="AM711" i="1"/>
  <c r="F770" i="12"/>
  <c r="G774" i="10"/>
  <c r="K770" i="15"/>
  <c r="D773" i="10"/>
  <c r="E769" i="15"/>
  <c r="C773" i="10"/>
  <c r="D769" i="15"/>
  <c r="AN710" i="1"/>
  <c r="L769" i="15"/>
  <c r="F769" i="12"/>
  <c r="G773" i="10"/>
  <c r="K769" i="15"/>
  <c r="D772" i="10"/>
  <c r="E768" i="15"/>
  <c r="C772" i="10"/>
  <c r="D768" i="15"/>
  <c r="AN709" i="1"/>
  <c r="L768" i="15"/>
  <c r="AM709" i="1"/>
  <c r="F768" i="12"/>
  <c r="G772" i="10"/>
  <c r="K768" i="15"/>
  <c r="D771" i="10"/>
  <c r="E767" i="15"/>
  <c r="C771" i="10"/>
  <c r="D767" i="15"/>
  <c r="AN708" i="1"/>
  <c r="L767" i="15"/>
  <c r="AM708" i="1"/>
  <c r="F767" i="12"/>
  <c r="G771" i="10"/>
  <c r="K767" i="15"/>
  <c r="D770" i="10"/>
  <c r="E766" i="15"/>
  <c r="C770" i="10"/>
  <c r="D766" i="15"/>
  <c r="AN707" i="1"/>
  <c r="L766" i="15"/>
  <c r="F766" i="12"/>
  <c r="G770" i="10"/>
  <c r="K766" i="15"/>
  <c r="D769" i="10"/>
  <c r="E765" i="15"/>
  <c r="C769" i="10"/>
  <c r="D765" i="15"/>
  <c r="AN706" i="1"/>
  <c r="L765" i="15"/>
  <c r="AM706" i="1"/>
  <c r="F765" i="12"/>
  <c r="G769" i="10"/>
  <c r="K765" i="15"/>
  <c r="D768" i="10"/>
  <c r="E764" i="15"/>
  <c r="C768" i="10"/>
  <c r="D764" i="15"/>
  <c r="AN705" i="1"/>
  <c r="L764" i="15"/>
  <c r="AM705" i="1"/>
  <c r="F764" i="12"/>
  <c r="G768" i="10"/>
  <c r="K764" i="15"/>
  <c r="D767" i="10"/>
  <c r="E763" i="15"/>
  <c r="C767" i="10"/>
  <c r="D763" i="15"/>
  <c r="AN704" i="1"/>
  <c r="L763" i="15"/>
  <c r="AM704" i="1"/>
  <c r="F763" i="12"/>
  <c r="G767" i="10"/>
  <c r="K763" i="15"/>
  <c r="D766" i="10"/>
  <c r="E762" i="15"/>
  <c r="C766" i="10"/>
  <c r="D762" i="15"/>
  <c r="AN703" i="1"/>
  <c r="L762" i="15"/>
  <c r="AM703" i="1"/>
  <c r="F762" i="12"/>
  <c r="G766" i="10"/>
  <c r="K762" i="15"/>
  <c r="D765" i="10"/>
  <c r="E761" i="15"/>
  <c r="C765" i="10"/>
  <c r="D761" i="15"/>
  <c r="AM702" i="1"/>
  <c r="F761" i="12"/>
  <c r="G765" i="10"/>
  <c r="K761" i="15"/>
  <c r="D764" i="10"/>
  <c r="E760" i="15"/>
  <c r="C764" i="10"/>
  <c r="D760" i="15"/>
  <c r="AN701" i="1"/>
  <c r="L760" i="15"/>
  <c r="AM701" i="1"/>
  <c r="F760" i="12"/>
  <c r="G764" i="10"/>
  <c r="K760" i="15"/>
  <c r="D763" i="10"/>
  <c r="E759" i="15"/>
  <c r="C763" i="10"/>
  <c r="D759" i="15"/>
  <c r="AN700" i="1"/>
  <c r="L759" i="15"/>
  <c r="AM700" i="1"/>
  <c r="F759" i="12"/>
  <c r="G763" i="10"/>
  <c r="K759" i="15"/>
  <c r="D762" i="10"/>
  <c r="E758" i="15"/>
  <c r="C762" i="10"/>
  <c r="D758" i="15"/>
  <c r="AN699" i="1"/>
  <c r="L758" i="15"/>
  <c r="F758" i="12"/>
  <c r="G762" i="10"/>
  <c r="K758" i="15"/>
  <c r="D761" i="10"/>
  <c r="E757" i="15"/>
  <c r="C761" i="10"/>
  <c r="D757" i="15"/>
  <c r="AN698" i="1"/>
  <c r="L757" i="15"/>
  <c r="AM698" i="1"/>
  <c r="F757" i="12"/>
  <c r="G761" i="10"/>
  <c r="K757" i="15"/>
  <c r="D760" i="10"/>
  <c r="E756" i="15"/>
  <c r="C760" i="10"/>
  <c r="D756" i="15"/>
  <c r="AN697" i="1"/>
  <c r="L756" i="15"/>
  <c r="AM697" i="1"/>
  <c r="F756" i="12"/>
  <c r="G760" i="10"/>
  <c r="K756" i="15"/>
  <c r="D759" i="10"/>
  <c r="E755" i="15"/>
  <c r="C759" i="10"/>
  <c r="D755" i="15"/>
  <c r="AN696" i="1"/>
  <c r="L755" i="15"/>
  <c r="AM696" i="1"/>
  <c r="F755" i="12"/>
  <c r="G759" i="10"/>
  <c r="K755" i="15"/>
  <c r="D758" i="10"/>
  <c r="E754" i="15"/>
  <c r="C758" i="10"/>
  <c r="D754" i="15"/>
  <c r="AN695" i="1"/>
  <c r="L754" i="15"/>
  <c r="AM695" i="1"/>
  <c r="F754" i="12"/>
  <c r="G758" i="10"/>
  <c r="K754" i="15"/>
  <c r="D757" i="10"/>
  <c r="E753" i="15"/>
  <c r="C757" i="10"/>
  <c r="D753" i="15"/>
  <c r="AN694" i="1"/>
  <c r="L753" i="15"/>
  <c r="F753" i="12"/>
  <c r="G757" i="10"/>
  <c r="K753" i="15"/>
  <c r="D756" i="10"/>
  <c r="E752" i="15"/>
  <c r="C756" i="10"/>
  <c r="D752" i="15"/>
  <c r="AM693" i="1"/>
  <c r="F752" i="12"/>
  <c r="G756" i="10"/>
  <c r="K752" i="15"/>
  <c r="D755" i="10"/>
  <c r="E751" i="15"/>
  <c r="C755" i="10"/>
  <c r="D751" i="15"/>
  <c r="AN692" i="1"/>
  <c r="L751" i="15"/>
  <c r="AM692" i="1"/>
  <c r="F751" i="12"/>
  <c r="G755" i="10"/>
  <c r="K751" i="15"/>
  <c r="D754" i="10"/>
  <c r="E750" i="15"/>
  <c r="C754" i="10"/>
  <c r="D750" i="15"/>
  <c r="AN691" i="1"/>
  <c r="L750" i="15"/>
  <c r="F750" i="12"/>
  <c r="G754" i="10"/>
  <c r="K750" i="15"/>
  <c r="D753" i="10"/>
  <c r="E749" i="15"/>
  <c r="C753" i="10"/>
  <c r="D749" i="15"/>
  <c r="AN690" i="1"/>
  <c r="L749" i="15"/>
  <c r="AM690" i="1"/>
  <c r="F749" i="12"/>
  <c r="G753" i="10"/>
  <c r="K749" i="15"/>
  <c r="D752" i="10"/>
  <c r="E748" i="15"/>
  <c r="C752" i="10"/>
  <c r="D748" i="15"/>
  <c r="AN689" i="1"/>
  <c r="L748" i="15"/>
  <c r="AM689" i="1"/>
  <c r="F748" i="12"/>
  <c r="G752" i="10"/>
  <c r="K748" i="15"/>
  <c r="D751" i="10"/>
  <c r="E747" i="15"/>
  <c r="C751" i="10"/>
  <c r="D747" i="15"/>
  <c r="AN688" i="1"/>
  <c r="L747" i="15"/>
  <c r="F747" i="12"/>
  <c r="G751" i="10"/>
  <c r="K747" i="15"/>
  <c r="D750" i="10"/>
  <c r="E746" i="15"/>
  <c r="C750" i="10"/>
  <c r="D746" i="15"/>
  <c r="AM687" i="1"/>
  <c r="F746" i="12"/>
  <c r="G750" i="10"/>
  <c r="K746" i="15"/>
  <c r="D749" i="10"/>
  <c r="E745" i="15"/>
  <c r="C749" i="10"/>
  <c r="D745" i="15"/>
  <c r="AN686" i="1"/>
  <c r="L745" i="15"/>
  <c r="AM686" i="1"/>
  <c r="F745" i="12"/>
  <c r="G749" i="10"/>
  <c r="K745" i="15"/>
  <c r="D748" i="10"/>
  <c r="E744" i="15"/>
  <c r="C748" i="10"/>
  <c r="D744" i="15"/>
  <c r="AN685" i="1"/>
  <c r="L744" i="15"/>
  <c r="AM685" i="1"/>
  <c r="F744" i="12"/>
  <c r="G748" i="10"/>
  <c r="K744" i="15"/>
  <c r="D747" i="10"/>
  <c r="E743" i="15"/>
  <c r="C747" i="10"/>
  <c r="D743" i="15"/>
  <c r="AM684" i="1"/>
  <c r="F743" i="12"/>
  <c r="G747" i="10"/>
  <c r="K743" i="15"/>
  <c r="D746" i="10"/>
  <c r="E742" i="15"/>
  <c r="C746" i="10"/>
  <c r="D742" i="15"/>
  <c r="AN683" i="1"/>
  <c r="L742" i="15"/>
  <c r="AM683" i="1"/>
  <c r="F742" i="12"/>
  <c r="G746" i="10"/>
  <c r="K742" i="15"/>
  <c r="D745" i="10"/>
  <c r="E741" i="15"/>
  <c r="C745" i="10"/>
  <c r="D741" i="15"/>
  <c r="AN682" i="1"/>
  <c r="L741" i="15"/>
  <c r="F741" i="12"/>
  <c r="G745" i="10"/>
  <c r="K741" i="15"/>
  <c r="D744" i="10"/>
  <c r="E740" i="15"/>
  <c r="C744" i="10"/>
  <c r="D740" i="15"/>
  <c r="AN681" i="1"/>
  <c r="L740" i="15"/>
  <c r="AM681" i="1"/>
  <c r="F740" i="12"/>
  <c r="G744" i="10"/>
  <c r="K740" i="15"/>
  <c r="D743" i="10"/>
  <c r="E739" i="15"/>
  <c r="C743" i="10"/>
  <c r="D739" i="15"/>
  <c r="AN680" i="1"/>
  <c r="L739" i="15"/>
  <c r="AM680" i="1"/>
  <c r="F739" i="12"/>
  <c r="G743" i="10"/>
  <c r="K739" i="15"/>
  <c r="D742" i="10"/>
  <c r="E738" i="15"/>
  <c r="C742" i="10"/>
  <c r="D738" i="15"/>
  <c r="AN679" i="1"/>
  <c r="L738" i="15"/>
  <c r="F738" i="12"/>
  <c r="G742" i="10"/>
  <c r="K738" i="15"/>
  <c r="D741" i="10"/>
  <c r="E737" i="15"/>
  <c r="C741" i="10"/>
  <c r="D737" i="15"/>
  <c r="AN678" i="1"/>
  <c r="L737" i="15"/>
  <c r="AM678" i="1"/>
  <c r="F737" i="12"/>
  <c r="G741" i="10"/>
  <c r="K737" i="15"/>
  <c r="D740" i="10"/>
  <c r="E736" i="15"/>
  <c r="C740" i="10"/>
  <c r="D736" i="15"/>
  <c r="AN677" i="1"/>
  <c r="L736" i="15"/>
  <c r="AM677" i="1"/>
  <c r="F736" i="12"/>
  <c r="G740" i="10"/>
  <c r="K736" i="15"/>
  <c r="D739" i="10"/>
  <c r="E735" i="15"/>
  <c r="C739" i="10"/>
  <c r="D735" i="15"/>
  <c r="AN676" i="1"/>
  <c r="L735" i="15"/>
  <c r="AM676" i="1"/>
  <c r="F735" i="12"/>
  <c r="G739" i="10"/>
  <c r="K735" i="15"/>
  <c r="D738" i="10"/>
  <c r="E734" i="15"/>
  <c r="C738" i="10"/>
  <c r="D734" i="15"/>
  <c r="AM675" i="1"/>
  <c r="F734" i="12"/>
  <c r="G738" i="10"/>
  <c r="K734" i="15"/>
  <c r="D737" i="10"/>
  <c r="E733" i="15"/>
  <c r="C737" i="10"/>
  <c r="D733" i="15"/>
  <c r="AN674" i="1"/>
  <c r="L733" i="15"/>
  <c r="AM674" i="1"/>
  <c r="F733" i="12"/>
  <c r="G737" i="10"/>
  <c r="K733" i="15"/>
  <c r="D736" i="10"/>
  <c r="E732" i="15"/>
  <c r="C736" i="10"/>
  <c r="D732" i="15"/>
  <c r="AN673" i="1"/>
  <c r="L732" i="15"/>
  <c r="AM673" i="1"/>
  <c r="F732" i="12"/>
  <c r="G736" i="10"/>
  <c r="K732" i="15"/>
  <c r="D735" i="10"/>
  <c r="E731" i="15"/>
  <c r="C735" i="10"/>
  <c r="D731" i="15"/>
  <c r="AM672" i="1"/>
  <c r="F731" i="12"/>
  <c r="G735" i="10"/>
  <c r="K731" i="15"/>
  <c r="D734" i="10"/>
  <c r="E730" i="15"/>
  <c r="C734" i="10"/>
  <c r="D730" i="15"/>
  <c r="AN671" i="1"/>
  <c r="L730" i="15"/>
  <c r="AM671" i="1"/>
  <c r="F730" i="12"/>
  <c r="G734" i="10"/>
  <c r="K730" i="15"/>
  <c r="D733" i="10"/>
  <c r="E729" i="15"/>
  <c r="C733" i="10"/>
  <c r="D729" i="15"/>
  <c r="AN670" i="1"/>
  <c r="L729" i="15"/>
  <c r="F729" i="12"/>
  <c r="G733" i="10"/>
  <c r="K729" i="15"/>
  <c r="D732" i="10"/>
  <c r="E728" i="15"/>
  <c r="C732" i="10"/>
  <c r="D728" i="15"/>
  <c r="AN669" i="1"/>
  <c r="L728" i="15"/>
  <c r="AM669" i="1"/>
  <c r="F728" i="12"/>
  <c r="G732" i="10"/>
  <c r="K728" i="15"/>
  <c r="D731" i="10"/>
  <c r="E727" i="15"/>
  <c r="C731" i="10"/>
  <c r="D727" i="15"/>
  <c r="AN668" i="1"/>
  <c r="L727" i="15"/>
  <c r="AM668" i="1"/>
  <c r="F727" i="12"/>
  <c r="G731" i="10"/>
  <c r="K727" i="15"/>
  <c r="D730" i="10"/>
  <c r="E726" i="15"/>
  <c r="C730" i="10"/>
  <c r="D726" i="15"/>
  <c r="AN667" i="1"/>
  <c r="L726" i="15"/>
  <c r="AM667" i="1"/>
  <c r="F726" i="12"/>
  <c r="G730" i="10"/>
  <c r="K726" i="15"/>
  <c r="D729" i="10"/>
  <c r="E725" i="15"/>
  <c r="C729" i="10"/>
  <c r="D725" i="15"/>
  <c r="AN666" i="1"/>
  <c r="L725" i="15"/>
  <c r="AM666" i="1"/>
  <c r="F725" i="12"/>
  <c r="G729" i="10"/>
  <c r="K725" i="15"/>
  <c r="BD665" i="1" a="1"/>
  <c r="BD665" i="1" s="1"/>
  <c r="M728" i="10"/>
  <c r="D728" i="10"/>
  <c r="E724" i="15"/>
  <c r="C728" i="10"/>
  <c r="D724" i="15"/>
  <c r="AN665" i="1"/>
  <c r="L724" i="15"/>
  <c r="AM665" i="1"/>
  <c r="F724" i="12"/>
  <c r="G728" i="10"/>
  <c r="K724" i="15"/>
  <c r="D727" i="10"/>
  <c r="E723" i="15"/>
  <c r="C727" i="10"/>
  <c r="D723" i="15"/>
  <c r="AN664" i="1"/>
  <c r="L723" i="15"/>
  <c r="AM664" i="1"/>
  <c r="F723" i="12"/>
  <c r="G727" i="10"/>
  <c r="K723" i="15"/>
  <c r="D726" i="10"/>
  <c r="E722" i="15"/>
  <c r="C726" i="10"/>
  <c r="D722" i="15"/>
  <c r="AN663" i="1"/>
  <c r="L722" i="15"/>
  <c r="AM663" i="1"/>
  <c r="F722" i="12"/>
  <c r="G726" i="10"/>
  <c r="K722" i="15"/>
  <c r="D725" i="10"/>
  <c r="E721" i="15"/>
  <c r="C725" i="10"/>
  <c r="D721" i="15"/>
  <c r="AN662" i="1"/>
  <c r="L721" i="15"/>
  <c r="AM662" i="1"/>
  <c r="F721" i="12"/>
  <c r="G725" i="10"/>
  <c r="K721" i="15"/>
  <c r="D724" i="10"/>
  <c r="E720" i="15"/>
  <c r="C724" i="10"/>
  <c r="D720" i="15"/>
  <c r="AN661" i="1"/>
  <c r="L720" i="15"/>
  <c r="AM661" i="1"/>
  <c r="F720" i="12"/>
  <c r="G724" i="10"/>
  <c r="K720" i="15"/>
  <c r="D723" i="10"/>
  <c r="E719" i="15"/>
  <c r="C723" i="10"/>
  <c r="D719" i="15"/>
  <c r="AN660" i="1"/>
  <c r="L719" i="15"/>
  <c r="AM660" i="1"/>
  <c r="F719" i="12"/>
  <c r="G723" i="10"/>
  <c r="K719" i="15"/>
  <c r="D722" i="10"/>
  <c r="E718" i="15"/>
  <c r="C722" i="10"/>
  <c r="D718" i="15"/>
  <c r="AN659" i="1"/>
  <c r="L718" i="15"/>
  <c r="AM659" i="1"/>
  <c r="F718" i="12"/>
  <c r="G722" i="10"/>
  <c r="K718" i="15"/>
  <c r="D721" i="10"/>
  <c r="E717" i="15"/>
  <c r="C721" i="10"/>
  <c r="D717" i="15"/>
  <c r="AN658" i="1"/>
  <c r="L717" i="15"/>
  <c r="AM658" i="1"/>
  <c r="F717" i="12"/>
  <c r="G721" i="10"/>
  <c r="K717" i="15"/>
  <c r="D720" i="10"/>
  <c r="E716" i="15"/>
  <c r="C720" i="10"/>
  <c r="D716" i="15"/>
  <c r="AN657" i="1"/>
  <c r="L716" i="15"/>
  <c r="AM657" i="1"/>
  <c r="F716" i="12"/>
  <c r="G720" i="10"/>
  <c r="K716" i="15"/>
  <c r="D719" i="10"/>
  <c r="E715" i="15"/>
  <c r="C719" i="10"/>
  <c r="D715" i="15"/>
  <c r="AN656" i="1"/>
  <c r="L715" i="15"/>
  <c r="AM656" i="1"/>
  <c r="F715" i="12"/>
  <c r="G719" i="10"/>
  <c r="K715" i="15"/>
  <c r="D718" i="10"/>
  <c r="E714" i="15"/>
  <c r="C718" i="10"/>
  <c r="D714" i="15"/>
  <c r="AN655" i="1"/>
  <c r="L714" i="15"/>
  <c r="AM655" i="1"/>
  <c r="F714" i="12"/>
  <c r="G718" i="10"/>
  <c r="K714" i="15"/>
  <c r="D717" i="10"/>
  <c r="E713" i="15"/>
  <c r="C717" i="10"/>
  <c r="D713" i="15"/>
  <c r="AN654" i="1"/>
  <c r="L713" i="15"/>
  <c r="AM654" i="1"/>
  <c r="F713" i="12"/>
  <c r="G717" i="10"/>
  <c r="K713" i="15"/>
  <c r="D716" i="10"/>
  <c r="E712" i="15"/>
  <c r="C716" i="10"/>
  <c r="D712" i="15"/>
  <c r="AN653" i="1"/>
  <c r="L712" i="15"/>
  <c r="AM653" i="1"/>
  <c r="F712" i="12"/>
  <c r="G716" i="10"/>
  <c r="K712" i="15"/>
  <c r="D715" i="10"/>
  <c r="E711" i="15"/>
  <c r="C715" i="10"/>
  <c r="D711" i="15"/>
  <c r="AN652" i="1"/>
  <c r="L711" i="15"/>
  <c r="AM652" i="1"/>
  <c r="F711" i="12"/>
  <c r="G715" i="10"/>
  <c r="K711" i="15"/>
  <c r="D714" i="10"/>
  <c r="E710" i="15"/>
  <c r="C714" i="10"/>
  <c r="D710" i="15"/>
  <c r="AM651" i="1"/>
  <c r="F710" i="12"/>
  <c r="G714" i="10"/>
  <c r="K710" i="15"/>
  <c r="D713" i="10"/>
  <c r="E709" i="15"/>
  <c r="C713" i="10"/>
  <c r="D709" i="15"/>
  <c r="AN650" i="1"/>
  <c r="L709" i="15"/>
  <c r="AM650" i="1"/>
  <c r="F709" i="12"/>
  <c r="G713" i="10"/>
  <c r="K709" i="15"/>
  <c r="D712" i="10"/>
  <c r="E708" i="15"/>
  <c r="C712" i="10"/>
  <c r="D708" i="15"/>
  <c r="AN649" i="1"/>
  <c r="L708" i="15"/>
  <c r="AM649" i="1"/>
  <c r="F708" i="12"/>
  <c r="G712" i="10"/>
  <c r="K708" i="15"/>
  <c r="D711" i="10"/>
  <c r="E707" i="15"/>
  <c r="C711" i="10"/>
  <c r="D707" i="15"/>
  <c r="AM648" i="1"/>
  <c r="F707" i="12"/>
  <c r="G711" i="10"/>
  <c r="K707" i="15"/>
  <c r="D710" i="10"/>
  <c r="E706" i="15"/>
  <c r="C710" i="10"/>
  <c r="D706" i="15"/>
  <c r="AN647" i="1"/>
  <c r="L706" i="15"/>
  <c r="AM647" i="1"/>
  <c r="F706" i="12"/>
  <c r="G710" i="10"/>
  <c r="K706" i="15"/>
  <c r="D709" i="10"/>
  <c r="E705" i="15"/>
  <c r="C709" i="10"/>
  <c r="D705" i="15"/>
  <c r="AN646" i="1"/>
  <c r="L705" i="15"/>
  <c r="AM646" i="1"/>
  <c r="F705" i="12"/>
  <c r="G709" i="10"/>
  <c r="K705" i="15"/>
  <c r="D708" i="10"/>
  <c r="E704" i="15"/>
  <c r="C708" i="10"/>
  <c r="D704" i="15"/>
  <c r="AN645" i="1"/>
  <c r="L704" i="15"/>
  <c r="AM645" i="1"/>
  <c r="F704" i="12"/>
  <c r="G708" i="10"/>
  <c r="K704" i="15"/>
  <c r="D707" i="10"/>
  <c r="E703" i="15"/>
  <c r="C707" i="10"/>
  <c r="D703" i="15"/>
  <c r="AN644" i="1"/>
  <c r="L703" i="15"/>
  <c r="AM644" i="1"/>
  <c r="F703" i="12"/>
  <c r="G707" i="10"/>
  <c r="K703" i="15"/>
  <c r="D706" i="10"/>
  <c r="E702" i="15"/>
  <c r="C706" i="10"/>
  <c r="D702" i="15"/>
  <c r="AN643" i="1"/>
  <c r="L702" i="15"/>
  <c r="AM643" i="1"/>
  <c r="F702" i="12"/>
  <c r="G706" i="10"/>
  <c r="K702" i="15"/>
  <c r="D705" i="10"/>
  <c r="E701" i="15"/>
  <c r="C705" i="10"/>
  <c r="D701" i="15"/>
  <c r="AN642" i="1"/>
  <c r="L701" i="15"/>
  <c r="AM642" i="1"/>
  <c r="F701" i="12"/>
  <c r="G705" i="10"/>
  <c r="K701" i="15"/>
  <c r="D704" i="10"/>
  <c r="E700" i="15"/>
  <c r="C704" i="10"/>
  <c r="D700" i="15"/>
  <c r="AN641" i="1"/>
  <c r="L700" i="15"/>
  <c r="AM641" i="1"/>
  <c r="F700" i="12"/>
  <c r="G704" i="10"/>
  <c r="K700" i="15"/>
  <c r="D703" i="10"/>
  <c r="E699" i="15"/>
  <c r="C703" i="10"/>
  <c r="D699" i="15"/>
  <c r="AN640" i="1"/>
  <c r="L699" i="15"/>
  <c r="AM640" i="1"/>
  <c r="F699" i="12"/>
  <c r="G703" i="10"/>
  <c r="K699" i="15"/>
  <c r="D702" i="10"/>
  <c r="E698" i="15"/>
  <c r="C702" i="10"/>
  <c r="D698" i="15"/>
  <c r="AN639" i="1"/>
  <c r="L698" i="15"/>
  <c r="F698" i="12"/>
  <c r="G702" i="10"/>
  <c r="K698" i="15"/>
  <c r="D701" i="10"/>
  <c r="E697" i="15"/>
  <c r="C701" i="10"/>
  <c r="D697" i="15"/>
  <c r="AN638" i="1"/>
  <c r="L697" i="15"/>
  <c r="AM638" i="1"/>
  <c r="F697" i="12"/>
  <c r="G701" i="10"/>
  <c r="K697" i="15"/>
  <c r="D700" i="10"/>
  <c r="E696" i="15"/>
  <c r="C700" i="10"/>
  <c r="D696" i="15"/>
  <c r="AN637" i="1"/>
  <c r="L696" i="15"/>
  <c r="AM637" i="1"/>
  <c r="F696" i="12"/>
  <c r="G700" i="10"/>
  <c r="K696" i="15"/>
  <c r="D699" i="10"/>
  <c r="E695" i="15"/>
  <c r="C699" i="10"/>
  <c r="D695" i="15"/>
  <c r="AN636" i="1"/>
  <c r="L695" i="15"/>
  <c r="AM636" i="1"/>
  <c r="F695" i="12"/>
  <c r="G699" i="10"/>
  <c r="K695" i="15"/>
  <c r="D698" i="10"/>
  <c r="E694" i="15"/>
  <c r="C698" i="10"/>
  <c r="D694" i="15"/>
  <c r="AN635" i="1"/>
  <c r="L694" i="15"/>
  <c r="AM635" i="1"/>
  <c r="F694" i="12"/>
  <c r="G698" i="10"/>
  <c r="K694" i="15"/>
  <c r="D697" i="10"/>
  <c r="E693" i="15"/>
  <c r="C697" i="10"/>
  <c r="D693" i="15"/>
  <c r="AN634" i="1"/>
  <c r="L693" i="15"/>
  <c r="AM634" i="1"/>
  <c r="F693" i="12"/>
  <c r="G697" i="10"/>
  <c r="K693" i="15"/>
  <c r="D696" i="10"/>
  <c r="E692" i="15"/>
  <c r="C696" i="10"/>
  <c r="D692" i="15"/>
  <c r="AM633" i="1"/>
  <c r="F692" i="12"/>
  <c r="G696" i="10"/>
  <c r="K692" i="15"/>
  <c r="D695" i="10"/>
  <c r="E691" i="15"/>
  <c r="C695" i="10"/>
  <c r="D691" i="15"/>
  <c r="AN632" i="1"/>
  <c r="L691" i="15"/>
  <c r="AM632" i="1"/>
  <c r="F691" i="12"/>
  <c r="G695" i="10"/>
  <c r="K691" i="15"/>
  <c r="D694" i="10"/>
  <c r="E690" i="15"/>
  <c r="C694" i="10"/>
  <c r="D690" i="15"/>
  <c r="AN631" i="1"/>
  <c r="L690" i="15"/>
  <c r="AM631" i="1"/>
  <c r="F690" i="12"/>
  <c r="G694" i="10"/>
  <c r="K690" i="15"/>
  <c r="D693" i="10"/>
  <c r="E689" i="15"/>
  <c r="C693" i="10"/>
  <c r="D689" i="15"/>
  <c r="AM630" i="1"/>
  <c r="F689" i="12"/>
  <c r="G693" i="10"/>
  <c r="K689" i="15"/>
  <c r="D692" i="10"/>
  <c r="E688" i="15"/>
  <c r="C692" i="10"/>
  <c r="D688" i="15"/>
  <c r="AN629" i="1"/>
  <c r="L688" i="15"/>
  <c r="AM629" i="1"/>
  <c r="F688" i="12"/>
  <c r="G692" i="10"/>
  <c r="K688" i="15"/>
  <c r="D691" i="10"/>
  <c r="E687" i="15"/>
  <c r="C691" i="10"/>
  <c r="D687" i="15"/>
  <c r="AN628" i="1"/>
  <c r="L687" i="15"/>
  <c r="AM628" i="1"/>
  <c r="F687" i="12"/>
  <c r="G691" i="10"/>
  <c r="K687" i="15"/>
  <c r="D690" i="10"/>
  <c r="E686" i="15"/>
  <c r="C690" i="10"/>
  <c r="D686" i="15"/>
  <c r="AN627" i="1"/>
  <c r="L686" i="15"/>
  <c r="AM627" i="1"/>
  <c r="F686" i="12"/>
  <c r="G690" i="10"/>
  <c r="K686" i="15"/>
  <c r="D689" i="10"/>
  <c r="E685" i="15"/>
  <c r="C689" i="10"/>
  <c r="D685" i="15"/>
  <c r="AN626" i="1"/>
  <c r="L685" i="15"/>
  <c r="AM626" i="1"/>
  <c r="F685" i="12"/>
  <c r="G689" i="10"/>
  <c r="K685" i="15"/>
  <c r="D688" i="10"/>
  <c r="E684" i="15"/>
  <c r="C688" i="10"/>
  <c r="D684" i="15"/>
  <c r="AN625" i="1"/>
  <c r="L684" i="15"/>
  <c r="AM625" i="1"/>
  <c r="F684" i="12"/>
  <c r="G688" i="10"/>
  <c r="K684" i="15"/>
  <c r="D687" i="10"/>
  <c r="E683" i="15"/>
  <c r="C687" i="10"/>
  <c r="D683" i="15"/>
  <c r="AM624" i="1"/>
  <c r="F683" i="12"/>
  <c r="G687" i="10"/>
  <c r="K683" i="15"/>
  <c r="D686" i="10"/>
  <c r="E682" i="15"/>
  <c r="C686" i="10"/>
  <c r="D682" i="15"/>
  <c r="AN623" i="1"/>
  <c r="L682" i="15"/>
  <c r="AM623" i="1"/>
  <c r="F682" i="12"/>
  <c r="G686" i="10"/>
  <c r="K682" i="15"/>
  <c r="D685" i="10"/>
  <c r="E681" i="15"/>
  <c r="C685" i="10"/>
  <c r="D681" i="15"/>
  <c r="AN622" i="1"/>
  <c r="L681" i="15"/>
  <c r="AM622" i="1"/>
  <c r="F681" i="12"/>
  <c r="G685" i="10"/>
  <c r="K681" i="15"/>
  <c r="D684" i="10"/>
  <c r="E680" i="15"/>
  <c r="C684" i="10"/>
  <c r="D680" i="15"/>
  <c r="AM621" i="1"/>
  <c r="F680" i="12"/>
  <c r="G684" i="10"/>
  <c r="K680" i="15"/>
  <c r="D683" i="10"/>
  <c r="E679" i="15"/>
  <c r="C683" i="10"/>
  <c r="D679" i="15"/>
  <c r="AN620" i="1"/>
  <c r="L679" i="15"/>
  <c r="AM620" i="1"/>
  <c r="F679" i="12"/>
  <c r="G683" i="10"/>
  <c r="K679" i="15"/>
  <c r="D682" i="10"/>
  <c r="E678" i="15"/>
  <c r="C682" i="10"/>
  <c r="D678" i="15"/>
  <c r="AN619" i="1"/>
  <c r="L678" i="15"/>
  <c r="AM619" i="1"/>
  <c r="F678" i="12"/>
  <c r="G682" i="10"/>
  <c r="K678" i="15"/>
  <c r="D681" i="10"/>
  <c r="E677" i="15"/>
  <c r="C681" i="10"/>
  <c r="D677" i="15"/>
  <c r="AN618" i="1"/>
  <c r="L677" i="15"/>
  <c r="F677" i="12"/>
  <c r="G681" i="10"/>
  <c r="K677" i="15"/>
  <c r="D680" i="10"/>
  <c r="E676" i="15"/>
  <c r="C680" i="10"/>
  <c r="D676" i="15"/>
  <c r="AN617" i="1"/>
  <c r="L676" i="15"/>
  <c r="AM617" i="1"/>
  <c r="F676" i="12"/>
  <c r="G680" i="10"/>
  <c r="K676" i="15"/>
  <c r="D679" i="10"/>
  <c r="E675" i="15"/>
  <c r="C679" i="10"/>
  <c r="D675" i="15"/>
  <c r="AN616" i="1"/>
  <c r="L675" i="15"/>
  <c r="AM616" i="1"/>
  <c r="F675" i="12"/>
  <c r="G679" i="10"/>
  <c r="K675" i="15"/>
  <c r="D678" i="10"/>
  <c r="E674" i="15"/>
  <c r="C678" i="10"/>
  <c r="D674" i="15"/>
  <c r="AN615" i="1"/>
  <c r="L674" i="15"/>
  <c r="AM615" i="1"/>
  <c r="F674" i="12"/>
  <c r="G678" i="10"/>
  <c r="K674" i="15"/>
  <c r="D677" i="10"/>
  <c r="E673" i="15"/>
  <c r="C677" i="10"/>
  <c r="D673" i="15"/>
  <c r="AN614" i="1"/>
  <c r="L673" i="15"/>
  <c r="AM614" i="1"/>
  <c r="F673" i="12"/>
  <c r="G677" i="10"/>
  <c r="K673" i="15"/>
  <c r="D676" i="10"/>
  <c r="E672" i="15"/>
  <c r="C676" i="10"/>
  <c r="D672" i="15"/>
  <c r="AN613" i="1"/>
  <c r="L672" i="15"/>
  <c r="AM613" i="1"/>
  <c r="F672" i="12"/>
  <c r="G676" i="10"/>
  <c r="K672" i="15"/>
  <c r="D675" i="10"/>
  <c r="E671" i="15"/>
  <c r="C675" i="10"/>
  <c r="D671" i="15"/>
  <c r="AN612" i="1"/>
  <c r="L671" i="15"/>
  <c r="AM612" i="1"/>
  <c r="F671" i="12"/>
  <c r="G675" i="10"/>
  <c r="K671" i="15"/>
  <c r="D674" i="10"/>
  <c r="E670" i="15"/>
  <c r="C674" i="10"/>
  <c r="D670" i="15"/>
  <c r="AN611" i="1"/>
  <c r="L670" i="15"/>
  <c r="AM611" i="1"/>
  <c r="F670" i="12"/>
  <c r="G674" i="10"/>
  <c r="K670" i="15"/>
  <c r="D673" i="10"/>
  <c r="E669" i="15"/>
  <c r="C673" i="10"/>
  <c r="D669" i="15"/>
  <c r="AN610" i="1"/>
  <c r="L669" i="15"/>
  <c r="AM610" i="1"/>
  <c r="F669" i="12"/>
  <c r="G673" i="10"/>
  <c r="K669" i="15"/>
  <c r="D672" i="10"/>
  <c r="E668" i="15"/>
  <c r="C672" i="10"/>
  <c r="D668" i="15"/>
  <c r="AN609" i="1"/>
  <c r="L668" i="15"/>
  <c r="AM609" i="1"/>
  <c r="F668" i="12"/>
  <c r="G672" i="10"/>
  <c r="K668" i="15"/>
  <c r="D671" i="10"/>
  <c r="E667" i="15"/>
  <c r="C671" i="10"/>
  <c r="D667" i="15"/>
  <c r="AN608" i="1"/>
  <c r="L667" i="15"/>
  <c r="AM608" i="1"/>
  <c r="F667" i="12"/>
  <c r="G671" i="10"/>
  <c r="K667" i="15"/>
  <c r="D670" i="10"/>
  <c r="E666" i="15"/>
  <c r="C670" i="10"/>
  <c r="D666" i="15"/>
  <c r="AN607" i="1"/>
  <c r="L666" i="15"/>
  <c r="AM607" i="1"/>
  <c r="F666" i="12"/>
  <c r="G670" i="10"/>
  <c r="K666" i="15"/>
  <c r="D669" i="10"/>
  <c r="E665" i="15"/>
  <c r="C669" i="10"/>
  <c r="D665" i="15"/>
  <c r="AN606" i="1"/>
  <c r="L665" i="15"/>
  <c r="AM606" i="1"/>
  <c r="F665" i="12"/>
  <c r="G669" i="10"/>
  <c r="K665" i="15"/>
  <c r="D668" i="10"/>
  <c r="E664" i="15"/>
  <c r="C668" i="10"/>
  <c r="D664" i="15"/>
  <c r="AN605" i="1"/>
  <c r="L664" i="15"/>
  <c r="AM605" i="1"/>
  <c r="F664" i="12"/>
  <c r="G668" i="10"/>
  <c r="K664" i="15"/>
  <c r="D667" i="10"/>
  <c r="E663" i="15"/>
  <c r="C667" i="10"/>
  <c r="D663" i="15"/>
  <c r="AN604" i="1"/>
  <c r="L663" i="15"/>
  <c r="AM604" i="1"/>
  <c r="F663" i="12"/>
  <c r="G667" i="10"/>
  <c r="K663" i="15"/>
  <c r="D666" i="10"/>
  <c r="E662" i="15"/>
  <c r="C666" i="10"/>
  <c r="D662" i="15"/>
  <c r="AN603" i="1"/>
  <c r="L662" i="15"/>
  <c r="F662" i="12"/>
  <c r="G666" i="10"/>
  <c r="K662" i="15"/>
  <c r="D665" i="10"/>
  <c r="E661" i="15"/>
  <c r="C665" i="10"/>
  <c r="D661" i="15"/>
  <c r="AN602" i="1"/>
  <c r="L661" i="15"/>
  <c r="AM602" i="1"/>
  <c r="F661" i="12"/>
  <c r="G665" i="10"/>
  <c r="K661" i="15"/>
  <c r="D664" i="10"/>
  <c r="E660" i="15"/>
  <c r="C664" i="10"/>
  <c r="D660" i="15"/>
  <c r="AN601" i="1"/>
  <c r="L660" i="15"/>
  <c r="AM601" i="1"/>
  <c r="F660" i="12"/>
  <c r="G664" i="10"/>
  <c r="K660" i="15"/>
  <c r="D663" i="10"/>
  <c r="E659" i="15"/>
  <c r="C663" i="10"/>
  <c r="D659" i="15"/>
  <c r="AN600" i="1"/>
  <c r="L659" i="15"/>
  <c r="AM600" i="1"/>
  <c r="F659" i="12"/>
  <c r="G663" i="10"/>
  <c r="K659" i="15"/>
  <c r="D662" i="10"/>
  <c r="E658" i="15"/>
  <c r="C662" i="10"/>
  <c r="D658" i="15"/>
  <c r="AN599" i="1"/>
  <c r="L658" i="15"/>
  <c r="AM599" i="1"/>
  <c r="F658" i="12"/>
  <c r="G662" i="10"/>
  <c r="K658" i="15"/>
  <c r="D661" i="10"/>
  <c r="E657" i="15"/>
  <c r="C661" i="10"/>
  <c r="D657" i="15"/>
  <c r="AN598" i="1"/>
  <c r="L657" i="15"/>
  <c r="AM598" i="1"/>
  <c r="F657" i="12"/>
  <c r="G661" i="10"/>
  <c r="K657" i="15"/>
  <c r="D660" i="10"/>
  <c r="E656" i="15"/>
  <c r="C660" i="10"/>
  <c r="D656" i="15"/>
  <c r="AN597" i="1"/>
  <c r="L656" i="15"/>
  <c r="AM597" i="1"/>
  <c r="F656" i="12"/>
  <c r="G660" i="10"/>
  <c r="K656" i="15"/>
  <c r="D659" i="10"/>
  <c r="E655" i="15"/>
  <c r="C659" i="10"/>
  <c r="D655" i="15"/>
  <c r="AN596" i="1"/>
  <c r="L655" i="15"/>
  <c r="AM596" i="1"/>
  <c r="F655" i="12"/>
  <c r="G659" i="10"/>
  <c r="K655" i="15"/>
  <c r="D658" i="10"/>
  <c r="E654" i="15"/>
  <c r="C658" i="10"/>
  <c r="D654" i="15"/>
  <c r="AN595" i="1"/>
  <c r="L654" i="15"/>
  <c r="AM595" i="1"/>
  <c r="F654" i="12"/>
  <c r="G658" i="10"/>
  <c r="K654" i="15"/>
  <c r="D657" i="10"/>
  <c r="E653" i="15"/>
  <c r="C657" i="10"/>
  <c r="D653" i="15"/>
  <c r="AN594" i="1"/>
  <c r="L653" i="15"/>
  <c r="AM594" i="1"/>
  <c r="F653" i="12"/>
  <c r="G657" i="10"/>
  <c r="K653" i="15"/>
  <c r="D656" i="10"/>
  <c r="E652" i="15"/>
  <c r="C656" i="10"/>
  <c r="D652" i="15"/>
  <c r="AN593" i="1"/>
  <c r="L652" i="15"/>
  <c r="AM593" i="1"/>
  <c r="F652" i="12"/>
  <c r="G656" i="10"/>
  <c r="K652" i="15"/>
  <c r="D655" i="10"/>
  <c r="E651" i="15"/>
  <c r="C655" i="10"/>
  <c r="D651" i="15"/>
  <c r="AN592" i="1"/>
  <c r="L651" i="15"/>
  <c r="AM592" i="1"/>
  <c r="F651" i="12"/>
  <c r="G655" i="10"/>
  <c r="K651" i="15"/>
  <c r="D654" i="10"/>
  <c r="E650" i="15"/>
  <c r="C654" i="10"/>
  <c r="D650" i="15"/>
  <c r="AN591" i="1"/>
  <c r="L650" i="15"/>
  <c r="AM591" i="1"/>
  <c r="F650" i="12"/>
  <c r="G654" i="10"/>
  <c r="K650" i="15"/>
  <c r="D653" i="10"/>
  <c r="E649" i="15"/>
  <c r="C653" i="10"/>
  <c r="D649" i="15"/>
  <c r="AN590" i="1"/>
  <c r="L649" i="15"/>
  <c r="AM590" i="1"/>
  <c r="F649" i="12"/>
  <c r="G653" i="10"/>
  <c r="K649" i="15"/>
  <c r="D652" i="10"/>
  <c r="E648" i="15"/>
  <c r="C652" i="10"/>
  <c r="D648" i="15"/>
  <c r="AN589" i="1"/>
  <c r="L648" i="15"/>
  <c r="AM589" i="1"/>
  <c r="F648" i="12"/>
  <c r="G652" i="10"/>
  <c r="K648" i="15"/>
  <c r="D651" i="10"/>
  <c r="E647" i="15"/>
  <c r="C651" i="10"/>
  <c r="D647" i="15"/>
  <c r="AN588" i="1"/>
  <c r="L647" i="15"/>
  <c r="AM588" i="1"/>
  <c r="F647" i="12"/>
  <c r="G651" i="10"/>
  <c r="K647" i="15"/>
  <c r="D650" i="10"/>
  <c r="E646" i="15"/>
  <c r="C650" i="10"/>
  <c r="D646" i="15"/>
  <c r="AN587" i="1"/>
  <c r="L646" i="15"/>
  <c r="AM587" i="1"/>
  <c r="F646" i="12"/>
  <c r="G650" i="10"/>
  <c r="K646" i="15"/>
  <c r="D649" i="10"/>
  <c r="E645" i="15"/>
  <c r="C649" i="10"/>
  <c r="D645" i="15"/>
  <c r="AN586" i="1"/>
  <c r="L645" i="15"/>
  <c r="AM586" i="1"/>
  <c r="F645" i="12"/>
  <c r="G649" i="10"/>
  <c r="K645" i="15"/>
  <c r="D648" i="10"/>
  <c r="E644" i="15"/>
  <c r="C648" i="10"/>
  <c r="D644" i="15"/>
  <c r="AN585" i="1"/>
  <c r="L644" i="15"/>
  <c r="AM585" i="1"/>
  <c r="N586" i="10" s="1"/>
  <c r="F644" i="12"/>
  <c r="G648" i="10"/>
  <c r="K644" i="15"/>
  <c r="D647" i="10"/>
  <c r="E643" i="15"/>
  <c r="C647" i="10"/>
  <c r="D643" i="15"/>
  <c r="AN584" i="1"/>
  <c r="L643" i="15"/>
  <c r="AM584" i="1"/>
  <c r="F643" i="12"/>
  <c r="G647" i="10"/>
  <c r="K643" i="15"/>
  <c r="D646" i="10"/>
  <c r="E642" i="15"/>
  <c r="C646" i="10"/>
  <c r="D642" i="15"/>
  <c r="AN583" i="1"/>
  <c r="L642" i="15"/>
  <c r="AM583" i="1"/>
  <c r="F642" i="12"/>
  <c r="G646" i="10"/>
  <c r="K642" i="15"/>
  <c r="D645" i="10"/>
  <c r="E641" i="15"/>
  <c r="C645" i="10"/>
  <c r="D641" i="15"/>
  <c r="AN582" i="1"/>
  <c r="L641" i="15"/>
  <c r="AM582" i="1"/>
  <c r="L583" i="10" s="1"/>
  <c r="F641" i="12"/>
  <c r="G645" i="10"/>
  <c r="K641" i="15"/>
  <c r="D644" i="10"/>
  <c r="E640" i="15"/>
  <c r="C644" i="10"/>
  <c r="D640" i="15"/>
  <c r="AN581" i="1"/>
  <c r="L640" i="15"/>
  <c r="AM581" i="1"/>
  <c r="F640" i="12"/>
  <c r="G644" i="10"/>
  <c r="K640" i="15"/>
  <c r="D643" i="10"/>
  <c r="E639" i="15"/>
  <c r="C643" i="10"/>
  <c r="D639" i="15"/>
  <c r="AN580" i="1"/>
  <c r="L639" i="15"/>
  <c r="AM580" i="1"/>
  <c r="F639" i="12"/>
  <c r="G643" i="10"/>
  <c r="K639" i="15"/>
  <c r="D642" i="10"/>
  <c r="E638" i="15"/>
  <c r="C642" i="10"/>
  <c r="D638" i="15"/>
  <c r="AN579" i="1"/>
  <c r="L638" i="15"/>
  <c r="AM579" i="1"/>
  <c r="F638" i="12"/>
  <c r="G642" i="10"/>
  <c r="K638" i="15"/>
  <c r="D641" i="10"/>
  <c r="E637" i="15"/>
  <c r="C641" i="10"/>
  <c r="D637" i="15"/>
  <c r="AN578" i="1"/>
  <c r="L637" i="15"/>
  <c r="AM578" i="1"/>
  <c r="F637" i="12"/>
  <c r="G641" i="10"/>
  <c r="K637" i="15"/>
  <c r="D640" i="10"/>
  <c r="E636" i="15"/>
  <c r="C640" i="10"/>
  <c r="D636" i="15"/>
  <c r="AN577" i="1"/>
  <c r="L636" i="15"/>
  <c r="AM577" i="1"/>
  <c r="F636" i="12"/>
  <c r="G640" i="10"/>
  <c r="K636" i="15"/>
  <c r="D639" i="10"/>
  <c r="E635" i="15"/>
  <c r="C639" i="10"/>
  <c r="D635" i="15"/>
  <c r="AN576" i="1"/>
  <c r="L635" i="15"/>
  <c r="AM576" i="1"/>
  <c r="F635" i="12"/>
  <c r="G639" i="10"/>
  <c r="K635" i="15"/>
  <c r="D638" i="10"/>
  <c r="E634" i="15"/>
  <c r="C638" i="10"/>
  <c r="D634" i="15"/>
  <c r="AN575" i="1"/>
  <c r="L634" i="15"/>
  <c r="AM575" i="1"/>
  <c r="F634" i="12"/>
  <c r="G638" i="10"/>
  <c r="K634" i="15"/>
  <c r="D637" i="10"/>
  <c r="E633" i="15"/>
  <c r="C637" i="10"/>
  <c r="D633" i="15"/>
  <c r="AN574" i="1"/>
  <c r="L633" i="15"/>
  <c r="AM574" i="1"/>
  <c r="F633" i="12"/>
  <c r="G637" i="10"/>
  <c r="K633" i="15"/>
  <c r="D636" i="10"/>
  <c r="E632" i="15"/>
  <c r="C636" i="10"/>
  <c r="D632" i="15"/>
  <c r="AN573" i="1"/>
  <c r="L632" i="15"/>
  <c r="AM573" i="1"/>
  <c r="F632" i="12"/>
  <c r="G636" i="10"/>
  <c r="K632" i="15"/>
  <c r="D635" i="10"/>
  <c r="E631" i="15"/>
  <c r="C635" i="10"/>
  <c r="D631" i="15"/>
  <c r="AN572" i="1"/>
  <c r="L631" i="15"/>
  <c r="AM572" i="1"/>
  <c r="F631" i="12"/>
  <c r="G635" i="10"/>
  <c r="K631" i="15"/>
  <c r="D634" i="10"/>
  <c r="E630" i="15"/>
  <c r="C634" i="10"/>
  <c r="D630" i="15"/>
  <c r="AN571" i="1"/>
  <c r="L630" i="15"/>
  <c r="AM571" i="1"/>
  <c r="F630" i="12"/>
  <c r="G634" i="10"/>
  <c r="K630" i="15"/>
  <c r="D633" i="10"/>
  <c r="E629" i="15"/>
  <c r="C633" i="10"/>
  <c r="D629" i="15"/>
  <c r="AN570" i="1"/>
  <c r="L629" i="15"/>
  <c r="AM570" i="1"/>
  <c r="F629" i="12"/>
  <c r="G633" i="10"/>
  <c r="K629" i="15"/>
  <c r="D632" i="10"/>
  <c r="E628" i="15"/>
  <c r="C632" i="10"/>
  <c r="D628" i="15"/>
  <c r="AN569" i="1"/>
  <c r="L628" i="15"/>
  <c r="AM569" i="1"/>
  <c r="F628" i="12"/>
  <c r="G632" i="10"/>
  <c r="K628" i="15"/>
  <c r="D631" i="10"/>
  <c r="E627" i="15"/>
  <c r="C631" i="10"/>
  <c r="D627" i="15"/>
  <c r="AN568" i="1"/>
  <c r="L627" i="15"/>
  <c r="AM568" i="1"/>
  <c r="F627" i="12"/>
  <c r="G631" i="10"/>
  <c r="K627" i="15"/>
  <c r="D630" i="10"/>
  <c r="E626" i="15"/>
  <c r="C630" i="10"/>
  <c r="D626" i="15"/>
  <c r="AN567" i="1"/>
  <c r="L626" i="15"/>
  <c r="AM567" i="1"/>
  <c r="F626" i="12"/>
  <c r="G630" i="10"/>
  <c r="K626" i="15"/>
  <c r="D629" i="10"/>
  <c r="E625" i="15"/>
  <c r="C629" i="10"/>
  <c r="D625" i="15"/>
  <c r="AN566" i="1"/>
  <c r="L625" i="15"/>
  <c r="AM566" i="1"/>
  <c r="F625" i="12"/>
  <c r="G629" i="10"/>
  <c r="K625" i="15"/>
  <c r="D628" i="10"/>
  <c r="E624" i="15"/>
  <c r="C628" i="10"/>
  <c r="D624" i="15"/>
  <c r="AN565" i="1"/>
  <c r="L624" i="15"/>
  <c r="AM565" i="1"/>
  <c r="F624" i="12"/>
  <c r="G628" i="10"/>
  <c r="K624" i="15"/>
  <c r="D627" i="10"/>
  <c r="E623" i="15"/>
  <c r="C627" i="10"/>
  <c r="D623" i="15"/>
  <c r="AN564" i="1"/>
  <c r="L623" i="15"/>
  <c r="AM564" i="1"/>
  <c r="F623" i="12"/>
  <c r="G627" i="10"/>
  <c r="K623" i="15"/>
  <c r="D626" i="10"/>
  <c r="E622" i="15"/>
  <c r="C626" i="10"/>
  <c r="D622" i="15"/>
  <c r="AN563" i="1"/>
  <c r="L622" i="15"/>
  <c r="AM563" i="1"/>
  <c r="F622" i="12"/>
  <c r="G626" i="10"/>
  <c r="K622" i="15"/>
  <c r="D625" i="10"/>
  <c r="E621" i="15"/>
  <c r="C625" i="10"/>
  <c r="D621" i="15"/>
  <c r="AN562" i="1"/>
  <c r="L621" i="15"/>
  <c r="AM562" i="1"/>
  <c r="F621" i="12"/>
  <c r="G625" i="10"/>
  <c r="K621" i="15"/>
  <c r="D624" i="10"/>
  <c r="E620" i="15"/>
  <c r="C624" i="10"/>
  <c r="D620" i="15"/>
  <c r="AN561" i="1"/>
  <c r="L620" i="15"/>
  <c r="AM561" i="1"/>
  <c r="F620" i="12"/>
  <c r="G624" i="10"/>
  <c r="K620" i="15"/>
  <c r="D623" i="10"/>
  <c r="E619" i="15"/>
  <c r="C623" i="10"/>
  <c r="D619" i="15"/>
  <c r="AN560" i="1"/>
  <c r="L619" i="15"/>
  <c r="AM560" i="1"/>
  <c r="F619" i="12"/>
  <c r="G623" i="10"/>
  <c r="K619" i="15"/>
  <c r="D622" i="10"/>
  <c r="E618" i="15"/>
  <c r="C622" i="10"/>
  <c r="D618" i="15"/>
  <c r="AN559" i="1"/>
  <c r="L618" i="15"/>
  <c r="AM559" i="1"/>
  <c r="F618" i="12"/>
  <c r="G622" i="10"/>
  <c r="K618" i="15"/>
  <c r="D621" i="10"/>
  <c r="E617" i="15"/>
  <c r="C621" i="10"/>
  <c r="D617" i="15"/>
  <c r="AN558" i="1"/>
  <c r="L617" i="15"/>
  <c r="AM558" i="1"/>
  <c r="F617" i="12"/>
  <c r="G621" i="10"/>
  <c r="K617" i="15"/>
  <c r="D620" i="10"/>
  <c r="E616" i="15"/>
  <c r="C620" i="10"/>
  <c r="D616" i="15"/>
  <c r="AN557" i="1"/>
  <c r="L616" i="15"/>
  <c r="AM557" i="1"/>
  <c r="F616" i="12"/>
  <c r="G620" i="10"/>
  <c r="K616" i="15"/>
  <c r="D619" i="10"/>
  <c r="E615" i="15"/>
  <c r="C619" i="10"/>
  <c r="D615" i="15"/>
  <c r="AN556" i="1"/>
  <c r="L615" i="15"/>
  <c r="AM556" i="1"/>
  <c r="F615" i="12"/>
  <c r="G619" i="10"/>
  <c r="K615" i="15"/>
  <c r="D618" i="10"/>
  <c r="E614" i="15"/>
  <c r="C618" i="10"/>
  <c r="D614" i="15"/>
  <c r="AN555" i="1"/>
  <c r="L614" i="15"/>
  <c r="AM555" i="1"/>
  <c r="F614" i="12"/>
  <c r="G618" i="10"/>
  <c r="K614" i="15"/>
  <c r="D617" i="10"/>
  <c r="E613" i="15"/>
  <c r="C617" i="10"/>
  <c r="D613" i="15"/>
  <c r="AN554" i="1"/>
  <c r="L613" i="15"/>
  <c r="AM554" i="1"/>
  <c r="F613" i="12"/>
  <c r="G617" i="10"/>
  <c r="K613" i="15"/>
  <c r="D616" i="10"/>
  <c r="E612" i="15"/>
  <c r="C616" i="10"/>
  <c r="D612" i="15"/>
  <c r="AN553" i="1"/>
  <c r="L612" i="15"/>
  <c r="AM553" i="1"/>
  <c r="F612" i="12"/>
  <c r="G616" i="10"/>
  <c r="K612" i="15"/>
  <c r="D615" i="10"/>
  <c r="E611" i="15"/>
  <c r="C615" i="10"/>
  <c r="D611" i="15"/>
  <c r="AN552" i="1"/>
  <c r="L611" i="15"/>
  <c r="AM552" i="1"/>
  <c r="F611" i="12"/>
  <c r="G615" i="10"/>
  <c r="K611" i="15"/>
  <c r="D614" i="10"/>
  <c r="E610" i="15"/>
  <c r="C614" i="10"/>
  <c r="D610" i="15"/>
  <c r="AN551" i="1"/>
  <c r="L610" i="15"/>
  <c r="AM551" i="1"/>
  <c r="F610" i="12"/>
  <c r="G614" i="10"/>
  <c r="K610" i="15"/>
  <c r="D613" i="10"/>
  <c r="E609" i="15"/>
  <c r="C613" i="10"/>
  <c r="D609" i="15"/>
  <c r="AN550" i="1"/>
  <c r="L609" i="15"/>
  <c r="AM550" i="1"/>
  <c r="F609" i="12"/>
  <c r="G613" i="10"/>
  <c r="K609" i="15"/>
  <c r="D612" i="10"/>
  <c r="E608" i="15"/>
  <c r="C612" i="10"/>
  <c r="D608" i="15"/>
  <c r="AN549" i="1"/>
  <c r="L608" i="15"/>
  <c r="AM549" i="1"/>
  <c r="F608" i="12"/>
  <c r="G612" i="10"/>
  <c r="K608" i="15"/>
  <c r="D611" i="10"/>
  <c r="E607" i="15"/>
  <c r="C611" i="10"/>
  <c r="D607" i="15"/>
  <c r="AN548" i="1"/>
  <c r="L607" i="15"/>
  <c r="AM548" i="1"/>
  <c r="F607" i="12"/>
  <c r="G611" i="10"/>
  <c r="K607" i="15"/>
  <c r="D610" i="10"/>
  <c r="E606" i="15"/>
  <c r="C610" i="10"/>
  <c r="D606" i="15"/>
  <c r="AN547" i="1"/>
  <c r="L606" i="15"/>
  <c r="AM547" i="1"/>
  <c r="F606" i="12"/>
  <c r="G610" i="10"/>
  <c r="K606" i="15"/>
  <c r="D609" i="10"/>
  <c r="E605" i="15"/>
  <c r="C609" i="10"/>
  <c r="D605" i="15"/>
  <c r="AN546" i="1"/>
  <c r="L605" i="15"/>
  <c r="AM546" i="1"/>
  <c r="F605" i="12"/>
  <c r="G609" i="10"/>
  <c r="K605" i="15"/>
  <c r="D608" i="10"/>
  <c r="E604" i="15"/>
  <c r="C608" i="10"/>
  <c r="D604" i="15"/>
  <c r="AM545" i="1"/>
  <c r="F604" i="12"/>
  <c r="G608" i="10"/>
  <c r="K604" i="15"/>
  <c r="D607" i="10"/>
  <c r="E603" i="15"/>
  <c r="C607" i="10"/>
  <c r="D603" i="15"/>
  <c r="AN544" i="1"/>
  <c r="L603" i="15"/>
  <c r="AM544" i="1"/>
  <c r="F603" i="12"/>
  <c r="G607" i="10"/>
  <c r="K603" i="15"/>
  <c r="D606" i="10"/>
  <c r="E602" i="15"/>
  <c r="C606" i="10"/>
  <c r="D602" i="15"/>
  <c r="AN543" i="1"/>
  <c r="L602" i="15"/>
  <c r="AM543" i="1"/>
  <c r="F602" i="12"/>
  <c r="G606" i="10"/>
  <c r="K602" i="15"/>
  <c r="D605" i="10"/>
  <c r="E601" i="15"/>
  <c r="C605" i="10"/>
  <c r="D601" i="15"/>
  <c r="AN542" i="1"/>
  <c r="L601" i="15"/>
  <c r="AM542" i="1"/>
  <c r="F601" i="12"/>
  <c r="G605" i="10"/>
  <c r="K601" i="15"/>
  <c r="D604" i="10"/>
  <c r="E600" i="15"/>
  <c r="C604" i="10"/>
  <c r="D600" i="15"/>
  <c r="AN541" i="1"/>
  <c r="L600" i="15"/>
  <c r="AM541" i="1"/>
  <c r="F600" i="12"/>
  <c r="G604" i="10"/>
  <c r="K600" i="15"/>
  <c r="D603" i="10"/>
  <c r="E599" i="15"/>
  <c r="C603" i="10"/>
  <c r="D599" i="15"/>
  <c r="AN540" i="1"/>
  <c r="L599" i="15"/>
  <c r="AM540" i="1"/>
  <c r="F599" i="12"/>
  <c r="G603" i="10"/>
  <c r="K599" i="15"/>
  <c r="D602" i="10"/>
  <c r="E598" i="15"/>
  <c r="C602" i="10"/>
  <c r="D598" i="15"/>
  <c r="AN539" i="1"/>
  <c r="L598" i="15"/>
  <c r="AM539" i="1"/>
  <c r="F598" i="12"/>
  <c r="G602" i="10"/>
  <c r="K598" i="15"/>
  <c r="D601" i="10"/>
  <c r="E597" i="15"/>
  <c r="C601" i="10"/>
  <c r="D597" i="15"/>
  <c r="AM538" i="1"/>
  <c r="F597" i="12"/>
  <c r="G601" i="10"/>
  <c r="K597" i="15"/>
  <c r="D600" i="10"/>
  <c r="E596" i="15"/>
  <c r="C600" i="10"/>
  <c r="D596" i="15"/>
  <c r="AN537" i="1"/>
  <c r="L596" i="15"/>
  <c r="AM537" i="1"/>
  <c r="F596" i="12"/>
  <c r="G600" i="10"/>
  <c r="K596" i="15"/>
  <c r="D599" i="10"/>
  <c r="E595" i="15"/>
  <c r="C599" i="10"/>
  <c r="D595" i="15"/>
  <c r="AN536" i="1"/>
  <c r="L595" i="15"/>
  <c r="AM536" i="1"/>
  <c r="F595" i="12"/>
  <c r="G599" i="10"/>
  <c r="K595" i="15"/>
  <c r="D598" i="10"/>
  <c r="E594" i="15"/>
  <c r="C598" i="10"/>
  <c r="D594" i="15"/>
  <c r="AN535" i="1"/>
  <c r="L594" i="15"/>
  <c r="AM535" i="1"/>
  <c r="F594" i="12"/>
  <c r="G598" i="10"/>
  <c r="K594" i="15"/>
  <c r="D597" i="10"/>
  <c r="E593" i="15"/>
  <c r="C597" i="10"/>
  <c r="D593" i="15"/>
  <c r="AN534" i="1"/>
  <c r="L593" i="15"/>
  <c r="AM534" i="1"/>
  <c r="F593" i="12"/>
  <c r="G597" i="10"/>
  <c r="K593" i="15"/>
  <c r="D596" i="10"/>
  <c r="E592" i="15"/>
  <c r="C596" i="10"/>
  <c r="D592" i="15"/>
  <c r="AN533" i="1"/>
  <c r="L592" i="15"/>
  <c r="AM533" i="1"/>
  <c r="F592" i="12"/>
  <c r="G596" i="10"/>
  <c r="K592" i="15"/>
  <c r="D595" i="10"/>
  <c r="E591" i="15"/>
  <c r="C595" i="10"/>
  <c r="D591" i="15"/>
  <c r="AN532" i="1"/>
  <c r="L591" i="15"/>
  <c r="AM532" i="1"/>
  <c r="F591" i="12"/>
  <c r="G595" i="10"/>
  <c r="K591" i="15"/>
  <c r="D594" i="10"/>
  <c r="E590" i="15"/>
  <c r="C594" i="10"/>
  <c r="D590" i="15"/>
  <c r="AN531" i="1"/>
  <c r="L590" i="15"/>
  <c r="AM531" i="1"/>
  <c r="F590" i="12"/>
  <c r="G594" i="10"/>
  <c r="K590" i="15"/>
  <c r="D593" i="10"/>
  <c r="E589" i="15"/>
  <c r="C593" i="10"/>
  <c r="D589" i="15"/>
  <c r="AM530" i="1"/>
  <c r="F589" i="12"/>
  <c r="G593" i="10"/>
  <c r="K589" i="15"/>
  <c r="D592" i="10"/>
  <c r="E588" i="15"/>
  <c r="C592" i="10"/>
  <c r="D588" i="15"/>
  <c r="AN529" i="1"/>
  <c r="L588" i="15"/>
  <c r="AM529" i="1"/>
  <c r="F588" i="12"/>
  <c r="G592" i="10"/>
  <c r="K588" i="15"/>
  <c r="D591" i="10"/>
  <c r="E587" i="15"/>
  <c r="C591" i="10"/>
  <c r="D587" i="15"/>
  <c r="AN528" i="1"/>
  <c r="L587" i="15"/>
  <c r="AM528" i="1"/>
  <c r="F587" i="12"/>
  <c r="G591" i="10"/>
  <c r="K587" i="15"/>
  <c r="D590" i="10"/>
  <c r="E586" i="15"/>
  <c r="C590" i="10"/>
  <c r="D586" i="15"/>
  <c r="AN527" i="1"/>
  <c r="L586" i="15"/>
  <c r="AM527" i="1"/>
  <c r="F586" i="12"/>
  <c r="G590" i="10"/>
  <c r="K586" i="15"/>
  <c r="D589" i="10"/>
  <c r="E585" i="15"/>
  <c r="C589" i="10"/>
  <c r="D585" i="15"/>
  <c r="AN526" i="1"/>
  <c r="L585" i="15"/>
  <c r="AM526" i="1"/>
  <c r="F585" i="12"/>
  <c r="G589" i="10"/>
  <c r="K585" i="15"/>
  <c r="D588" i="10"/>
  <c r="E584" i="15"/>
  <c r="C588" i="10"/>
  <c r="D584" i="15"/>
  <c r="AN525" i="1"/>
  <c r="L584" i="15"/>
  <c r="AM525" i="1"/>
  <c r="F584" i="12"/>
  <c r="G588" i="10"/>
  <c r="K584" i="15"/>
  <c r="D587" i="10"/>
  <c r="E583" i="15"/>
  <c r="C587" i="10"/>
  <c r="D583" i="15"/>
  <c r="AM524" i="1"/>
  <c r="F583" i="12"/>
  <c r="G587" i="10"/>
  <c r="K583" i="15"/>
  <c r="L586" i="10"/>
  <c r="D586" i="10"/>
  <c r="E582" i="15"/>
  <c r="C586" i="10"/>
  <c r="D582" i="15"/>
  <c r="AN523" i="1"/>
  <c r="L582" i="15"/>
  <c r="F582" i="12"/>
  <c r="G586" i="10"/>
  <c r="K582" i="15"/>
  <c r="D585" i="10"/>
  <c r="E581" i="15"/>
  <c r="C585" i="10"/>
  <c r="D581" i="15"/>
  <c r="AN522" i="1"/>
  <c r="L581" i="15"/>
  <c r="AM522" i="1"/>
  <c r="F581" i="12"/>
  <c r="G585" i="10"/>
  <c r="K581" i="15"/>
  <c r="D584" i="10"/>
  <c r="E580" i="15"/>
  <c r="C584" i="10"/>
  <c r="D580" i="15"/>
  <c r="AM521" i="1"/>
  <c r="F580" i="12"/>
  <c r="G584" i="10"/>
  <c r="K580" i="15"/>
  <c r="BC520" i="1" a="1"/>
  <c r="BC520" i="1" s="1"/>
  <c r="M583" i="10"/>
  <c r="N583" i="10"/>
  <c r="D583" i="10"/>
  <c r="E579" i="15"/>
  <c r="C583" i="10"/>
  <c r="D579" i="15"/>
  <c r="AN520" i="1"/>
  <c r="L579" i="15"/>
  <c r="F579" i="12"/>
  <c r="G583" i="10"/>
  <c r="K579" i="15"/>
  <c r="D582" i="10"/>
  <c r="E578" i="15"/>
  <c r="C582" i="10"/>
  <c r="D578" i="15"/>
  <c r="AN519" i="1"/>
  <c r="L578" i="15"/>
  <c r="AM519" i="1"/>
  <c r="F578" i="12"/>
  <c r="G582" i="10"/>
  <c r="K578" i="15"/>
  <c r="D581" i="10"/>
  <c r="E577" i="15"/>
  <c r="C581" i="10"/>
  <c r="D577" i="15"/>
  <c r="AN518" i="1"/>
  <c r="L577" i="15"/>
  <c r="AM518" i="1"/>
  <c r="F577" i="12"/>
  <c r="G581" i="10"/>
  <c r="K577" i="15"/>
  <c r="D580" i="10"/>
  <c r="E576" i="15"/>
  <c r="C580" i="10"/>
  <c r="D576" i="15"/>
  <c r="AN517" i="1"/>
  <c r="L576" i="15"/>
  <c r="AM517" i="1"/>
  <c r="F576" i="12"/>
  <c r="G580" i="10"/>
  <c r="K576" i="15"/>
  <c r="D579" i="10"/>
  <c r="E575" i="15"/>
  <c r="C579" i="10"/>
  <c r="D575" i="15"/>
  <c r="AN516" i="1"/>
  <c r="L575" i="15"/>
  <c r="AM516" i="1"/>
  <c r="F575" i="12"/>
  <c r="G579" i="10"/>
  <c r="K575" i="15"/>
  <c r="D578" i="10"/>
  <c r="E574" i="15"/>
  <c r="C578" i="10"/>
  <c r="D574" i="15"/>
  <c r="AN515" i="1"/>
  <c r="L574" i="15"/>
  <c r="AM515" i="1"/>
  <c r="F574" i="12"/>
  <c r="G578" i="10"/>
  <c r="K574" i="15"/>
  <c r="D577" i="10"/>
  <c r="E573" i="15"/>
  <c r="C577" i="10"/>
  <c r="D573" i="15"/>
  <c r="AN514" i="1"/>
  <c r="L573" i="15"/>
  <c r="AM514" i="1"/>
  <c r="F573" i="12"/>
  <c r="G577" i="10"/>
  <c r="K573" i="15"/>
  <c r="D576" i="10"/>
  <c r="E572" i="15"/>
  <c r="C576" i="10"/>
  <c r="D572" i="15"/>
  <c r="AN513" i="1"/>
  <c r="L572" i="15"/>
  <c r="AM513" i="1"/>
  <c r="F572" i="12"/>
  <c r="G576" i="10"/>
  <c r="K572" i="15"/>
  <c r="D575" i="10"/>
  <c r="E571" i="15"/>
  <c r="C575" i="10"/>
  <c r="D571" i="15"/>
  <c r="AN512" i="1"/>
  <c r="L571" i="15"/>
  <c r="AM512" i="1"/>
  <c r="F571" i="12"/>
  <c r="G575" i="10"/>
  <c r="K571" i="15"/>
  <c r="D574" i="10"/>
  <c r="E570" i="15"/>
  <c r="C574" i="10"/>
  <c r="D570" i="15"/>
  <c r="AN511" i="1"/>
  <c r="L570" i="15"/>
  <c r="AM511" i="1"/>
  <c r="F570" i="12"/>
  <c r="G574" i="10"/>
  <c r="K570" i="15"/>
  <c r="D573" i="10"/>
  <c r="E569" i="15"/>
  <c r="C573" i="10"/>
  <c r="D569" i="15"/>
  <c r="AN510" i="1"/>
  <c r="L569" i="15"/>
  <c r="AM510" i="1"/>
  <c r="F569" i="12"/>
  <c r="G573" i="10"/>
  <c r="K569" i="15"/>
  <c r="D572" i="10"/>
  <c r="E568" i="15"/>
  <c r="C572" i="10"/>
  <c r="D568" i="15"/>
  <c r="AN509" i="1"/>
  <c r="L568" i="15"/>
  <c r="AM509" i="1"/>
  <c r="F568" i="12"/>
  <c r="G572" i="10"/>
  <c r="K568" i="15"/>
  <c r="D571" i="10"/>
  <c r="E567" i="15"/>
  <c r="C571" i="10"/>
  <c r="D567" i="15"/>
  <c r="AN508" i="1"/>
  <c r="L567" i="15"/>
  <c r="AM508" i="1"/>
  <c r="F567" i="12"/>
  <c r="G571" i="10"/>
  <c r="K567" i="15"/>
  <c r="D570" i="10"/>
  <c r="E566" i="15"/>
  <c r="C570" i="10"/>
  <c r="D566" i="15"/>
  <c r="AN507" i="1"/>
  <c r="L566" i="15"/>
  <c r="AM507" i="1"/>
  <c r="F566" i="12"/>
  <c r="G570" i="10"/>
  <c r="K566" i="15"/>
  <c r="D569" i="10"/>
  <c r="E565" i="15"/>
  <c r="C569" i="10"/>
  <c r="D565" i="15"/>
  <c r="AN506" i="1"/>
  <c r="L565" i="15"/>
  <c r="AM506" i="1"/>
  <c r="F565" i="12"/>
  <c r="G569" i="10"/>
  <c r="K565" i="15"/>
  <c r="D568" i="10"/>
  <c r="E564" i="15"/>
  <c r="C568" i="10"/>
  <c r="D564" i="15"/>
  <c r="AN505" i="1"/>
  <c r="L564" i="15"/>
  <c r="AM505" i="1"/>
  <c r="F564" i="12"/>
  <c r="G568" i="10"/>
  <c r="K564" i="15"/>
  <c r="D567" i="10"/>
  <c r="E563" i="15"/>
  <c r="C567" i="10"/>
  <c r="D563" i="15"/>
  <c r="AN504" i="1"/>
  <c r="L563" i="15"/>
  <c r="AM504" i="1"/>
  <c r="F563" i="12"/>
  <c r="G567" i="10"/>
  <c r="K563" i="15"/>
  <c r="D566" i="10"/>
  <c r="E562" i="15"/>
  <c r="C566" i="10"/>
  <c r="D562" i="15"/>
  <c r="AN503" i="1"/>
  <c r="L562" i="15"/>
  <c r="AM503" i="1"/>
  <c r="F562" i="12"/>
  <c r="G566" i="10"/>
  <c r="K562" i="15"/>
  <c r="D565" i="10"/>
  <c r="E561" i="15"/>
  <c r="C565" i="10"/>
  <c r="D561" i="15"/>
  <c r="AN502" i="1"/>
  <c r="L561" i="15"/>
  <c r="AM502" i="1"/>
  <c r="F561" i="12"/>
  <c r="G565" i="10"/>
  <c r="K561" i="15"/>
  <c r="D564" i="10"/>
  <c r="E560" i="15"/>
  <c r="C564" i="10"/>
  <c r="D560" i="15"/>
  <c r="AN501" i="1"/>
  <c r="L560" i="15"/>
  <c r="AM501" i="1"/>
  <c r="F560" i="12"/>
  <c r="G564" i="10"/>
  <c r="K560" i="15"/>
  <c r="D563" i="10"/>
  <c r="E559" i="15"/>
  <c r="C563" i="10"/>
  <c r="D559" i="15"/>
  <c r="AM500" i="1"/>
  <c r="F559" i="12"/>
  <c r="G563" i="10"/>
  <c r="K559" i="15"/>
  <c r="D562" i="10"/>
  <c r="E558" i="15"/>
  <c r="C562" i="10"/>
  <c r="D558" i="15"/>
  <c r="AN499" i="1"/>
  <c r="L558" i="15"/>
  <c r="AM499" i="1"/>
  <c r="F558" i="12"/>
  <c r="G562" i="10"/>
  <c r="K558" i="15"/>
  <c r="D561" i="10"/>
  <c r="E557" i="15"/>
  <c r="C561" i="10"/>
  <c r="D557" i="15"/>
  <c r="AN498" i="1"/>
  <c r="L557" i="15"/>
  <c r="AM498" i="1"/>
  <c r="F557" i="12"/>
  <c r="G561" i="10"/>
  <c r="K557" i="15"/>
  <c r="D560" i="10"/>
  <c r="E556" i="15"/>
  <c r="C560" i="10"/>
  <c r="D556" i="15"/>
  <c r="AM497" i="1"/>
  <c r="F556" i="12"/>
  <c r="G560" i="10"/>
  <c r="K556" i="15"/>
  <c r="D559" i="10"/>
  <c r="E555" i="15"/>
  <c r="C559" i="10"/>
  <c r="D555" i="15"/>
  <c r="AN496" i="1"/>
  <c r="L555" i="15"/>
  <c r="AM496" i="1"/>
  <c r="F555" i="12"/>
  <c r="G559" i="10"/>
  <c r="K555" i="15"/>
  <c r="D558" i="10"/>
  <c r="E554" i="15"/>
  <c r="C558" i="10"/>
  <c r="D554" i="15"/>
  <c r="AN495" i="1"/>
  <c r="L554" i="15"/>
  <c r="AM495" i="1"/>
  <c r="F554" i="12"/>
  <c r="G558" i="10"/>
  <c r="K554" i="15"/>
  <c r="D557" i="10"/>
  <c r="E553" i="15"/>
  <c r="C557" i="10"/>
  <c r="D553" i="15"/>
  <c r="AN494" i="1"/>
  <c r="L553" i="15"/>
  <c r="AM494" i="1"/>
  <c r="F553" i="12"/>
  <c r="G557" i="10"/>
  <c r="K553" i="15"/>
  <c r="D556" i="10"/>
  <c r="E552" i="15"/>
  <c r="C556" i="10"/>
  <c r="D552" i="15"/>
  <c r="AN493" i="1"/>
  <c r="L552" i="15"/>
  <c r="AM493" i="1"/>
  <c r="F552" i="12"/>
  <c r="G556" i="10"/>
  <c r="K552" i="15"/>
  <c r="D555" i="10"/>
  <c r="E551" i="15"/>
  <c r="C555" i="10"/>
  <c r="D551" i="15"/>
  <c r="AN492" i="1"/>
  <c r="L551" i="15"/>
  <c r="AM492" i="1"/>
  <c r="F551" i="12"/>
  <c r="G555" i="10"/>
  <c r="K551" i="15"/>
  <c r="D554" i="10"/>
  <c r="E550" i="15"/>
  <c r="C554" i="10"/>
  <c r="D550" i="15"/>
  <c r="AN491" i="1"/>
  <c r="L550" i="15"/>
  <c r="AM491" i="1"/>
  <c r="F550" i="12"/>
  <c r="G554" i="10"/>
  <c r="K550" i="15"/>
  <c r="D553" i="10"/>
  <c r="E549" i="15"/>
  <c r="C553" i="10"/>
  <c r="D549" i="15"/>
  <c r="AN490" i="1"/>
  <c r="L549" i="15"/>
  <c r="AM490" i="1"/>
  <c r="F549" i="12"/>
  <c r="G553" i="10"/>
  <c r="K549" i="15"/>
  <c r="D552" i="10"/>
  <c r="E548" i="15"/>
  <c r="C552" i="10"/>
  <c r="D548" i="15"/>
  <c r="AN489" i="1"/>
  <c r="L548" i="15"/>
  <c r="AM489" i="1"/>
  <c r="F548" i="12"/>
  <c r="G552" i="10"/>
  <c r="K548" i="15"/>
  <c r="D551" i="10"/>
  <c r="E547" i="15"/>
  <c r="C551" i="10"/>
  <c r="D547" i="15"/>
  <c r="AN488" i="1"/>
  <c r="L547" i="15"/>
  <c r="AM488" i="1"/>
  <c r="F547" i="12"/>
  <c r="G551" i="10"/>
  <c r="K547" i="15"/>
  <c r="D550" i="10"/>
  <c r="E546" i="15"/>
  <c r="C550" i="10"/>
  <c r="D546" i="15"/>
  <c r="AN487" i="1"/>
  <c r="L546" i="15"/>
  <c r="AM487" i="1"/>
  <c r="F546" i="12"/>
  <c r="G550" i="10"/>
  <c r="K546" i="15"/>
  <c r="D549" i="10"/>
  <c r="E545" i="15"/>
  <c r="C549" i="10"/>
  <c r="D545" i="15"/>
  <c r="AN486" i="1"/>
  <c r="L545" i="15"/>
  <c r="AM486" i="1"/>
  <c r="F545" i="12"/>
  <c r="G549" i="10"/>
  <c r="K545" i="15"/>
  <c r="D548" i="10"/>
  <c r="E544" i="15"/>
  <c r="C548" i="10"/>
  <c r="D544" i="15"/>
  <c r="AN485" i="1"/>
  <c r="L544" i="15"/>
  <c r="AM485" i="1"/>
  <c r="F544" i="12"/>
  <c r="G548" i="10"/>
  <c r="K544" i="15"/>
  <c r="D547" i="10"/>
  <c r="E543" i="15"/>
  <c r="C547" i="10"/>
  <c r="D543" i="15"/>
  <c r="AN484" i="1"/>
  <c r="L543" i="15"/>
  <c r="AM484" i="1"/>
  <c r="F543" i="12"/>
  <c r="G547" i="10"/>
  <c r="K543" i="15"/>
  <c r="D546" i="10"/>
  <c r="E542" i="15"/>
  <c r="C546" i="10"/>
  <c r="D542" i="15"/>
  <c r="AN483" i="1"/>
  <c r="L542" i="15"/>
  <c r="AM483" i="1"/>
  <c r="F542" i="12"/>
  <c r="G546" i="10"/>
  <c r="K542" i="15"/>
  <c r="D545" i="10"/>
  <c r="E541" i="15"/>
  <c r="C545" i="10"/>
  <c r="D541" i="15"/>
  <c r="AN482" i="1"/>
  <c r="L541" i="15"/>
  <c r="AM482" i="1"/>
  <c r="F541" i="12"/>
  <c r="G545" i="10"/>
  <c r="K541" i="15"/>
  <c r="D544" i="10"/>
  <c r="E540" i="15"/>
  <c r="C544" i="10"/>
  <c r="D540" i="15"/>
  <c r="AN481" i="1"/>
  <c r="L540" i="15"/>
  <c r="AM481" i="1"/>
  <c r="F540" i="12"/>
  <c r="G544" i="10"/>
  <c r="K540" i="15"/>
  <c r="D543" i="10"/>
  <c r="E539" i="15"/>
  <c r="C543" i="10"/>
  <c r="D539" i="15"/>
  <c r="AN480" i="1"/>
  <c r="L539" i="15"/>
  <c r="AM480" i="1"/>
  <c r="F539" i="12"/>
  <c r="G543" i="10"/>
  <c r="K539" i="15"/>
  <c r="D542" i="10"/>
  <c r="E538" i="15"/>
  <c r="C542" i="10"/>
  <c r="D538" i="15"/>
  <c r="AN479" i="1"/>
  <c r="L538" i="15"/>
  <c r="AM479" i="1"/>
  <c r="F538" i="12"/>
  <c r="G542" i="10"/>
  <c r="K538" i="15"/>
  <c r="D541" i="10"/>
  <c r="E537" i="15"/>
  <c r="C541" i="10"/>
  <c r="D537" i="15"/>
  <c r="AN478" i="1"/>
  <c r="L537" i="15"/>
  <c r="AM478" i="1"/>
  <c r="F537" i="12"/>
  <c r="G541" i="10"/>
  <c r="K537" i="15"/>
  <c r="D540" i="10"/>
  <c r="E536" i="15"/>
  <c r="C540" i="10"/>
  <c r="D536" i="15"/>
  <c r="AN477" i="1"/>
  <c r="L536" i="15"/>
  <c r="AM477" i="1"/>
  <c r="F536" i="12"/>
  <c r="G540" i="10"/>
  <c r="K536" i="15"/>
  <c r="D539" i="10"/>
  <c r="E535" i="15"/>
  <c r="C539" i="10"/>
  <c r="D535" i="15"/>
  <c r="AN476" i="1"/>
  <c r="L535" i="15"/>
  <c r="F535" i="12"/>
  <c r="G539" i="10"/>
  <c r="K535" i="15"/>
  <c r="D538" i="10"/>
  <c r="E534" i="15"/>
  <c r="C538" i="10"/>
  <c r="D534" i="15"/>
  <c r="AN475" i="1"/>
  <c r="L534" i="15"/>
  <c r="AM475" i="1"/>
  <c r="F534" i="12"/>
  <c r="G538" i="10"/>
  <c r="K534" i="15"/>
  <c r="D537" i="10"/>
  <c r="E533" i="15"/>
  <c r="C537" i="10"/>
  <c r="D533" i="15"/>
  <c r="AN474" i="1"/>
  <c r="L533" i="15"/>
  <c r="AM474" i="1"/>
  <c r="F533" i="12"/>
  <c r="G537" i="10"/>
  <c r="K533" i="15"/>
  <c r="D536" i="10"/>
  <c r="E532" i="15"/>
  <c r="C536" i="10"/>
  <c r="D532" i="15"/>
  <c r="AN473" i="1"/>
  <c r="L532" i="15"/>
  <c r="AM473" i="1"/>
  <c r="F532" i="12"/>
  <c r="G536" i="10"/>
  <c r="K532" i="15"/>
  <c r="D535" i="10"/>
  <c r="E531" i="15"/>
  <c r="C535" i="10"/>
  <c r="D531" i="15"/>
  <c r="AN472" i="1"/>
  <c r="L531" i="15"/>
  <c r="AM472" i="1"/>
  <c r="F531" i="12"/>
  <c r="G535" i="10"/>
  <c r="K531" i="15"/>
  <c r="D534" i="10"/>
  <c r="E530" i="15"/>
  <c r="C534" i="10"/>
  <c r="D530" i="15"/>
  <c r="AN471" i="1"/>
  <c r="L530" i="15"/>
  <c r="AM471" i="1"/>
  <c r="F530" i="12"/>
  <c r="G534" i="10"/>
  <c r="K530" i="15"/>
  <c r="D533" i="10"/>
  <c r="E529" i="15"/>
  <c r="C533" i="10"/>
  <c r="D529" i="15"/>
  <c r="AN470" i="1"/>
  <c r="L529" i="15"/>
  <c r="AM470" i="1"/>
  <c r="F529" i="12"/>
  <c r="G533" i="10"/>
  <c r="K529" i="15"/>
  <c r="D532" i="10"/>
  <c r="E528" i="15"/>
  <c r="C532" i="10"/>
  <c r="D528" i="15"/>
  <c r="AN469" i="1"/>
  <c r="L528" i="15"/>
  <c r="AM469" i="1"/>
  <c r="F528" i="12"/>
  <c r="G532" i="10"/>
  <c r="K528" i="15"/>
  <c r="D531" i="10"/>
  <c r="E527" i="15"/>
  <c r="C531" i="10"/>
  <c r="D527" i="15"/>
  <c r="AN468" i="1"/>
  <c r="L527" i="15"/>
  <c r="AM468" i="1"/>
  <c r="F527" i="12"/>
  <c r="G531" i="10"/>
  <c r="K527" i="15"/>
  <c r="D530" i="10"/>
  <c r="E526" i="15"/>
  <c r="C530" i="10"/>
  <c r="D526" i="15"/>
  <c r="AN467" i="1"/>
  <c r="L526" i="15"/>
  <c r="AM467" i="1"/>
  <c r="F526" i="12"/>
  <c r="G530" i="10"/>
  <c r="K526" i="15"/>
  <c r="D529" i="10"/>
  <c r="E525" i="15"/>
  <c r="C529" i="10"/>
  <c r="D525" i="15"/>
  <c r="AN466" i="1"/>
  <c r="L525" i="15"/>
  <c r="AM466" i="1"/>
  <c r="F525" i="12"/>
  <c r="G529" i="10"/>
  <c r="K525" i="15"/>
  <c r="D528" i="10"/>
  <c r="E524" i="15"/>
  <c r="C528" i="10"/>
  <c r="D524" i="15"/>
  <c r="AN465" i="1"/>
  <c r="L524" i="15"/>
  <c r="AM465" i="1"/>
  <c r="F524" i="12"/>
  <c r="G528" i="10"/>
  <c r="K524" i="15"/>
  <c r="D527" i="10"/>
  <c r="E523" i="15"/>
  <c r="C527" i="10"/>
  <c r="D523" i="15"/>
  <c r="AN464" i="1"/>
  <c r="L523" i="15"/>
  <c r="AM464" i="1"/>
  <c r="F523" i="12"/>
  <c r="G527" i="10"/>
  <c r="K523" i="15"/>
  <c r="D526" i="10"/>
  <c r="E522" i="15"/>
  <c r="C526" i="10"/>
  <c r="D522" i="15"/>
  <c r="AN463" i="1"/>
  <c r="L522" i="15"/>
  <c r="AM463" i="1"/>
  <c r="F522" i="12"/>
  <c r="G526" i="10"/>
  <c r="K522" i="15"/>
  <c r="D525" i="10"/>
  <c r="E521" i="15"/>
  <c r="C525" i="10"/>
  <c r="D521" i="15"/>
  <c r="AN462" i="1"/>
  <c r="L521" i="15"/>
  <c r="AM462" i="1"/>
  <c r="F521" i="12"/>
  <c r="G525" i="10"/>
  <c r="K521" i="15"/>
  <c r="D524" i="10"/>
  <c r="E520" i="15"/>
  <c r="C524" i="10"/>
  <c r="D520" i="15"/>
  <c r="AN461" i="1"/>
  <c r="L520" i="15"/>
  <c r="AM461" i="1"/>
  <c r="F520" i="12"/>
  <c r="G524" i="10"/>
  <c r="K520" i="15"/>
  <c r="D523" i="10"/>
  <c r="E519" i="15"/>
  <c r="C523" i="10"/>
  <c r="D519" i="15"/>
  <c r="AN460" i="1"/>
  <c r="L519" i="15"/>
  <c r="AM460" i="1"/>
  <c r="F519" i="12"/>
  <c r="G523" i="10"/>
  <c r="K519" i="15"/>
  <c r="D522" i="10"/>
  <c r="E518" i="15"/>
  <c r="C522" i="10"/>
  <c r="D518" i="15"/>
  <c r="AN459" i="1"/>
  <c r="L518" i="15"/>
  <c r="AM459" i="1"/>
  <c r="F518" i="12"/>
  <c r="G522" i="10"/>
  <c r="K518" i="15"/>
  <c r="D521" i="10"/>
  <c r="E517" i="15"/>
  <c r="C521" i="10"/>
  <c r="D517" i="15"/>
  <c r="AN458" i="1"/>
  <c r="L517" i="15"/>
  <c r="AM458" i="1"/>
  <c r="F517" i="12"/>
  <c r="G521" i="10"/>
  <c r="K517" i="15"/>
  <c r="D520" i="10"/>
  <c r="E516" i="15"/>
  <c r="C520" i="10"/>
  <c r="D516" i="15"/>
  <c r="AN457" i="1"/>
  <c r="L516" i="15"/>
  <c r="AM457" i="1"/>
  <c r="F516" i="12"/>
  <c r="G520" i="10"/>
  <c r="K516" i="15"/>
  <c r="D519" i="10"/>
  <c r="E515" i="15"/>
  <c r="C519" i="10"/>
  <c r="D515" i="15"/>
  <c r="AN456" i="1"/>
  <c r="L515" i="15"/>
  <c r="AM456" i="1"/>
  <c r="F515" i="12"/>
  <c r="G519" i="10"/>
  <c r="K515" i="15"/>
  <c r="D518" i="10"/>
  <c r="E514" i="15"/>
  <c r="C518" i="10"/>
  <c r="D514" i="15"/>
  <c r="AN455" i="1"/>
  <c r="L514" i="15"/>
  <c r="AM455" i="1"/>
  <c r="F514" i="12"/>
  <c r="G518" i="10"/>
  <c r="K514" i="15"/>
  <c r="D517" i="10"/>
  <c r="E513" i="15"/>
  <c r="C517" i="10"/>
  <c r="D513" i="15"/>
  <c r="AN454" i="1"/>
  <c r="L513" i="15"/>
  <c r="AM454" i="1"/>
  <c r="F513" i="12"/>
  <c r="G517" i="10"/>
  <c r="K513" i="15"/>
  <c r="D516" i="10"/>
  <c r="E512" i="15"/>
  <c r="C516" i="10"/>
  <c r="D512" i="15"/>
  <c r="AN453" i="1"/>
  <c r="L512" i="15"/>
  <c r="AM453" i="1"/>
  <c r="F512" i="12"/>
  <c r="G516" i="10"/>
  <c r="K512" i="15"/>
  <c r="D515" i="10"/>
  <c r="E511" i="15"/>
  <c r="C515" i="10"/>
  <c r="D511" i="15"/>
  <c r="AN452" i="1"/>
  <c r="L511" i="15"/>
  <c r="AM452" i="1"/>
  <c r="F511" i="12"/>
  <c r="G515" i="10"/>
  <c r="K511" i="15"/>
  <c r="D514" i="10"/>
  <c r="E510" i="15"/>
  <c r="C514" i="10"/>
  <c r="D510" i="15"/>
  <c r="AN451" i="1"/>
  <c r="L510" i="15"/>
  <c r="AM451" i="1"/>
  <c r="F510" i="12"/>
  <c r="G514" i="10"/>
  <c r="K510" i="15"/>
  <c r="D513" i="10"/>
  <c r="E509" i="15"/>
  <c r="C513" i="10"/>
  <c r="D509" i="15"/>
  <c r="AN450" i="1"/>
  <c r="L509" i="15"/>
  <c r="AM450" i="1"/>
  <c r="F509" i="12"/>
  <c r="G513" i="10"/>
  <c r="K509" i="15"/>
  <c r="D512" i="10"/>
  <c r="E508" i="15"/>
  <c r="C512" i="10"/>
  <c r="D508" i="15"/>
  <c r="AN449" i="1"/>
  <c r="L508" i="15"/>
  <c r="AM449" i="1"/>
  <c r="F508" i="12"/>
  <c r="G512" i="10"/>
  <c r="K508" i="15"/>
  <c r="D511" i="10"/>
  <c r="E507" i="15"/>
  <c r="C511" i="10"/>
  <c r="D507" i="15"/>
  <c r="AN448" i="1"/>
  <c r="L507" i="15"/>
  <c r="AM448" i="1"/>
  <c r="F507" i="12"/>
  <c r="G511" i="10"/>
  <c r="K507" i="15"/>
  <c r="D510" i="10"/>
  <c r="E506" i="15"/>
  <c r="C510" i="10"/>
  <c r="D506" i="15"/>
  <c r="AN447" i="1"/>
  <c r="L506" i="15"/>
  <c r="AM447" i="1"/>
  <c r="F506" i="12"/>
  <c r="G510" i="10"/>
  <c r="K506" i="15"/>
  <c r="D509" i="10"/>
  <c r="E505" i="15"/>
  <c r="C509" i="10"/>
  <c r="D505" i="15"/>
  <c r="AN446" i="1"/>
  <c r="L505" i="15"/>
  <c r="AM446" i="1"/>
  <c r="F505" i="12"/>
  <c r="G509" i="10"/>
  <c r="K505" i="15"/>
  <c r="D508" i="10"/>
  <c r="E504" i="15"/>
  <c r="C508" i="10"/>
  <c r="D504" i="15"/>
  <c r="AN445" i="1"/>
  <c r="L504" i="15"/>
  <c r="AM445" i="1"/>
  <c r="F504" i="12"/>
  <c r="G508" i="10"/>
  <c r="K504" i="15"/>
  <c r="D507" i="10"/>
  <c r="E503" i="15"/>
  <c r="C507" i="10"/>
  <c r="D503" i="15"/>
  <c r="AN444" i="1"/>
  <c r="L503" i="15"/>
  <c r="AM444" i="1"/>
  <c r="F503" i="12"/>
  <c r="G507" i="10"/>
  <c r="K503" i="15"/>
  <c r="D506" i="10"/>
  <c r="E502" i="15"/>
  <c r="C506" i="10"/>
  <c r="D502" i="15"/>
  <c r="AN443" i="1"/>
  <c r="L502" i="15"/>
  <c r="AM443" i="1"/>
  <c r="F502" i="12"/>
  <c r="G506" i="10"/>
  <c r="K502" i="15"/>
  <c r="D505" i="10"/>
  <c r="E501" i="15"/>
  <c r="C505" i="10"/>
  <c r="D501" i="15"/>
  <c r="AN442" i="1"/>
  <c r="L501" i="15"/>
  <c r="AM442" i="1"/>
  <c r="F501" i="12"/>
  <c r="G505" i="10"/>
  <c r="K501" i="15"/>
  <c r="D504" i="10"/>
  <c r="E500" i="15"/>
  <c r="C504" i="10"/>
  <c r="D500" i="15"/>
  <c r="AN441" i="1"/>
  <c r="L500" i="15"/>
  <c r="AM441" i="1"/>
  <c r="F500" i="12"/>
  <c r="G504" i="10"/>
  <c r="K500" i="15"/>
  <c r="D503" i="10"/>
  <c r="E499" i="15"/>
  <c r="C503" i="10"/>
  <c r="D499" i="15"/>
  <c r="AN440" i="1"/>
  <c r="L499" i="15"/>
  <c r="AM440" i="1"/>
  <c r="F499" i="12"/>
  <c r="G503" i="10"/>
  <c r="K499" i="15"/>
  <c r="D502" i="10"/>
  <c r="E498" i="15"/>
  <c r="C502" i="10"/>
  <c r="D498" i="15"/>
  <c r="AN439" i="1"/>
  <c r="L498" i="15"/>
  <c r="AM439" i="1"/>
  <c r="F498" i="12"/>
  <c r="G502" i="10"/>
  <c r="K498" i="15"/>
  <c r="D501" i="10"/>
  <c r="E497" i="15"/>
  <c r="C501" i="10"/>
  <c r="D497" i="15"/>
  <c r="AN438" i="1"/>
  <c r="L497" i="15"/>
  <c r="AM438" i="1"/>
  <c r="F497" i="12"/>
  <c r="G501" i="10"/>
  <c r="K497" i="15"/>
  <c r="D500" i="10"/>
  <c r="E496" i="15"/>
  <c r="C500" i="10"/>
  <c r="D496" i="15"/>
  <c r="AN437" i="1"/>
  <c r="L496" i="15"/>
  <c r="AM437" i="1"/>
  <c r="F496" i="12"/>
  <c r="G500" i="10"/>
  <c r="K496" i="15"/>
  <c r="D499" i="10"/>
  <c r="E495" i="15"/>
  <c r="C499" i="10"/>
  <c r="D495" i="15"/>
  <c r="AN436" i="1"/>
  <c r="L495" i="15"/>
  <c r="AM436" i="1"/>
  <c r="F495" i="12"/>
  <c r="G499" i="10"/>
  <c r="K495" i="15"/>
  <c r="D498" i="10"/>
  <c r="E494" i="15"/>
  <c r="C498" i="10"/>
  <c r="D494" i="15"/>
  <c r="AN435" i="1"/>
  <c r="L494" i="15"/>
  <c r="AM435" i="1"/>
  <c r="F494" i="12"/>
  <c r="G498" i="10"/>
  <c r="K494" i="15"/>
  <c r="D497" i="10"/>
  <c r="E493" i="15"/>
  <c r="C497" i="10"/>
  <c r="D493" i="15"/>
  <c r="AN434" i="1"/>
  <c r="L493" i="15"/>
  <c r="AM434" i="1"/>
  <c r="F493" i="12"/>
  <c r="G497" i="10"/>
  <c r="K493" i="15"/>
  <c r="D496" i="10"/>
  <c r="E492" i="15"/>
  <c r="C496" i="10"/>
  <c r="D492" i="15"/>
  <c r="AN433" i="1"/>
  <c r="L492" i="15"/>
  <c r="AM433" i="1"/>
  <c r="F492" i="12"/>
  <c r="G496" i="10"/>
  <c r="K492" i="15"/>
  <c r="D495" i="10"/>
  <c r="E491" i="15"/>
  <c r="C495" i="10"/>
  <c r="D491" i="15"/>
  <c r="AN432" i="1"/>
  <c r="L491" i="15"/>
  <c r="AM432" i="1"/>
  <c r="F491" i="12"/>
  <c r="G495" i="10"/>
  <c r="K491" i="15"/>
  <c r="D494" i="10"/>
  <c r="E490" i="15"/>
  <c r="C494" i="10"/>
  <c r="D490" i="15"/>
  <c r="AN431" i="1"/>
  <c r="L490" i="15"/>
  <c r="AM431" i="1"/>
  <c r="F490" i="12"/>
  <c r="G494" i="10"/>
  <c r="K490" i="15"/>
  <c r="D493" i="10"/>
  <c r="E489" i="15"/>
  <c r="C493" i="10"/>
  <c r="D489" i="15"/>
  <c r="AN430" i="1"/>
  <c r="L489" i="15"/>
  <c r="AM430" i="1"/>
  <c r="F489" i="12"/>
  <c r="G493" i="10"/>
  <c r="K489" i="15"/>
  <c r="D492" i="10"/>
  <c r="E488" i="15"/>
  <c r="C492" i="10"/>
  <c r="D488" i="15"/>
  <c r="AN429" i="1"/>
  <c r="L488" i="15"/>
  <c r="AM429" i="1"/>
  <c r="F488" i="12"/>
  <c r="G492" i="10"/>
  <c r="K488" i="15"/>
  <c r="D491" i="10"/>
  <c r="E487" i="15"/>
  <c r="C491" i="10"/>
  <c r="D487" i="15"/>
  <c r="AN428" i="1"/>
  <c r="L487" i="15"/>
  <c r="AM428" i="1"/>
  <c r="F487" i="12"/>
  <c r="G491" i="10"/>
  <c r="K487" i="15"/>
  <c r="D490" i="10"/>
  <c r="E486" i="15"/>
  <c r="C490" i="10"/>
  <c r="D486" i="15"/>
  <c r="AN427" i="1"/>
  <c r="L486" i="15"/>
  <c r="AM427" i="1"/>
  <c r="F486" i="12"/>
  <c r="G490" i="10"/>
  <c r="K486" i="15"/>
  <c r="D489" i="10"/>
  <c r="E485" i="15"/>
  <c r="C489" i="10"/>
  <c r="D485" i="15"/>
  <c r="AN426" i="1"/>
  <c r="L485" i="15"/>
  <c r="AM426" i="1"/>
  <c r="F485" i="12"/>
  <c r="G489" i="10"/>
  <c r="K485" i="15"/>
  <c r="D488" i="10"/>
  <c r="E484" i="15"/>
  <c r="C488" i="10"/>
  <c r="D484" i="15"/>
  <c r="AN425" i="1"/>
  <c r="L484" i="15"/>
  <c r="AM425" i="1"/>
  <c r="F484" i="12"/>
  <c r="G488" i="10"/>
  <c r="K484" i="15"/>
  <c r="D487" i="10"/>
  <c r="E483" i="15"/>
  <c r="C487" i="10"/>
  <c r="D483" i="15"/>
  <c r="AN424" i="1"/>
  <c r="L483" i="15"/>
  <c r="AM424" i="1"/>
  <c r="F483" i="12"/>
  <c r="G487" i="10"/>
  <c r="K483" i="15"/>
  <c r="D486" i="10"/>
  <c r="E482" i="15"/>
  <c r="C486" i="10"/>
  <c r="D482" i="15"/>
  <c r="AN423" i="1"/>
  <c r="L482" i="15"/>
  <c r="AM423" i="1"/>
  <c r="F482" i="12"/>
  <c r="G486" i="10"/>
  <c r="K482" i="15"/>
  <c r="D485" i="10"/>
  <c r="E481" i="15"/>
  <c r="C485" i="10"/>
  <c r="D481" i="15"/>
  <c r="AN422" i="1"/>
  <c r="L481" i="15"/>
  <c r="AM422" i="1"/>
  <c r="F481" i="12"/>
  <c r="G485" i="10"/>
  <c r="K481" i="15"/>
  <c r="D484" i="10"/>
  <c r="E480" i="15"/>
  <c r="C484" i="10"/>
  <c r="D480" i="15"/>
  <c r="AN421" i="1"/>
  <c r="L480" i="15"/>
  <c r="AM421" i="1"/>
  <c r="F480" i="12"/>
  <c r="G484" i="10"/>
  <c r="K480" i="15"/>
  <c r="D483" i="10"/>
  <c r="E479" i="15"/>
  <c r="C483" i="10"/>
  <c r="D479" i="15"/>
  <c r="AN420" i="1"/>
  <c r="L479" i="15"/>
  <c r="AM420" i="1"/>
  <c r="F479" i="12"/>
  <c r="G483" i="10"/>
  <c r="K479" i="15"/>
  <c r="D482" i="10"/>
  <c r="E478" i="15"/>
  <c r="C482" i="10"/>
  <c r="D478" i="15"/>
  <c r="AN419" i="1"/>
  <c r="L478" i="15"/>
  <c r="AM419" i="1"/>
  <c r="F478" i="12"/>
  <c r="G482" i="10"/>
  <c r="K478" i="15"/>
  <c r="D481" i="10"/>
  <c r="E477" i="15"/>
  <c r="C481" i="10"/>
  <c r="D477" i="15"/>
  <c r="AN418" i="1"/>
  <c r="L477" i="15"/>
  <c r="AM418" i="1"/>
  <c r="F477" i="12"/>
  <c r="G481" i="10"/>
  <c r="K477" i="15"/>
  <c r="D480" i="10"/>
  <c r="E476" i="15"/>
  <c r="C480" i="10"/>
  <c r="D476" i="15"/>
  <c r="AN417" i="1"/>
  <c r="L476" i="15"/>
  <c r="AM417" i="1"/>
  <c r="F476" i="12"/>
  <c r="G480" i="10"/>
  <c r="K476" i="15"/>
  <c r="D479" i="10"/>
  <c r="E475" i="15"/>
  <c r="C479" i="10"/>
  <c r="D475" i="15"/>
  <c r="AN416" i="1"/>
  <c r="L475" i="15"/>
  <c r="AM416" i="1"/>
  <c r="F475" i="12"/>
  <c r="G479" i="10"/>
  <c r="K475" i="15"/>
  <c r="D478" i="10"/>
  <c r="E474" i="15"/>
  <c r="C478" i="10"/>
  <c r="D474" i="15"/>
  <c r="AN415" i="1"/>
  <c r="L474" i="15"/>
  <c r="AM415" i="1"/>
  <c r="F474" i="12"/>
  <c r="G478" i="10"/>
  <c r="K474" i="15"/>
  <c r="D477" i="10"/>
  <c r="E473" i="15"/>
  <c r="C477" i="10"/>
  <c r="D473" i="15"/>
  <c r="AN414" i="1"/>
  <c r="L473" i="15"/>
  <c r="AM414" i="1"/>
  <c r="F473" i="12"/>
  <c r="G477" i="10"/>
  <c r="K473" i="15"/>
  <c r="D476" i="10"/>
  <c r="E472" i="15"/>
  <c r="C476" i="10"/>
  <c r="D472" i="15"/>
  <c r="AN413" i="1"/>
  <c r="L472" i="15"/>
  <c r="AM413" i="1"/>
  <c r="F472" i="12"/>
  <c r="G476" i="10"/>
  <c r="K472" i="15"/>
  <c r="D475" i="10"/>
  <c r="E471" i="15"/>
  <c r="C475" i="10"/>
  <c r="D471" i="15"/>
  <c r="AN412" i="1"/>
  <c r="L471" i="15"/>
  <c r="AM412" i="1"/>
  <c r="F471" i="12"/>
  <c r="G475" i="10"/>
  <c r="K471" i="15"/>
  <c r="D474" i="10"/>
  <c r="E470" i="15"/>
  <c r="C474" i="10"/>
  <c r="D470" i="15"/>
  <c r="AN411" i="1"/>
  <c r="L470" i="15"/>
  <c r="AM411" i="1"/>
  <c r="F470" i="12"/>
  <c r="G474" i="10"/>
  <c r="K470" i="15"/>
  <c r="D473" i="10"/>
  <c r="E469" i="15"/>
  <c r="C473" i="10"/>
  <c r="D469" i="15"/>
  <c r="AN410" i="1"/>
  <c r="L469" i="15"/>
  <c r="AM410" i="1"/>
  <c r="F469" i="12"/>
  <c r="G473" i="10"/>
  <c r="K469" i="15"/>
  <c r="D472" i="10"/>
  <c r="E468" i="15"/>
  <c r="C472" i="10"/>
  <c r="D468" i="15"/>
  <c r="AN409" i="1"/>
  <c r="L468" i="15"/>
  <c r="AM409" i="1"/>
  <c r="F468" i="12"/>
  <c r="G472" i="10"/>
  <c r="K468" i="15"/>
  <c r="D471" i="10"/>
  <c r="E467" i="15"/>
  <c r="C471" i="10"/>
  <c r="D467" i="15"/>
  <c r="AN408" i="1"/>
  <c r="L467" i="15"/>
  <c r="AM408" i="1"/>
  <c r="F467" i="12"/>
  <c r="G471" i="10"/>
  <c r="K467" i="15"/>
  <c r="D470" i="10"/>
  <c r="E466" i="15"/>
  <c r="C470" i="10"/>
  <c r="D466" i="15"/>
  <c r="AN407" i="1"/>
  <c r="L466" i="15"/>
  <c r="AM407" i="1"/>
  <c r="F466" i="12"/>
  <c r="G470" i="10"/>
  <c r="K466" i="15"/>
  <c r="D469" i="10"/>
  <c r="E465" i="15"/>
  <c r="C469" i="10"/>
  <c r="D465" i="15"/>
  <c r="AN406" i="1"/>
  <c r="L465" i="15"/>
  <c r="AM406" i="1"/>
  <c r="F465" i="12"/>
  <c r="G469" i="10"/>
  <c r="K465" i="15"/>
  <c r="D468" i="10"/>
  <c r="E464" i="15"/>
  <c r="C468" i="10"/>
  <c r="D464" i="15"/>
  <c r="AN405" i="1"/>
  <c r="L464" i="15"/>
  <c r="AM405" i="1"/>
  <c r="F464" i="12"/>
  <c r="G468" i="10"/>
  <c r="K464" i="15"/>
  <c r="D467" i="10"/>
  <c r="E463" i="15"/>
  <c r="C467" i="10"/>
  <c r="D463" i="15"/>
  <c r="AN404" i="1"/>
  <c r="L463" i="15"/>
  <c r="AM404" i="1"/>
  <c r="F463" i="12"/>
  <c r="G467" i="10"/>
  <c r="K463" i="15"/>
  <c r="D466" i="10"/>
  <c r="E462" i="15"/>
  <c r="C466" i="10"/>
  <c r="D462" i="15"/>
  <c r="AN403" i="1"/>
  <c r="L462" i="15"/>
  <c r="AM403" i="1"/>
  <c r="F462" i="12"/>
  <c r="G466" i="10"/>
  <c r="K462" i="15"/>
  <c r="D465" i="10"/>
  <c r="E461" i="15"/>
  <c r="C465" i="10"/>
  <c r="D461" i="15"/>
  <c r="AN402" i="1"/>
  <c r="L461" i="15"/>
  <c r="AM402" i="1"/>
  <c r="F461" i="12"/>
  <c r="G465" i="10"/>
  <c r="K461" i="15"/>
  <c r="D464" i="10"/>
  <c r="E460" i="15"/>
  <c r="C464" i="10"/>
  <c r="D460" i="15"/>
  <c r="AN401" i="1"/>
  <c r="L460" i="15"/>
  <c r="AM401" i="1"/>
  <c r="F460" i="12"/>
  <c r="G464" i="10"/>
  <c r="K460" i="15"/>
  <c r="D463" i="10"/>
  <c r="E459" i="15"/>
  <c r="C463" i="10"/>
  <c r="D459" i="15"/>
  <c r="AN400" i="1"/>
  <c r="L459" i="15"/>
  <c r="AM400" i="1"/>
  <c r="F459" i="12"/>
  <c r="G463" i="10"/>
  <c r="K459" i="15"/>
  <c r="D462" i="10"/>
  <c r="E458" i="15"/>
  <c r="C462" i="10"/>
  <c r="D458" i="15"/>
  <c r="AN399" i="1"/>
  <c r="L458" i="15"/>
  <c r="AM399" i="1"/>
  <c r="F458" i="12"/>
  <c r="G462" i="10"/>
  <c r="K458" i="15"/>
  <c r="D461" i="10"/>
  <c r="E457" i="15"/>
  <c r="C461" i="10"/>
  <c r="D457" i="15"/>
  <c r="AN398" i="1"/>
  <c r="L457" i="15"/>
  <c r="AM398" i="1"/>
  <c r="F457" i="12"/>
  <c r="G461" i="10"/>
  <c r="K457" i="15"/>
  <c r="D460" i="10"/>
  <c r="E456" i="15"/>
  <c r="C460" i="10"/>
  <c r="D456" i="15"/>
  <c r="AN397" i="1"/>
  <c r="L456" i="15"/>
  <c r="AM397" i="1"/>
  <c r="F456" i="12"/>
  <c r="G460" i="10"/>
  <c r="K456" i="15"/>
  <c r="D459" i="10"/>
  <c r="E455" i="15"/>
  <c r="C459" i="10"/>
  <c r="D455" i="15"/>
  <c r="AN396" i="1"/>
  <c r="L455" i="15"/>
  <c r="AM396" i="1"/>
  <c r="F455" i="12"/>
  <c r="G459" i="10"/>
  <c r="K455" i="15"/>
  <c r="D458" i="10"/>
  <c r="E454" i="15"/>
  <c r="C458" i="10"/>
  <c r="D454" i="15"/>
  <c r="AN395" i="1"/>
  <c r="L454" i="15"/>
  <c r="AM395" i="1"/>
  <c r="F454" i="12"/>
  <c r="G458" i="10"/>
  <c r="K454" i="15"/>
  <c r="D457" i="10"/>
  <c r="E453" i="15"/>
  <c r="C457" i="10"/>
  <c r="D453" i="15"/>
  <c r="AN394" i="1"/>
  <c r="L453" i="15"/>
  <c r="AM394" i="1"/>
  <c r="F453" i="12"/>
  <c r="G457" i="10"/>
  <c r="K453" i="15"/>
  <c r="D456" i="10"/>
  <c r="E452" i="15"/>
  <c r="C456" i="10"/>
  <c r="D452" i="15"/>
  <c r="AN393" i="1"/>
  <c r="L452" i="15"/>
  <c r="AM393" i="1"/>
  <c r="F452" i="12"/>
  <c r="G456" i="10"/>
  <c r="K452" i="15"/>
  <c r="D455" i="10"/>
  <c r="E451" i="15"/>
  <c r="C455" i="10"/>
  <c r="D451" i="15"/>
  <c r="AN392" i="1"/>
  <c r="L451" i="15"/>
  <c r="AM392" i="1"/>
  <c r="F451" i="12"/>
  <c r="G455" i="10"/>
  <c r="K451" i="15"/>
  <c r="D454" i="10"/>
  <c r="E450" i="15"/>
  <c r="C454" i="10"/>
  <c r="D450" i="15"/>
  <c r="AN391" i="1"/>
  <c r="L450" i="15"/>
  <c r="AM391" i="1"/>
  <c r="F450" i="12"/>
  <c r="G454" i="10"/>
  <c r="K450" i="15"/>
  <c r="D453" i="10"/>
  <c r="E449" i="15"/>
  <c r="C453" i="10"/>
  <c r="D449" i="15"/>
  <c r="AN390" i="1"/>
  <c r="L449" i="15"/>
  <c r="AM390" i="1"/>
  <c r="F449" i="12"/>
  <c r="G453" i="10"/>
  <c r="K449" i="15"/>
  <c r="D452" i="10"/>
  <c r="E448" i="15"/>
  <c r="C452" i="10"/>
  <c r="D448" i="15"/>
  <c r="AN389" i="1"/>
  <c r="L448" i="15"/>
  <c r="AM389" i="1"/>
  <c r="F448" i="12"/>
  <c r="G452" i="10"/>
  <c r="K448" i="15"/>
  <c r="D451" i="10"/>
  <c r="E447" i="15"/>
  <c r="C451" i="10"/>
  <c r="D447" i="15"/>
  <c r="AN388" i="1"/>
  <c r="L447" i="15"/>
  <c r="AM388" i="1"/>
  <c r="F447" i="12"/>
  <c r="G451" i="10"/>
  <c r="K447" i="15"/>
  <c r="D450" i="10"/>
  <c r="E446" i="15"/>
  <c r="C450" i="10"/>
  <c r="D446" i="15"/>
  <c r="AN387" i="1"/>
  <c r="L446" i="15"/>
  <c r="AM387" i="1"/>
  <c r="F446" i="12"/>
  <c r="G450" i="10"/>
  <c r="K446" i="15"/>
  <c r="D449" i="10"/>
  <c r="E445" i="15"/>
  <c r="C449" i="10"/>
  <c r="D445" i="15"/>
  <c r="AN386" i="1"/>
  <c r="L445" i="15"/>
  <c r="AM386" i="1"/>
  <c r="F445" i="12"/>
  <c r="G449" i="10"/>
  <c r="K445" i="15"/>
  <c r="D448" i="10"/>
  <c r="E444" i="15"/>
  <c r="C448" i="10"/>
  <c r="D444" i="15"/>
  <c r="AN385" i="1"/>
  <c r="L444" i="15"/>
  <c r="AM385" i="1"/>
  <c r="F444" i="12"/>
  <c r="G448" i="10"/>
  <c r="K444" i="15"/>
  <c r="D447" i="10"/>
  <c r="E443" i="15"/>
  <c r="C447" i="10"/>
  <c r="D443" i="15"/>
  <c r="AN384" i="1"/>
  <c r="L443" i="15"/>
  <c r="AM384" i="1"/>
  <c r="F443" i="12"/>
  <c r="G447" i="10"/>
  <c r="K443" i="15"/>
  <c r="D446" i="10"/>
  <c r="E442" i="15"/>
  <c r="C446" i="10"/>
  <c r="D442" i="15"/>
  <c r="AN383" i="1"/>
  <c r="L442" i="15"/>
  <c r="AM383" i="1"/>
  <c r="F442" i="12"/>
  <c r="G446" i="10"/>
  <c r="K442" i="15"/>
  <c r="D445" i="10"/>
  <c r="E441" i="15"/>
  <c r="C445" i="10"/>
  <c r="D441" i="15"/>
  <c r="AN382" i="1"/>
  <c r="L441" i="15"/>
  <c r="AM382" i="1"/>
  <c r="F441" i="12"/>
  <c r="G445" i="10"/>
  <c r="K441" i="15"/>
  <c r="D444" i="10"/>
  <c r="E440" i="15"/>
  <c r="C444" i="10"/>
  <c r="D440" i="15"/>
  <c r="AN381" i="1"/>
  <c r="L440" i="15"/>
  <c r="AM381" i="1"/>
  <c r="F440" i="12"/>
  <c r="G444" i="10"/>
  <c r="K440" i="15"/>
  <c r="D443" i="10"/>
  <c r="E439" i="15"/>
  <c r="C443" i="10"/>
  <c r="D439" i="15"/>
  <c r="AN380" i="1"/>
  <c r="L439" i="15"/>
  <c r="AM380" i="1"/>
  <c r="F439" i="12"/>
  <c r="G443" i="10"/>
  <c r="K439" i="15"/>
  <c r="D442" i="10"/>
  <c r="E438" i="15"/>
  <c r="C442" i="10"/>
  <c r="D438" i="15"/>
  <c r="AN379" i="1"/>
  <c r="L438" i="15"/>
  <c r="AM379" i="1"/>
  <c r="F438" i="12"/>
  <c r="G442" i="10"/>
  <c r="K438" i="15"/>
  <c r="D441" i="10"/>
  <c r="E437" i="15"/>
  <c r="C441" i="10"/>
  <c r="D437" i="15"/>
  <c r="AN378" i="1"/>
  <c r="L437" i="15"/>
  <c r="AM378" i="1"/>
  <c r="F437" i="12"/>
  <c r="G441" i="10"/>
  <c r="K437" i="15"/>
  <c r="D440" i="10"/>
  <c r="E436" i="15"/>
  <c r="C440" i="10"/>
  <c r="D436" i="15"/>
  <c r="AN377" i="1"/>
  <c r="L436" i="15"/>
  <c r="AM377" i="1"/>
  <c r="F436" i="12"/>
  <c r="G440" i="10"/>
  <c r="K436" i="15"/>
  <c r="D439" i="10"/>
  <c r="E435" i="15"/>
  <c r="C439" i="10"/>
  <c r="D435" i="15"/>
  <c r="AN376" i="1"/>
  <c r="L435" i="15"/>
  <c r="AM376" i="1"/>
  <c r="F435" i="12"/>
  <c r="G439" i="10"/>
  <c r="K435" i="15"/>
  <c r="D438" i="10"/>
  <c r="E434" i="15"/>
  <c r="C438" i="10"/>
  <c r="D434" i="15"/>
  <c r="AM375" i="1"/>
  <c r="F434" i="12"/>
  <c r="G438" i="10"/>
  <c r="K434" i="15"/>
  <c r="D437" i="10"/>
  <c r="E433" i="15"/>
  <c r="C437" i="10"/>
  <c r="D433" i="15"/>
  <c r="AN374" i="1"/>
  <c r="L433" i="15"/>
  <c r="AM374" i="1"/>
  <c r="F433" i="12"/>
  <c r="G437" i="10"/>
  <c r="K433" i="15"/>
  <c r="D436" i="10"/>
  <c r="E432" i="15"/>
  <c r="C436" i="10"/>
  <c r="D432" i="15"/>
  <c r="AN373" i="1"/>
  <c r="L432" i="15"/>
  <c r="AM373" i="1"/>
  <c r="F432" i="12"/>
  <c r="G436" i="10"/>
  <c r="K432" i="15"/>
  <c r="D435" i="10"/>
  <c r="E431" i="15"/>
  <c r="C435" i="10"/>
  <c r="D431" i="15"/>
  <c r="AN372" i="1"/>
  <c r="L431" i="15"/>
  <c r="AM372" i="1"/>
  <c r="F431" i="12"/>
  <c r="G435" i="10"/>
  <c r="K431" i="15"/>
  <c r="D434" i="10"/>
  <c r="E430" i="15"/>
  <c r="C434" i="10"/>
  <c r="D430" i="15"/>
  <c r="AN371" i="1"/>
  <c r="L430" i="15"/>
  <c r="AM371" i="1"/>
  <c r="F430" i="12"/>
  <c r="G434" i="10"/>
  <c r="K430" i="15"/>
  <c r="D433" i="10"/>
  <c r="E429" i="15"/>
  <c r="C433" i="10"/>
  <c r="D429" i="15"/>
  <c r="AN370" i="1"/>
  <c r="L429" i="15"/>
  <c r="AM370" i="1"/>
  <c r="F429" i="12"/>
  <c r="G433" i="10"/>
  <c r="K429" i="15"/>
  <c r="D432" i="10"/>
  <c r="E428" i="15"/>
  <c r="C432" i="10"/>
  <c r="D428" i="15"/>
  <c r="AN369" i="1"/>
  <c r="L428" i="15"/>
  <c r="AM369" i="1"/>
  <c r="F428" i="12"/>
  <c r="G432" i="10"/>
  <c r="K428" i="15"/>
  <c r="D431" i="10"/>
  <c r="E427" i="15"/>
  <c r="C431" i="10"/>
  <c r="D427" i="15"/>
  <c r="AN368" i="1"/>
  <c r="L427" i="15"/>
  <c r="AM368" i="1"/>
  <c r="F427" i="12"/>
  <c r="G431" i="10"/>
  <c r="K427" i="15"/>
  <c r="D430" i="10"/>
  <c r="E426" i="15"/>
  <c r="C430" i="10"/>
  <c r="D426" i="15"/>
  <c r="AN367" i="1"/>
  <c r="L426" i="15"/>
  <c r="AM367" i="1"/>
  <c r="F426" i="12"/>
  <c r="G430" i="10"/>
  <c r="K426" i="15"/>
  <c r="D429" i="10"/>
  <c r="E425" i="15"/>
  <c r="C429" i="10"/>
  <c r="D425" i="15"/>
  <c r="AM366" i="1"/>
  <c r="F425" i="12"/>
  <c r="G429" i="10"/>
  <c r="K425" i="15"/>
  <c r="D428" i="10"/>
  <c r="E424" i="15"/>
  <c r="C428" i="10"/>
  <c r="D424" i="15"/>
  <c r="AN365" i="1"/>
  <c r="L424" i="15"/>
  <c r="AM365" i="1"/>
  <c r="F424" i="12"/>
  <c r="G428" i="10"/>
  <c r="K424" i="15"/>
  <c r="D427" i="10"/>
  <c r="E423" i="15"/>
  <c r="C427" i="10"/>
  <c r="D423" i="15"/>
  <c r="AN364" i="1"/>
  <c r="L423" i="15"/>
  <c r="AM364" i="1"/>
  <c r="F423" i="12"/>
  <c r="G427" i="10"/>
  <c r="K423" i="15"/>
  <c r="D426" i="10"/>
  <c r="E422" i="15"/>
  <c r="C426" i="10"/>
  <c r="D422" i="15"/>
  <c r="AN363" i="1"/>
  <c r="L422" i="15"/>
  <c r="AM363" i="1"/>
  <c r="F422" i="12"/>
  <c r="G426" i="10"/>
  <c r="K422" i="15"/>
  <c r="D425" i="10"/>
  <c r="E421" i="15"/>
  <c r="C425" i="10"/>
  <c r="D421" i="15"/>
  <c r="AN362" i="1"/>
  <c r="L421" i="15"/>
  <c r="AM362" i="1"/>
  <c r="F421" i="12"/>
  <c r="G425" i="10"/>
  <c r="K421" i="15"/>
  <c r="D424" i="10"/>
  <c r="E420" i="15"/>
  <c r="C424" i="10"/>
  <c r="D420" i="15"/>
  <c r="AN361" i="1"/>
  <c r="L420" i="15"/>
  <c r="AM361" i="1"/>
  <c r="F420" i="12"/>
  <c r="G424" i="10"/>
  <c r="K420" i="15"/>
  <c r="D423" i="10"/>
  <c r="E419" i="15"/>
  <c r="C423" i="10"/>
  <c r="D419" i="15"/>
  <c r="AN360" i="1"/>
  <c r="L419" i="15"/>
  <c r="AM360" i="1"/>
  <c r="F419" i="12"/>
  <c r="G423" i="10"/>
  <c r="K419" i="15"/>
  <c r="D422" i="10"/>
  <c r="E418" i="15"/>
  <c r="C422" i="10"/>
  <c r="D418" i="15"/>
  <c r="AN359" i="1"/>
  <c r="L418" i="15"/>
  <c r="AM359" i="1"/>
  <c r="F418" i="12"/>
  <c r="G422" i="10"/>
  <c r="K418" i="15"/>
  <c r="D421" i="10"/>
  <c r="E417" i="15"/>
  <c r="C421" i="10"/>
  <c r="D417" i="15"/>
  <c r="AN358" i="1"/>
  <c r="L417" i="15"/>
  <c r="AM358" i="1"/>
  <c r="F417" i="12"/>
  <c r="G421" i="10"/>
  <c r="K417" i="15"/>
  <c r="D420" i="10"/>
  <c r="E416" i="15"/>
  <c r="C420" i="10"/>
  <c r="D416" i="15"/>
  <c r="AM357" i="1"/>
  <c r="F416" i="12"/>
  <c r="G420" i="10"/>
  <c r="K416" i="15"/>
  <c r="D419" i="10"/>
  <c r="E415" i="15"/>
  <c r="C419" i="10"/>
  <c r="D415" i="15"/>
  <c r="AN356" i="1"/>
  <c r="L415" i="15"/>
  <c r="AM356" i="1"/>
  <c r="F415" i="12"/>
  <c r="G419" i="10"/>
  <c r="K415" i="15"/>
  <c r="D418" i="10"/>
  <c r="E414" i="15"/>
  <c r="C418" i="10"/>
  <c r="D414" i="15"/>
  <c r="AN355" i="1"/>
  <c r="L414" i="15"/>
  <c r="F414" i="12"/>
  <c r="G418" i="10"/>
  <c r="K414" i="15"/>
  <c r="D417" i="10"/>
  <c r="E413" i="15"/>
  <c r="C417" i="10"/>
  <c r="D413" i="15"/>
  <c r="AN354" i="1"/>
  <c r="L413" i="15"/>
  <c r="AM354" i="1"/>
  <c r="F413" i="12"/>
  <c r="G417" i="10"/>
  <c r="K413" i="15"/>
  <c r="D416" i="10"/>
  <c r="E412" i="15"/>
  <c r="C416" i="10"/>
  <c r="D412" i="15"/>
  <c r="AN353" i="1"/>
  <c r="L412" i="15"/>
  <c r="AM353" i="1"/>
  <c r="F412" i="12"/>
  <c r="G416" i="10"/>
  <c r="K412" i="15"/>
  <c r="D415" i="10"/>
  <c r="E411" i="15"/>
  <c r="C415" i="10"/>
  <c r="D411" i="15"/>
  <c r="AN352" i="1"/>
  <c r="L411" i="15"/>
  <c r="AM352" i="1"/>
  <c r="F411" i="12"/>
  <c r="G415" i="10"/>
  <c r="K411" i="15"/>
  <c r="D414" i="10"/>
  <c r="E410" i="15"/>
  <c r="C414" i="10"/>
  <c r="D410" i="15"/>
  <c r="AN351" i="1"/>
  <c r="L410" i="15"/>
  <c r="AM351" i="1"/>
  <c r="F410" i="12"/>
  <c r="G414" i="10"/>
  <c r="K410" i="15"/>
  <c r="D413" i="10"/>
  <c r="E409" i="15"/>
  <c r="C413" i="10"/>
  <c r="D409" i="15"/>
  <c r="AN350" i="1"/>
  <c r="L409" i="15"/>
  <c r="AM350" i="1"/>
  <c r="F409" i="12"/>
  <c r="G413" i="10"/>
  <c r="K409" i="15"/>
  <c r="D412" i="10"/>
  <c r="E408" i="15"/>
  <c r="C412" i="10"/>
  <c r="D408" i="15"/>
  <c r="AN349" i="1"/>
  <c r="L408" i="15"/>
  <c r="AM349" i="1"/>
  <c r="F408" i="12"/>
  <c r="G412" i="10"/>
  <c r="K408" i="15"/>
  <c r="D411" i="10"/>
  <c r="E407" i="15"/>
  <c r="C411" i="10"/>
  <c r="D407" i="15"/>
  <c r="AM348" i="1"/>
  <c r="F407" i="12"/>
  <c r="G411" i="10"/>
  <c r="K407" i="15"/>
  <c r="D410" i="10"/>
  <c r="E406" i="15"/>
  <c r="C410" i="10"/>
  <c r="D406" i="15"/>
  <c r="AN347" i="1"/>
  <c r="L406" i="15"/>
  <c r="AM347" i="1"/>
  <c r="F406" i="12"/>
  <c r="G410" i="10"/>
  <c r="K406" i="15"/>
  <c r="D409" i="10"/>
  <c r="E405" i="15"/>
  <c r="C409" i="10"/>
  <c r="D405" i="15"/>
  <c r="AN346" i="1"/>
  <c r="L405" i="15"/>
  <c r="AM346" i="1"/>
  <c r="F405" i="12"/>
  <c r="G409" i="10"/>
  <c r="K405" i="15"/>
  <c r="D408" i="10"/>
  <c r="E404" i="15"/>
  <c r="C408" i="10"/>
  <c r="D404" i="15"/>
  <c r="AN345" i="1"/>
  <c r="L404" i="15"/>
  <c r="AM345" i="1"/>
  <c r="F404" i="12"/>
  <c r="G408" i="10"/>
  <c r="K404" i="15"/>
  <c r="D407" i="10"/>
  <c r="E403" i="15"/>
  <c r="C407" i="10"/>
  <c r="D403" i="15"/>
  <c r="AN344" i="1"/>
  <c r="L403" i="15"/>
  <c r="AM344" i="1"/>
  <c r="F403" i="12"/>
  <c r="G407" i="10"/>
  <c r="K403" i="15"/>
  <c r="D406" i="10"/>
  <c r="E402" i="15"/>
  <c r="C406" i="10"/>
  <c r="D402" i="15"/>
  <c r="AN343" i="1"/>
  <c r="L402" i="15"/>
  <c r="AM343" i="1"/>
  <c r="F402" i="12"/>
  <c r="G406" i="10"/>
  <c r="K402" i="15"/>
  <c r="D405" i="10"/>
  <c r="E401" i="15"/>
  <c r="C405" i="10"/>
  <c r="D401" i="15"/>
  <c r="AN342" i="1"/>
  <c r="L401" i="15"/>
  <c r="AM342" i="1"/>
  <c r="F401" i="12"/>
  <c r="G405" i="10"/>
  <c r="K401" i="15"/>
  <c r="D404" i="10"/>
  <c r="E400" i="15"/>
  <c r="C404" i="10"/>
  <c r="D400" i="15"/>
  <c r="AN341" i="1"/>
  <c r="L400" i="15"/>
  <c r="AM341" i="1"/>
  <c r="F400" i="12"/>
  <c r="G404" i="10"/>
  <c r="K400" i="15"/>
  <c r="D403" i="10"/>
  <c r="E399" i="15"/>
  <c r="C403" i="10"/>
  <c r="D399" i="15"/>
  <c r="AN340" i="1"/>
  <c r="L399" i="15"/>
  <c r="AM340" i="1"/>
  <c r="F399" i="12"/>
  <c r="G403" i="10"/>
  <c r="K399" i="15"/>
  <c r="D402" i="10"/>
  <c r="E398" i="15"/>
  <c r="C402" i="10"/>
  <c r="D398" i="15"/>
  <c r="AM339" i="1"/>
  <c r="F398" i="12"/>
  <c r="G402" i="10"/>
  <c r="K398" i="15"/>
  <c r="D401" i="10"/>
  <c r="E397" i="15"/>
  <c r="C401" i="10"/>
  <c r="D397" i="15"/>
  <c r="AN338" i="1"/>
  <c r="L397" i="15"/>
  <c r="AM338" i="1"/>
  <c r="F397" i="12"/>
  <c r="G401" i="10"/>
  <c r="K397" i="15"/>
  <c r="D400" i="10"/>
  <c r="E396" i="15"/>
  <c r="C400" i="10"/>
  <c r="D396" i="15"/>
  <c r="AN337" i="1"/>
  <c r="L396" i="15"/>
  <c r="AM337" i="1"/>
  <c r="F396" i="12"/>
  <c r="G400" i="10"/>
  <c r="K396" i="15"/>
  <c r="D399" i="10"/>
  <c r="E395" i="15"/>
  <c r="C399" i="10"/>
  <c r="D395" i="15"/>
  <c r="AN336" i="1"/>
  <c r="L395" i="15"/>
  <c r="AM336" i="1"/>
  <c r="F395" i="12"/>
  <c r="G399" i="10"/>
  <c r="K395" i="15"/>
  <c r="D398" i="10"/>
  <c r="E394" i="15"/>
  <c r="C398" i="10"/>
  <c r="D394" i="15"/>
  <c r="AN335" i="1"/>
  <c r="L394" i="15"/>
  <c r="AM335" i="1"/>
  <c r="F394" i="12"/>
  <c r="G398" i="10"/>
  <c r="K394" i="15"/>
  <c r="D397" i="10"/>
  <c r="E393" i="15"/>
  <c r="C397" i="10"/>
  <c r="D393" i="15"/>
  <c r="AN334" i="1"/>
  <c r="L393" i="15"/>
  <c r="AM334" i="1"/>
  <c r="F393" i="12"/>
  <c r="G397" i="10"/>
  <c r="K393" i="15"/>
  <c r="D396" i="10"/>
  <c r="E392" i="15"/>
  <c r="C396" i="10"/>
  <c r="D392" i="15"/>
  <c r="AN333" i="1"/>
  <c r="L392" i="15"/>
  <c r="AM333" i="1"/>
  <c r="F392" i="12"/>
  <c r="G396" i="10"/>
  <c r="K392" i="15"/>
  <c r="D395" i="10"/>
  <c r="E391" i="15"/>
  <c r="C395" i="10"/>
  <c r="D391" i="15"/>
  <c r="AN332" i="1"/>
  <c r="L391" i="15"/>
  <c r="AM332" i="1"/>
  <c r="F391" i="12"/>
  <c r="G395" i="10"/>
  <c r="K391" i="15"/>
  <c r="D394" i="10"/>
  <c r="E390" i="15"/>
  <c r="C394" i="10"/>
  <c r="D390" i="15"/>
  <c r="AN331" i="1"/>
  <c r="L390" i="15"/>
  <c r="AM331" i="1"/>
  <c r="F390" i="12"/>
  <c r="G394" i="10"/>
  <c r="K390" i="15"/>
  <c r="D393" i="10"/>
  <c r="E389" i="15"/>
  <c r="C393" i="10"/>
  <c r="D389" i="15"/>
  <c r="AN330" i="1"/>
  <c r="L389" i="15"/>
  <c r="AM330" i="1"/>
  <c r="F389" i="12"/>
  <c r="G393" i="10"/>
  <c r="K389" i="15"/>
  <c r="D392" i="10"/>
  <c r="E388" i="15"/>
  <c r="C392" i="10"/>
  <c r="D388" i="15"/>
  <c r="AN329" i="1"/>
  <c r="L388" i="15"/>
  <c r="AM329" i="1"/>
  <c r="F388" i="12"/>
  <c r="G392" i="10"/>
  <c r="K388" i="15"/>
  <c r="D391" i="10"/>
  <c r="E387" i="15"/>
  <c r="C391" i="10"/>
  <c r="D387" i="15"/>
  <c r="AN328" i="1"/>
  <c r="L387" i="15"/>
  <c r="AM328" i="1"/>
  <c r="F387" i="12"/>
  <c r="G391" i="10"/>
  <c r="K387" i="15"/>
  <c r="D390" i="10"/>
  <c r="E386" i="15"/>
  <c r="C390" i="10"/>
  <c r="D386" i="15"/>
  <c r="AM327" i="1"/>
  <c r="F386" i="12"/>
  <c r="G390" i="10"/>
  <c r="K386" i="15"/>
  <c r="D389" i="10"/>
  <c r="E385" i="15"/>
  <c r="C389" i="10"/>
  <c r="D385" i="15"/>
  <c r="AN326" i="1"/>
  <c r="L385" i="15"/>
  <c r="AM326" i="1"/>
  <c r="F385" i="12"/>
  <c r="G389" i="10"/>
  <c r="K385" i="15"/>
  <c r="D388" i="10"/>
  <c r="E384" i="15"/>
  <c r="C388" i="10"/>
  <c r="D384" i="15"/>
  <c r="AN325" i="1"/>
  <c r="L384" i="15"/>
  <c r="AM325" i="1"/>
  <c r="F384" i="12"/>
  <c r="G388" i="10"/>
  <c r="K384" i="15"/>
  <c r="D387" i="10"/>
  <c r="E383" i="15"/>
  <c r="C387" i="10"/>
  <c r="D383" i="15"/>
  <c r="AN324" i="1"/>
  <c r="L383" i="15"/>
  <c r="AM324" i="1"/>
  <c r="F383" i="12"/>
  <c r="G387" i="10"/>
  <c r="K383" i="15"/>
  <c r="D386" i="10"/>
  <c r="E382" i="15"/>
  <c r="C386" i="10"/>
  <c r="D382" i="15"/>
  <c r="AN323" i="1"/>
  <c r="L382" i="15"/>
  <c r="AM323" i="1"/>
  <c r="F382" i="12"/>
  <c r="G386" i="10"/>
  <c r="K382" i="15"/>
  <c r="D385" i="10"/>
  <c r="E381" i="15"/>
  <c r="C385" i="10"/>
  <c r="D381" i="15"/>
  <c r="AN322" i="1"/>
  <c r="L381" i="15"/>
  <c r="AM322" i="1"/>
  <c r="F381" i="12"/>
  <c r="G385" i="10"/>
  <c r="K381" i="15"/>
  <c r="D384" i="10"/>
  <c r="E380" i="15"/>
  <c r="C384" i="10"/>
  <c r="D380" i="15"/>
  <c r="AN321" i="1"/>
  <c r="L380" i="15"/>
  <c r="AM321" i="1"/>
  <c r="F380" i="12"/>
  <c r="G384" i="10"/>
  <c r="K380" i="15"/>
  <c r="D383" i="10"/>
  <c r="E379" i="15"/>
  <c r="C383" i="10"/>
  <c r="D379" i="15"/>
  <c r="AN320" i="1"/>
  <c r="L379" i="15"/>
  <c r="AM320" i="1"/>
  <c r="F379" i="12"/>
  <c r="G383" i="10"/>
  <c r="K379" i="15"/>
  <c r="D382" i="10"/>
  <c r="E378" i="15"/>
  <c r="C382" i="10"/>
  <c r="D378" i="15"/>
  <c r="AN319" i="1"/>
  <c r="L378" i="15"/>
  <c r="AM319" i="1"/>
  <c r="F378" i="12"/>
  <c r="G382" i="10"/>
  <c r="K378" i="15"/>
  <c r="D381" i="10"/>
  <c r="E377" i="15"/>
  <c r="C381" i="10"/>
  <c r="D377" i="15"/>
  <c r="AN318" i="1"/>
  <c r="L377" i="15"/>
  <c r="AM318" i="1"/>
  <c r="F377" i="12"/>
  <c r="G381" i="10"/>
  <c r="K377" i="15"/>
  <c r="D380" i="10"/>
  <c r="E376" i="15"/>
  <c r="C380" i="10"/>
  <c r="D376" i="15"/>
  <c r="AN317" i="1"/>
  <c r="L376" i="15"/>
  <c r="AM317" i="1"/>
  <c r="F376" i="12"/>
  <c r="G380" i="10"/>
  <c r="K376" i="15"/>
  <c r="D379" i="10"/>
  <c r="E375" i="15"/>
  <c r="C379" i="10"/>
  <c r="D375" i="15"/>
  <c r="AN316" i="1"/>
  <c r="L375" i="15"/>
  <c r="AM316" i="1"/>
  <c r="F375" i="12"/>
  <c r="G379" i="10"/>
  <c r="K375" i="15"/>
  <c r="D378" i="10"/>
  <c r="E374" i="15"/>
  <c r="C378" i="10"/>
  <c r="D374" i="15"/>
  <c r="AN315" i="1"/>
  <c r="L374" i="15"/>
  <c r="AM315" i="1"/>
  <c r="F374" i="12"/>
  <c r="G378" i="10"/>
  <c r="K374" i="15"/>
  <c r="D377" i="10"/>
  <c r="E373" i="15"/>
  <c r="C377" i="10"/>
  <c r="D373" i="15"/>
  <c r="AN314" i="1"/>
  <c r="L373" i="15"/>
  <c r="AM314" i="1"/>
  <c r="F373" i="12"/>
  <c r="G377" i="10"/>
  <c r="K373" i="15"/>
  <c r="D376" i="10"/>
  <c r="E372" i="15"/>
  <c r="C376" i="10"/>
  <c r="D372" i="15"/>
  <c r="AN313" i="1"/>
  <c r="L372" i="15"/>
  <c r="AM313" i="1"/>
  <c r="F372" i="12"/>
  <c r="G376" i="10"/>
  <c r="K372" i="15"/>
  <c r="D375" i="10"/>
  <c r="E371" i="15"/>
  <c r="C375" i="10"/>
  <c r="D371" i="15"/>
  <c r="AN312" i="1"/>
  <c r="L371" i="15"/>
  <c r="AM312" i="1"/>
  <c r="F371" i="12"/>
  <c r="G375" i="10"/>
  <c r="K371" i="15"/>
  <c r="D374" i="10"/>
  <c r="E370" i="15"/>
  <c r="C374" i="10"/>
  <c r="D370" i="15"/>
  <c r="AN311" i="1"/>
  <c r="L370" i="15"/>
  <c r="AM311" i="1"/>
  <c r="F370" i="12"/>
  <c r="G374" i="10"/>
  <c r="K370" i="15"/>
  <c r="D373" i="10"/>
  <c r="E369" i="15"/>
  <c r="C373" i="10"/>
  <c r="D369" i="15"/>
  <c r="AN310" i="1"/>
  <c r="L369" i="15"/>
  <c r="AM310" i="1"/>
  <c r="F369" i="12"/>
  <c r="G373" i="10"/>
  <c r="K369" i="15"/>
  <c r="D372" i="10"/>
  <c r="E368" i="15"/>
  <c r="C372" i="10"/>
  <c r="D368" i="15"/>
  <c r="AN309" i="1"/>
  <c r="L368" i="15"/>
  <c r="AM309" i="1"/>
  <c r="F368" i="12"/>
  <c r="G372" i="10"/>
  <c r="K368" i="15"/>
  <c r="D371" i="10"/>
  <c r="E367" i="15"/>
  <c r="C371" i="10"/>
  <c r="D367" i="15"/>
  <c r="AN308" i="1"/>
  <c r="L367" i="15"/>
  <c r="AM308" i="1"/>
  <c r="F367" i="12"/>
  <c r="G371" i="10"/>
  <c r="K367" i="15"/>
  <c r="D370" i="10"/>
  <c r="E366" i="15"/>
  <c r="C370" i="10"/>
  <c r="D366" i="15"/>
  <c r="AN307" i="1"/>
  <c r="L366" i="15"/>
  <c r="AM307" i="1"/>
  <c r="F366" i="12"/>
  <c r="G370" i="10"/>
  <c r="K366" i="15"/>
  <c r="D369" i="10"/>
  <c r="E365" i="15"/>
  <c r="C369" i="10"/>
  <c r="D365" i="15"/>
  <c r="AN306" i="1"/>
  <c r="L365" i="15"/>
  <c r="AM306" i="1"/>
  <c r="F365" i="12"/>
  <c r="G369" i="10"/>
  <c r="K365" i="15"/>
  <c r="D368" i="10"/>
  <c r="E364" i="15"/>
  <c r="C368" i="10"/>
  <c r="D364" i="15"/>
  <c r="AM305" i="1"/>
  <c r="F364" i="12"/>
  <c r="G368" i="10"/>
  <c r="K364" i="15"/>
  <c r="D367" i="10"/>
  <c r="E363" i="15"/>
  <c r="C367" i="10"/>
  <c r="D363" i="15"/>
  <c r="AN304" i="1"/>
  <c r="L363" i="15"/>
  <c r="AM304" i="1"/>
  <c r="F363" i="12"/>
  <c r="G367" i="10"/>
  <c r="K363" i="15"/>
  <c r="D366" i="10"/>
  <c r="E362" i="15"/>
  <c r="C366" i="10"/>
  <c r="D362" i="15"/>
  <c r="AN303" i="1"/>
  <c r="L362" i="15"/>
  <c r="AM303" i="1"/>
  <c r="F362" i="12"/>
  <c r="G366" i="10"/>
  <c r="K362" i="15"/>
  <c r="D365" i="10"/>
  <c r="E361" i="15"/>
  <c r="C365" i="10"/>
  <c r="D361" i="15"/>
  <c r="AN302" i="1"/>
  <c r="L361" i="15"/>
  <c r="AM302" i="1"/>
  <c r="F361" i="12"/>
  <c r="G365" i="10"/>
  <c r="K361" i="15"/>
  <c r="D364" i="10"/>
  <c r="E360" i="15"/>
  <c r="C364" i="10"/>
  <c r="D360" i="15"/>
  <c r="AN301" i="1"/>
  <c r="L360" i="15"/>
  <c r="AM301" i="1"/>
  <c r="F360" i="12"/>
  <c r="G364" i="10"/>
  <c r="K360" i="15"/>
  <c r="D363" i="10"/>
  <c r="E359" i="15"/>
  <c r="C363" i="10"/>
  <c r="D359" i="15"/>
  <c r="AN300" i="1"/>
  <c r="L359" i="15"/>
  <c r="AM300" i="1"/>
  <c r="F359" i="12"/>
  <c r="G363" i="10"/>
  <c r="K359" i="15"/>
  <c r="D362" i="10"/>
  <c r="E358" i="15"/>
  <c r="C362" i="10"/>
  <c r="D358" i="15"/>
  <c r="AN299" i="1"/>
  <c r="L358" i="15"/>
  <c r="AM299" i="1"/>
  <c r="F358" i="12"/>
  <c r="G362" i="10"/>
  <c r="K358" i="15"/>
  <c r="D361" i="10"/>
  <c r="E357" i="15"/>
  <c r="C361" i="10"/>
  <c r="D357" i="15"/>
  <c r="AN298" i="1"/>
  <c r="L357" i="15"/>
  <c r="AM298" i="1"/>
  <c r="F357" i="12"/>
  <c r="G361" i="10"/>
  <c r="K357" i="15"/>
  <c r="D360" i="10"/>
  <c r="E356" i="15"/>
  <c r="C360" i="10"/>
  <c r="D356" i="15"/>
  <c r="AN297" i="1"/>
  <c r="L356" i="15"/>
  <c r="AM297" i="1"/>
  <c r="F356" i="12"/>
  <c r="G360" i="10"/>
  <c r="K356" i="15"/>
  <c r="D359" i="10"/>
  <c r="E355" i="15"/>
  <c r="C359" i="10"/>
  <c r="D355" i="15"/>
  <c r="AM296" i="1"/>
  <c r="F355" i="12"/>
  <c r="G359" i="10"/>
  <c r="K355" i="15"/>
  <c r="D358" i="10"/>
  <c r="E354" i="15"/>
  <c r="C358" i="10"/>
  <c r="D354" i="15"/>
  <c r="AN295" i="1"/>
  <c r="L354" i="15"/>
  <c r="AM295" i="1"/>
  <c r="F354" i="12"/>
  <c r="G358" i="10"/>
  <c r="K354" i="15"/>
  <c r="D357" i="10"/>
  <c r="E353" i="15"/>
  <c r="C357" i="10"/>
  <c r="D353" i="15"/>
  <c r="AN294" i="1"/>
  <c r="L353" i="15"/>
  <c r="AM294" i="1"/>
  <c r="F353" i="12"/>
  <c r="G357" i="10"/>
  <c r="K353" i="15"/>
  <c r="D356" i="10"/>
  <c r="E352" i="15"/>
  <c r="C356" i="10"/>
  <c r="D352" i="15"/>
  <c r="AN293" i="1"/>
  <c r="L352" i="15"/>
  <c r="AM293" i="1"/>
  <c r="F352" i="12"/>
  <c r="G356" i="10"/>
  <c r="K352" i="15"/>
  <c r="D355" i="10"/>
  <c r="E351" i="15"/>
  <c r="C355" i="10"/>
  <c r="D351" i="15"/>
  <c r="AN292" i="1"/>
  <c r="L351" i="15"/>
  <c r="AM292" i="1"/>
  <c r="F351" i="12"/>
  <c r="G355" i="10"/>
  <c r="K351" i="15"/>
  <c r="D354" i="10"/>
  <c r="E350" i="15"/>
  <c r="C354" i="10"/>
  <c r="D350" i="15"/>
  <c r="AN291" i="1"/>
  <c r="L350" i="15"/>
  <c r="AM291" i="1"/>
  <c r="F350" i="12"/>
  <c r="G354" i="10"/>
  <c r="K350" i="15"/>
  <c r="D353" i="10"/>
  <c r="E349" i="15"/>
  <c r="C353" i="10"/>
  <c r="D349" i="15"/>
  <c r="AN290" i="1"/>
  <c r="L349" i="15"/>
  <c r="AM290" i="1"/>
  <c r="F349" i="12"/>
  <c r="G353" i="10"/>
  <c r="K349" i="15"/>
  <c r="D352" i="10"/>
  <c r="E348" i="15"/>
  <c r="C352" i="10"/>
  <c r="D348" i="15"/>
  <c r="AN289" i="1"/>
  <c r="L348" i="15"/>
  <c r="AM289" i="1"/>
  <c r="F348" i="12"/>
  <c r="G352" i="10"/>
  <c r="K348" i="15"/>
  <c r="D351" i="10"/>
  <c r="E347" i="15"/>
  <c r="C351" i="10"/>
  <c r="D347" i="15"/>
  <c r="AN288" i="1"/>
  <c r="L347" i="15"/>
  <c r="AM288" i="1"/>
  <c r="F347" i="12"/>
  <c r="G351" i="10"/>
  <c r="K347" i="15"/>
  <c r="D350" i="10"/>
  <c r="E346" i="15"/>
  <c r="C350" i="10"/>
  <c r="D346" i="15"/>
  <c r="AN287" i="1"/>
  <c r="L346" i="15"/>
  <c r="AM287" i="1"/>
  <c r="F346" i="12"/>
  <c r="G350" i="10"/>
  <c r="K346" i="15"/>
  <c r="D349" i="10"/>
  <c r="E345" i="15"/>
  <c r="C349" i="10"/>
  <c r="D345" i="15"/>
  <c r="AN286" i="1"/>
  <c r="L345" i="15"/>
  <c r="AM286" i="1"/>
  <c r="F345" i="12"/>
  <c r="G349" i="10"/>
  <c r="K345" i="15"/>
  <c r="D348" i="10"/>
  <c r="E344" i="15"/>
  <c r="C348" i="10"/>
  <c r="D344" i="15"/>
  <c r="AN285" i="1"/>
  <c r="L344" i="15"/>
  <c r="AM285" i="1"/>
  <c r="F344" i="12"/>
  <c r="G348" i="10"/>
  <c r="K344" i="15"/>
  <c r="D347" i="10"/>
  <c r="E343" i="15"/>
  <c r="C347" i="10"/>
  <c r="D343" i="15"/>
  <c r="AN284" i="1"/>
  <c r="L343" i="15"/>
  <c r="AM284" i="1"/>
  <c r="F343" i="12"/>
  <c r="G347" i="10"/>
  <c r="K343" i="15"/>
  <c r="D346" i="10"/>
  <c r="E342" i="15"/>
  <c r="C346" i="10"/>
  <c r="D342" i="15"/>
  <c r="AN283" i="1"/>
  <c r="L342" i="15"/>
  <c r="AM283" i="1"/>
  <c r="F342" i="12"/>
  <c r="G346" i="10"/>
  <c r="K342" i="15"/>
  <c r="D345" i="10"/>
  <c r="E341" i="15"/>
  <c r="C345" i="10"/>
  <c r="D341" i="15"/>
  <c r="AN282" i="1"/>
  <c r="L341" i="15"/>
  <c r="AM282" i="1"/>
  <c r="F341" i="12"/>
  <c r="G345" i="10"/>
  <c r="K341" i="15"/>
  <c r="D344" i="10"/>
  <c r="E340" i="15"/>
  <c r="C344" i="10"/>
  <c r="D340" i="15"/>
  <c r="AN281" i="1"/>
  <c r="L340" i="15"/>
  <c r="AM281" i="1"/>
  <c r="F340" i="12"/>
  <c r="G344" i="10"/>
  <c r="K340" i="15"/>
  <c r="D343" i="10"/>
  <c r="E339" i="15"/>
  <c r="C343" i="10"/>
  <c r="D339" i="15"/>
  <c r="AN280" i="1"/>
  <c r="L339" i="15"/>
  <c r="AM280" i="1"/>
  <c r="F339" i="12"/>
  <c r="G343" i="10"/>
  <c r="K339" i="15"/>
  <c r="D342" i="10"/>
  <c r="E338" i="15"/>
  <c r="C342" i="10"/>
  <c r="D338" i="15"/>
  <c r="AN279" i="1"/>
  <c r="L338" i="15"/>
  <c r="AM279" i="1"/>
  <c r="F338" i="12"/>
  <c r="G342" i="10"/>
  <c r="K338" i="15"/>
  <c r="D341" i="10"/>
  <c r="E337" i="15"/>
  <c r="C341" i="10"/>
  <c r="D337" i="15"/>
  <c r="AM278" i="1"/>
  <c r="F337" i="12"/>
  <c r="G341" i="10"/>
  <c r="K337" i="15"/>
  <c r="D340" i="10"/>
  <c r="E336" i="15"/>
  <c r="C340" i="10"/>
  <c r="D336" i="15"/>
  <c r="AN277" i="1"/>
  <c r="L336" i="15"/>
  <c r="AM277" i="1"/>
  <c r="F336" i="12"/>
  <c r="G340" i="10"/>
  <c r="K336" i="15"/>
  <c r="D339" i="10"/>
  <c r="E335" i="15"/>
  <c r="C339" i="10"/>
  <c r="D335" i="15"/>
  <c r="AN276" i="1"/>
  <c r="L335" i="15"/>
  <c r="AM276" i="1"/>
  <c r="F335" i="12"/>
  <c r="G339" i="10"/>
  <c r="K335" i="15"/>
  <c r="D338" i="10"/>
  <c r="E334" i="15"/>
  <c r="C338" i="10"/>
  <c r="D334" i="15"/>
  <c r="AN275" i="1"/>
  <c r="L334" i="15"/>
  <c r="AM275" i="1"/>
  <c r="F334" i="12"/>
  <c r="G338" i="10"/>
  <c r="K334" i="15"/>
  <c r="D337" i="10"/>
  <c r="E333" i="15"/>
  <c r="C337" i="10"/>
  <c r="D333" i="15"/>
  <c r="AN274" i="1"/>
  <c r="L333" i="15"/>
  <c r="AM274" i="1"/>
  <c r="F333" i="12"/>
  <c r="G337" i="10"/>
  <c r="K333" i="15"/>
  <c r="D336" i="10"/>
  <c r="E332" i="15"/>
  <c r="C336" i="10"/>
  <c r="D332" i="15"/>
  <c r="AN273" i="1"/>
  <c r="L332" i="15"/>
  <c r="AM273" i="1"/>
  <c r="F332" i="12"/>
  <c r="G336" i="10"/>
  <c r="K332" i="15"/>
  <c r="D335" i="10"/>
  <c r="E331" i="15"/>
  <c r="C335" i="10"/>
  <c r="D331" i="15"/>
  <c r="AN272" i="1"/>
  <c r="L331" i="15"/>
  <c r="AM272" i="1"/>
  <c r="F331" i="12"/>
  <c r="G335" i="10"/>
  <c r="K331" i="15"/>
  <c r="D334" i="10"/>
  <c r="E330" i="15"/>
  <c r="C334" i="10"/>
  <c r="D330" i="15"/>
  <c r="AN271" i="1"/>
  <c r="L330" i="15"/>
  <c r="AM271" i="1"/>
  <c r="F330" i="12"/>
  <c r="G334" i="10"/>
  <c r="K330" i="15"/>
  <c r="D333" i="10"/>
  <c r="E329" i="15"/>
  <c r="C333" i="10"/>
  <c r="D329" i="15"/>
  <c r="AN270" i="1"/>
  <c r="L329" i="15"/>
  <c r="AM270" i="1"/>
  <c r="F329" i="12"/>
  <c r="G333" i="10"/>
  <c r="K329" i="15"/>
  <c r="D332" i="10"/>
  <c r="E328" i="15"/>
  <c r="C332" i="10"/>
  <c r="D328" i="15"/>
  <c r="AN269" i="1"/>
  <c r="L328" i="15"/>
  <c r="AM269" i="1"/>
  <c r="F328" i="12"/>
  <c r="G332" i="10"/>
  <c r="K328" i="15"/>
  <c r="D331" i="10"/>
  <c r="E327" i="15"/>
  <c r="C331" i="10"/>
  <c r="D327" i="15"/>
  <c r="AN268" i="1"/>
  <c r="L327" i="15"/>
  <c r="AM268" i="1"/>
  <c r="F327" i="12"/>
  <c r="G331" i="10"/>
  <c r="K327" i="15"/>
  <c r="D330" i="10"/>
  <c r="E326" i="15"/>
  <c r="C330" i="10"/>
  <c r="D326" i="15"/>
  <c r="AN267" i="1"/>
  <c r="L326" i="15"/>
  <c r="AM267" i="1"/>
  <c r="F326" i="12"/>
  <c r="G330" i="10"/>
  <c r="K326" i="15"/>
  <c r="D329" i="10"/>
  <c r="E325" i="15"/>
  <c r="C329" i="10"/>
  <c r="D325" i="15"/>
  <c r="AN266" i="1"/>
  <c r="L325" i="15"/>
  <c r="AM266" i="1"/>
  <c r="F325" i="12"/>
  <c r="G329" i="10"/>
  <c r="K325" i="15"/>
  <c r="D328" i="10"/>
  <c r="E324" i="15"/>
  <c r="C328" i="10"/>
  <c r="D324" i="15"/>
  <c r="AN265" i="1"/>
  <c r="L324" i="15"/>
  <c r="AM265" i="1"/>
  <c r="F324" i="12"/>
  <c r="G328" i="10"/>
  <c r="K324" i="15"/>
  <c r="D327" i="10"/>
  <c r="E323" i="15"/>
  <c r="C327" i="10"/>
  <c r="D323" i="15"/>
  <c r="AN264" i="1"/>
  <c r="L323" i="15"/>
  <c r="AM264" i="1"/>
  <c r="F323" i="12"/>
  <c r="G327" i="10"/>
  <c r="K323" i="15"/>
  <c r="D326" i="10"/>
  <c r="E322" i="15"/>
  <c r="C326" i="10"/>
  <c r="D322" i="15"/>
  <c r="AN263" i="1"/>
  <c r="L322" i="15"/>
  <c r="AM263" i="1"/>
  <c r="F322" i="12"/>
  <c r="G326" i="10"/>
  <c r="K322" i="15"/>
  <c r="D325" i="10"/>
  <c r="E321" i="15"/>
  <c r="C325" i="10"/>
  <c r="D321" i="15"/>
  <c r="AN262" i="1"/>
  <c r="L321" i="15"/>
  <c r="AM262" i="1"/>
  <c r="F321" i="12"/>
  <c r="G325" i="10"/>
  <c r="K321" i="15"/>
  <c r="D324" i="10"/>
  <c r="E320" i="15"/>
  <c r="C324" i="10"/>
  <c r="D320" i="15"/>
  <c r="AN261" i="1"/>
  <c r="L320" i="15"/>
  <c r="AM261" i="1"/>
  <c r="F320" i="12"/>
  <c r="G324" i="10"/>
  <c r="K320" i="15"/>
  <c r="D323" i="10"/>
  <c r="E319" i="15"/>
  <c r="C323" i="10"/>
  <c r="D319" i="15"/>
  <c r="AN260" i="1"/>
  <c r="L319" i="15"/>
  <c r="AM260" i="1"/>
  <c r="F319" i="12"/>
  <c r="G323" i="10"/>
  <c r="K319" i="15"/>
  <c r="D322" i="10"/>
  <c r="E318" i="15"/>
  <c r="C322" i="10"/>
  <c r="D318" i="15"/>
  <c r="AN259" i="1"/>
  <c r="L318" i="15"/>
  <c r="AM259" i="1"/>
  <c r="F318" i="12"/>
  <c r="G322" i="10"/>
  <c r="K318" i="15"/>
  <c r="D321" i="10"/>
  <c r="E317" i="15"/>
  <c r="C321" i="10"/>
  <c r="D317" i="15"/>
  <c r="AN258" i="1"/>
  <c r="L317" i="15"/>
  <c r="AM258" i="1"/>
  <c r="F317" i="12"/>
  <c r="G321" i="10"/>
  <c r="K317" i="15"/>
  <c r="D320" i="10"/>
  <c r="E316" i="15"/>
  <c r="C320" i="10"/>
  <c r="D316" i="15"/>
  <c r="AN257" i="1"/>
  <c r="L316" i="15"/>
  <c r="AM257" i="1"/>
  <c r="F316" i="12"/>
  <c r="G320" i="10"/>
  <c r="K316" i="15"/>
  <c r="D319" i="10"/>
  <c r="E315" i="15"/>
  <c r="C319" i="10"/>
  <c r="D315" i="15"/>
  <c r="AN256" i="1"/>
  <c r="L315" i="15"/>
  <c r="AM256" i="1"/>
  <c r="F315" i="12"/>
  <c r="G319" i="10"/>
  <c r="K315" i="15"/>
  <c r="D318" i="10"/>
  <c r="E314" i="15"/>
  <c r="C318" i="10"/>
  <c r="D314" i="15"/>
  <c r="AN255" i="1"/>
  <c r="L314" i="15"/>
  <c r="AM255" i="1"/>
  <c r="N256" i="10" s="1"/>
  <c r="F314" i="12"/>
  <c r="G318" i="10"/>
  <c r="K314" i="15"/>
  <c r="D317" i="10"/>
  <c r="E313" i="15"/>
  <c r="C317" i="10"/>
  <c r="D313" i="15"/>
  <c r="AM254" i="1"/>
  <c r="F313" i="12"/>
  <c r="G317" i="10"/>
  <c r="K313" i="15"/>
  <c r="D316" i="10"/>
  <c r="E312" i="15"/>
  <c r="C316" i="10"/>
  <c r="D312" i="15"/>
  <c r="AN253" i="1"/>
  <c r="L312" i="15"/>
  <c r="AM253" i="1"/>
  <c r="F312" i="12"/>
  <c r="G316" i="10"/>
  <c r="K312" i="15"/>
  <c r="D315" i="10"/>
  <c r="E311" i="15"/>
  <c r="C315" i="10"/>
  <c r="D311" i="15"/>
  <c r="AN252" i="1"/>
  <c r="L311" i="15"/>
  <c r="AM252" i="1"/>
  <c r="L253" i="10" s="1"/>
  <c r="F311" i="12"/>
  <c r="G315" i="10"/>
  <c r="K311" i="15"/>
  <c r="D314" i="10"/>
  <c r="E310" i="15"/>
  <c r="C314" i="10"/>
  <c r="D310" i="15"/>
  <c r="AN251" i="1"/>
  <c r="L310" i="15"/>
  <c r="AM251" i="1"/>
  <c r="F310" i="12"/>
  <c r="G314" i="10"/>
  <c r="K310" i="15"/>
  <c r="D313" i="10"/>
  <c r="E309" i="15"/>
  <c r="C313" i="10"/>
  <c r="D309" i="15"/>
  <c r="AN250" i="1"/>
  <c r="L309" i="15"/>
  <c r="AM250" i="1"/>
  <c r="F309" i="12"/>
  <c r="G313" i="10"/>
  <c r="K309" i="15"/>
  <c r="D312" i="10"/>
  <c r="E308" i="15"/>
  <c r="C312" i="10"/>
  <c r="D308" i="15"/>
  <c r="AN249" i="1"/>
  <c r="L308" i="15"/>
  <c r="AM249" i="1"/>
  <c r="F308" i="12"/>
  <c r="G312" i="10"/>
  <c r="K308" i="15"/>
  <c r="D311" i="10"/>
  <c r="E307" i="15"/>
  <c r="C311" i="10"/>
  <c r="D307" i="15"/>
  <c r="AN248" i="1"/>
  <c r="L307" i="15"/>
  <c r="AM248" i="1"/>
  <c r="F307" i="12"/>
  <c r="G311" i="10"/>
  <c r="K307" i="15"/>
  <c r="D310" i="10"/>
  <c r="E306" i="15"/>
  <c r="C310" i="10"/>
  <c r="D306" i="15"/>
  <c r="AN247" i="1"/>
  <c r="L306" i="15"/>
  <c r="AM247" i="1"/>
  <c r="F306" i="12"/>
  <c r="G310" i="10"/>
  <c r="K306" i="15"/>
  <c r="D309" i="10"/>
  <c r="E305" i="15"/>
  <c r="C309" i="10"/>
  <c r="D305" i="15"/>
  <c r="AN246" i="1"/>
  <c r="L305" i="15"/>
  <c r="AM246" i="1"/>
  <c r="F305" i="12"/>
  <c r="G309" i="10"/>
  <c r="K305" i="15"/>
  <c r="D308" i="10"/>
  <c r="E304" i="15"/>
  <c r="C308" i="10"/>
  <c r="D304" i="15"/>
  <c r="AM245" i="1"/>
  <c r="F304" i="12"/>
  <c r="G308" i="10"/>
  <c r="K304" i="15"/>
  <c r="D307" i="10"/>
  <c r="E303" i="15"/>
  <c r="C307" i="10"/>
  <c r="D303" i="15"/>
  <c r="AN244" i="1"/>
  <c r="L303" i="15"/>
  <c r="AM244" i="1"/>
  <c r="F303" i="12"/>
  <c r="G307" i="10"/>
  <c r="K303" i="15"/>
  <c r="D306" i="10"/>
  <c r="E302" i="15"/>
  <c r="C306" i="10"/>
  <c r="D302" i="15"/>
  <c r="AN243" i="1"/>
  <c r="L302" i="15"/>
  <c r="AM243" i="1"/>
  <c r="F302" i="12"/>
  <c r="G306" i="10"/>
  <c r="K302" i="15"/>
  <c r="D305" i="10"/>
  <c r="E301" i="15"/>
  <c r="C305" i="10"/>
  <c r="D301" i="15"/>
  <c r="AN242" i="1"/>
  <c r="L301" i="15"/>
  <c r="AM242" i="1"/>
  <c r="F301" i="12"/>
  <c r="G305" i="10"/>
  <c r="K301" i="15"/>
  <c r="D304" i="10"/>
  <c r="E300" i="15"/>
  <c r="C304" i="10"/>
  <c r="D300" i="15"/>
  <c r="AN241" i="1"/>
  <c r="L300" i="15"/>
  <c r="AM241" i="1"/>
  <c r="F300" i="12"/>
  <c r="G304" i="10"/>
  <c r="K300" i="15"/>
  <c r="D303" i="10"/>
  <c r="E299" i="15"/>
  <c r="C303" i="10"/>
  <c r="D299" i="15"/>
  <c r="AN240" i="1"/>
  <c r="L299" i="15"/>
  <c r="AM240" i="1"/>
  <c r="F299" i="12"/>
  <c r="G303" i="10"/>
  <c r="K299" i="15"/>
  <c r="D302" i="10"/>
  <c r="E298" i="15"/>
  <c r="C302" i="10"/>
  <c r="D298" i="15"/>
  <c r="AN239" i="1"/>
  <c r="L298" i="15"/>
  <c r="AM239" i="1"/>
  <c r="F298" i="12"/>
  <c r="G302" i="10"/>
  <c r="K298" i="15"/>
  <c r="D301" i="10"/>
  <c r="E297" i="15"/>
  <c r="C301" i="10"/>
  <c r="D297" i="15"/>
  <c r="AN238" i="1"/>
  <c r="L297" i="15"/>
  <c r="AM238" i="1"/>
  <c r="F297" i="12"/>
  <c r="G301" i="10"/>
  <c r="K297" i="15"/>
  <c r="D300" i="10"/>
  <c r="E296" i="15"/>
  <c r="C300" i="10"/>
  <c r="D296" i="15"/>
  <c r="AN237" i="1"/>
  <c r="L296" i="15"/>
  <c r="AM237" i="1"/>
  <c r="F296" i="12"/>
  <c r="G300" i="10"/>
  <c r="K296" i="15"/>
  <c r="D299" i="10"/>
  <c r="E295" i="15"/>
  <c r="C299" i="10"/>
  <c r="D295" i="15"/>
  <c r="AM236" i="1"/>
  <c r="F295" i="12"/>
  <c r="G299" i="10"/>
  <c r="K295" i="15"/>
  <c r="D298" i="10"/>
  <c r="E294" i="15"/>
  <c r="C298" i="10"/>
  <c r="D294" i="15"/>
  <c r="AN235" i="1"/>
  <c r="L294" i="15"/>
  <c r="AM235" i="1"/>
  <c r="F294" i="12"/>
  <c r="G298" i="10"/>
  <c r="K294" i="15"/>
  <c r="D297" i="10"/>
  <c r="E293" i="15"/>
  <c r="C297" i="10"/>
  <c r="D293" i="15"/>
  <c r="AN234" i="1"/>
  <c r="L293" i="15"/>
  <c r="AM234" i="1"/>
  <c r="F293" i="12"/>
  <c r="G297" i="10"/>
  <c r="K293" i="15"/>
  <c r="D296" i="10"/>
  <c r="E292" i="15"/>
  <c r="C296" i="10"/>
  <c r="D292" i="15"/>
  <c r="AN233" i="1"/>
  <c r="L292" i="15"/>
  <c r="AM233" i="1"/>
  <c r="F292" i="12"/>
  <c r="G296" i="10"/>
  <c r="K292" i="15"/>
  <c r="D295" i="10"/>
  <c r="E291" i="15"/>
  <c r="C295" i="10"/>
  <c r="D291" i="15"/>
  <c r="AN232" i="1"/>
  <c r="L291" i="15"/>
  <c r="AM232" i="1"/>
  <c r="F291" i="12"/>
  <c r="G295" i="10"/>
  <c r="K291" i="15"/>
  <c r="D294" i="10"/>
  <c r="E290" i="15"/>
  <c r="C294" i="10"/>
  <c r="D290" i="15"/>
  <c r="AN231" i="1"/>
  <c r="L290" i="15"/>
  <c r="AM231" i="1"/>
  <c r="F290" i="12"/>
  <c r="G294" i="10"/>
  <c r="K290" i="15"/>
  <c r="D293" i="10"/>
  <c r="E289" i="15"/>
  <c r="C293" i="10"/>
  <c r="D289" i="15"/>
  <c r="AN230" i="1"/>
  <c r="L289" i="15"/>
  <c r="AM230" i="1"/>
  <c r="F289" i="12"/>
  <c r="G293" i="10"/>
  <c r="K289" i="15"/>
  <c r="D292" i="10"/>
  <c r="E288" i="15"/>
  <c r="C292" i="10"/>
  <c r="D288" i="15"/>
  <c r="AN229" i="1"/>
  <c r="L288" i="15"/>
  <c r="AM229" i="1"/>
  <c r="F288" i="12"/>
  <c r="G292" i="10"/>
  <c r="K288" i="15"/>
  <c r="D291" i="10"/>
  <c r="E287" i="15"/>
  <c r="C291" i="10"/>
  <c r="D287" i="15"/>
  <c r="AM228" i="1"/>
  <c r="F287" i="12"/>
  <c r="G291" i="10"/>
  <c r="K287" i="15"/>
  <c r="D290" i="10"/>
  <c r="E286" i="15"/>
  <c r="C290" i="10"/>
  <c r="D286" i="15"/>
  <c r="AN227" i="1"/>
  <c r="L286" i="15"/>
  <c r="AM227" i="1"/>
  <c r="F286" i="12"/>
  <c r="G290" i="10"/>
  <c r="K286" i="15"/>
  <c r="D289" i="10"/>
  <c r="E285" i="15"/>
  <c r="C289" i="10"/>
  <c r="D285" i="15"/>
  <c r="AN226" i="1"/>
  <c r="L285" i="15"/>
  <c r="AM226" i="1"/>
  <c r="F285" i="12"/>
  <c r="G289" i="10"/>
  <c r="K285" i="15"/>
  <c r="D288" i="10"/>
  <c r="E284" i="15"/>
  <c r="C288" i="10"/>
  <c r="D284" i="15"/>
  <c r="AN225" i="1"/>
  <c r="L284" i="15"/>
  <c r="AM225" i="1"/>
  <c r="F284" i="12"/>
  <c r="G288" i="10"/>
  <c r="K284" i="15"/>
  <c r="D287" i="10"/>
  <c r="E283" i="15"/>
  <c r="C287" i="10"/>
  <c r="D283" i="15"/>
  <c r="AN224" i="1"/>
  <c r="L283" i="15"/>
  <c r="AM224" i="1"/>
  <c r="F283" i="12"/>
  <c r="G287" i="10"/>
  <c r="K283" i="15"/>
  <c r="D286" i="10"/>
  <c r="E282" i="15"/>
  <c r="C286" i="10"/>
  <c r="D282" i="15"/>
  <c r="AN223" i="1"/>
  <c r="L282" i="15"/>
  <c r="AM223" i="1"/>
  <c r="F282" i="12"/>
  <c r="G286" i="10"/>
  <c r="K282" i="15"/>
  <c r="D285" i="10"/>
  <c r="E281" i="15"/>
  <c r="C285" i="10"/>
  <c r="D281" i="15"/>
  <c r="AN222" i="1"/>
  <c r="L281" i="15"/>
  <c r="AM222" i="1"/>
  <c r="F281" i="12"/>
  <c r="G285" i="10"/>
  <c r="K281" i="15"/>
  <c r="D284" i="10"/>
  <c r="E280" i="15"/>
  <c r="C284" i="10"/>
  <c r="D280" i="15"/>
  <c r="AN221" i="1"/>
  <c r="L280" i="15"/>
  <c r="AM221" i="1"/>
  <c r="F280" i="12"/>
  <c r="G284" i="10"/>
  <c r="K280" i="15"/>
  <c r="D283" i="10"/>
  <c r="E279" i="15"/>
  <c r="C283" i="10"/>
  <c r="D279" i="15"/>
  <c r="AN220" i="1"/>
  <c r="L279" i="15"/>
  <c r="AM220" i="1"/>
  <c r="F279" i="12"/>
  <c r="G283" i="10"/>
  <c r="K279" i="15"/>
  <c r="D282" i="10"/>
  <c r="E278" i="15"/>
  <c r="C282" i="10"/>
  <c r="D278" i="15"/>
  <c r="AM219" i="1"/>
  <c r="N220" i="10" s="1"/>
  <c r="F278" i="12"/>
  <c r="G282" i="10"/>
  <c r="K278" i="15"/>
  <c r="D281" i="10"/>
  <c r="E277" i="15"/>
  <c r="C281" i="10"/>
  <c r="D277" i="15"/>
  <c r="AN218" i="1"/>
  <c r="L277" i="15"/>
  <c r="AM218" i="1"/>
  <c r="F277" i="12"/>
  <c r="G281" i="10"/>
  <c r="K277" i="15"/>
  <c r="D280" i="10"/>
  <c r="E276" i="15"/>
  <c r="C280" i="10"/>
  <c r="D276" i="15"/>
  <c r="AN217" i="1"/>
  <c r="L276" i="15"/>
  <c r="F276" i="12"/>
  <c r="G280" i="10"/>
  <c r="K276" i="15"/>
  <c r="D279" i="10"/>
  <c r="E275" i="15"/>
  <c r="C279" i="10"/>
  <c r="D275" i="15"/>
  <c r="AN216" i="1"/>
  <c r="L275" i="15"/>
  <c r="AM216" i="1"/>
  <c r="F275" i="12"/>
  <c r="G279" i="10"/>
  <c r="K275" i="15"/>
  <c r="BD215" i="1" a="1"/>
  <c r="BD215" i="1" s="1"/>
  <c r="M278" i="10"/>
  <c r="D278" i="10"/>
  <c r="E274" i="15"/>
  <c r="C278" i="10"/>
  <c r="D274" i="15"/>
  <c r="AN215" i="1"/>
  <c r="L274" i="15"/>
  <c r="AM215" i="1"/>
  <c r="F274" i="12"/>
  <c r="G278" i="10"/>
  <c r="K274" i="15"/>
  <c r="D277" i="10"/>
  <c r="E273" i="15"/>
  <c r="C277" i="10"/>
  <c r="D273" i="15"/>
  <c r="AN214" i="1"/>
  <c r="L273" i="15"/>
  <c r="AM214" i="1"/>
  <c r="F273" i="12"/>
  <c r="G277" i="10"/>
  <c r="K273" i="15"/>
  <c r="D276" i="10"/>
  <c r="E272" i="15"/>
  <c r="C276" i="10"/>
  <c r="D272" i="15"/>
  <c r="AM213" i="1"/>
  <c r="F272" i="12"/>
  <c r="G276" i="10"/>
  <c r="K272" i="15"/>
  <c r="D275" i="10"/>
  <c r="E271" i="15"/>
  <c r="C275" i="10"/>
  <c r="D271" i="15"/>
  <c r="AN212" i="1"/>
  <c r="L271" i="15"/>
  <c r="AM212" i="1"/>
  <c r="F271" i="12"/>
  <c r="G275" i="10"/>
  <c r="K271" i="15"/>
  <c r="D274" i="10"/>
  <c r="E270" i="15"/>
  <c r="C274" i="10"/>
  <c r="D270" i="15"/>
  <c r="AN211" i="1"/>
  <c r="L270" i="15"/>
  <c r="AM211" i="1"/>
  <c r="F270" i="12"/>
  <c r="G274" i="10"/>
  <c r="K270" i="15"/>
  <c r="D273" i="10"/>
  <c r="E269" i="15"/>
  <c r="C273" i="10"/>
  <c r="D269" i="15"/>
  <c r="AN210" i="1"/>
  <c r="L269" i="15"/>
  <c r="AM210" i="1"/>
  <c r="F269" i="12"/>
  <c r="G273" i="10"/>
  <c r="K269" i="15"/>
  <c r="D272" i="10"/>
  <c r="E268" i="15"/>
  <c r="C272" i="10"/>
  <c r="D268" i="15"/>
  <c r="AN209" i="1"/>
  <c r="L268" i="15"/>
  <c r="AM209" i="1"/>
  <c r="F268" i="12"/>
  <c r="G272" i="10"/>
  <c r="K268" i="15"/>
  <c r="D271" i="10"/>
  <c r="E267" i="15"/>
  <c r="C271" i="10"/>
  <c r="D267" i="15"/>
  <c r="AN208" i="1"/>
  <c r="L267" i="15"/>
  <c r="F267" i="12"/>
  <c r="G271" i="10"/>
  <c r="K267" i="15"/>
  <c r="D270" i="10"/>
  <c r="E266" i="15"/>
  <c r="C270" i="10"/>
  <c r="D266" i="15"/>
  <c r="AM207" i="1"/>
  <c r="F266" i="12"/>
  <c r="G270" i="10"/>
  <c r="K266" i="15"/>
  <c r="D269" i="10"/>
  <c r="E265" i="15"/>
  <c r="C269" i="10"/>
  <c r="D265" i="15"/>
  <c r="AN206" i="1"/>
  <c r="L265" i="15"/>
  <c r="AM206" i="1"/>
  <c r="F265" i="12"/>
  <c r="G269" i="10"/>
  <c r="K265" i="15"/>
  <c r="D268" i="10"/>
  <c r="E264" i="15"/>
  <c r="C268" i="10"/>
  <c r="D264" i="15"/>
  <c r="AN205" i="1"/>
  <c r="L264" i="15"/>
  <c r="AM205" i="1"/>
  <c r="F264" i="12"/>
  <c r="G268" i="10"/>
  <c r="K264" i="15"/>
  <c r="D267" i="10"/>
  <c r="E263" i="15"/>
  <c r="C267" i="10"/>
  <c r="D263" i="15"/>
  <c r="AN204" i="1"/>
  <c r="L263" i="15"/>
  <c r="AM204" i="1"/>
  <c r="F263" i="12"/>
  <c r="G267" i="10"/>
  <c r="K263" i="15"/>
  <c r="D266" i="10"/>
  <c r="E262" i="15"/>
  <c r="C266" i="10"/>
  <c r="D262" i="15"/>
  <c r="AN203" i="1"/>
  <c r="L262" i="15"/>
  <c r="AM203" i="1"/>
  <c r="F262" i="12"/>
  <c r="G266" i="10"/>
  <c r="K262" i="15"/>
  <c r="D265" i="10"/>
  <c r="E261" i="15"/>
  <c r="C265" i="10"/>
  <c r="D261" i="15"/>
  <c r="AN202" i="1"/>
  <c r="L261" i="15"/>
  <c r="AM202" i="1"/>
  <c r="F261" i="12"/>
  <c r="G265" i="10"/>
  <c r="K261" i="15"/>
  <c r="D264" i="10"/>
  <c r="E260" i="15"/>
  <c r="C264" i="10"/>
  <c r="D260" i="15"/>
  <c r="AM201" i="1"/>
  <c r="F260" i="12"/>
  <c r="G264" i="10"/>
  <c r="K260" i="15"/>
  <c r="D263" i="10"/>
  <c r="E259" i="15"/>
  <c r="C263" i="10"/>
  <c r="D259" i="15"/>
  <c r="AN200" i="1"/>
  <c r="L259" i="15"/>
  <c r="AM200" i="1"/>
  <c r="F259" i="12"/>
  <c r="G263" i="10"/>
  <c r="K259" i="15"/>
  <c r="D262" i="10"/>
  <c r="E258" i="15"/>
  <c r="C262" i="10"/>
  <c r="D258" i="15"/>
  <c r="AN199" i="1"/>
  <c r="L258" i="15"/>
  <c r="AM199" i="1"/>
  <c r="F258" i="12"/>
  <c r="G262" i="10"/>
  <c r="K258" i="15"/>
  <c r="D261" i="10"/>
  <c r="E257" i="15"/>
  <c r="C261" i="10"/>
  <c r="D257" i="15"/>
  <c r="AN198" i="1"/>
  <c r="L257" i="15"/>
  <c r="AM198" i="1"/>
  <c r="F257" i="12"/>
  <c r="G261" i="10"/>
  <c r="K257" i="15"/>
  <c r="D260" i="10"/>
  <c r="E256" i="15"/>
  <c r="C260" i="10"/>
  <c r="D256" i="15"/>
  <c r="AN197" i="1"/>
  <c r="L256" i="15"/>
  <c r="AM197" i="1"/>
  <c r="F256" i="12"/>
  <c r="G260" i="10"/>
  <c r="K256" i="15"/>
  <c r="D259" i="10"/>
  <c r="E255" i="15"/>
  <c r="C259" i="10"/>
  <c r="D255" i="15"/>
  <c r="AN196" i="1"/>
  <c r="L255" i="15"/>
  <c r="AM196" i="1"/>
  <c r="F255" i="12"/>
  <c r="G259" i="10"/>
  <c r="K255" i="15"/>
  <c r="D258" i="10"/>
  <c r="E254" i="15"/>
  <c r="C258" i="10"/>
  <c r="D254" i="15"/>
  <c r="AN195" i="1"/>
  <c r="L254" i="15"/>
  <c r="AM195" i="1"/>
  <c r="F254" i="12"/>
  <c r="G258" i="10"/>
  <c r="K254" i="15"/>
  <c r="D257" i="10"/>
  <c r="E253" i="15"/>
  <c r="C257" i="10"/>
  <c r="D253" i="15"/>
  <c r="AN194" i="1"/>
  <c r="L253" i="15"/>
  <c r="F253" i="12"/>
  <c r="G257" i="10"/>
  <c r="K253" i="15"/>
  <c r="L256" i="10"/>
  <c r="D256" i="10"/>
  <c r="E252" i="15"/>
  <c r="C256" i="10"/>
  <c r="D252" i="15"/>
  <c r="AN193" i="1"/>
  <c r="L252" i="15"/>
  <c r="F252" i="12"/>
  <c r="G256" i="10"/>
  <c r="K252" i="15"/>
  <c r="D255" i="10"/>
  <c r="E251" i="15"/>
  <c r="C255" i="10"/>
  <c r="D251" i="15"/>
  <c r="AN192" i="1"/>
  <c r="L251" i="15"/>
  <c r="AM192" i="1"/>
  <c r="F251" i="12"/>
  <c r="G255" i="10"/>
  <c r="K251" i="15"/>
  <c r="D254" i="10"/>
  <c r="E250" i="15"/>
  <c r="C254" i="10"/>
  <c r="D250" i="15"/>
  <c r="AN191" i="1"/>
  <c r="L250" i="15"/>
  <c r="F250" i="12"/>
  <c r="G254" i="10"/>
  <c r="K250" i="15"/>
  <c r="D253" i="10"/>
  <c r="E249" i="15"/>
  <c r="C253" i="10"/>
  <c r="D249" i="15"/>
  <c r="AN190" i="1"/>
  <c r="L249" i="15"/>
  <c r="F249" i="12"/>
  <c r="G253" i="10"/>
  <c r="K249" i="15"/>
  <c r="D252" i="10"/>
  <c r="E248" i="15"/>
  <c r="C252" i="10"/>
  <c r="D248" i="15"/>
  <c r="AN189" i="1"/>
  <c r="L248" i="15"/>
  <c r="AM189" i="1"/>
  <c r="F248" i="12"/>
  <c r="G252" i="10"/>
  <c r="K248" i="15"/>
  <c r="D251" i="10"/>
  <c r="E247" i="15"/>
  <c r="C251" i="10"/>
  <c r="D247" i="15"/>
  <c r="AN188" i="1"/>
  <c r="L247" i="15"/>
  <c r="F247" i="12"/>
  <c r="G251" i="10"/>
  <c r="K247" i="15"/>
  <c r="D250" i="10"/>
  <c r="E246" i="15"/>
  <c r="C250" i="10"/>
  <c r="D246" i="15"/>
  <c r="AN187" i="1"/>
  <c r="L246" i="15"/>
  <c r="AM187" i="1"/>
  <c r="F246" i="12"/>
  <c r="G250" i="10"/>
  <c r="K246" i="15"/>
  <c r="D249" i="10"/>
  <c r="E245" i="15"/>
  <c r="C249" i="10"/>
  <c r="D245" i="15"/>
  <c r="AN186" i="1"/>
  <c r="L245" i="15"/>
  <c r="AM186" i="1"/>
  <c r="F245" i="12"/>
  <c r="G249" i="10"/>
  <c r="K245" i="15"/>
  <c r="D248" i="10"/>
  <c r="E244" i="15"/>
  <c r="C248" i="10"/>
  <c r="D244" i="15"/>
  <c r="AN185" i="1"/>
  <c r="L244" i="15"/>
  <c r="AM185" i="1"/>
  <c r="F244" i="12"/>
  <c r="G248" i="10"/>
  <c r="K244" i="15"/>
  <c r="BC184" i="1" a="1"/>
  <c r="BC184" i="1" s="1"/>
  <c r="M247" i="10"/>
  <c r="D247" i="10"/>
  <c r="E243" i="15"/>
  <c r="C247" i="10"/>
  <c r="D243" i="15"/>
  <c r="AN184" i="1"/>
  <c r="L243" i="15"/>
  <c r="AM184" i="1"/>
  <c r="F243" i="12"/>
  <c r="G247" i="10"/>
  <c r="K243" i="15"/>
  <c r="D246" i="10"/>
  <c r="E242" i="15"/>
  <c r="C246" i="10"/>
  <c r="D242" i="15"/>
  <c r="AN183" i="1"/>
  <c r="L242" i="15"/>
  <c r="AM183" i="1"/>
  <c r="F242" i="12"/>
  <c r="G246" i="10"/>
  <c r="K242" i="15"/>
  <c r="D245" i="10"/>
  <c r="E241" i="15"/>
  <c r="C245" i="10"/>
  <c r="D241" i="15"/>
  <c r="AN182" i="1"/>
  <c r="L241" i="15"/>
  <c r="AM182" i="1"/>
  <c r="F241" i="12"/>
  <c r="G245" i="10"/>
  <c r="K241" i="15"/>
  <c r="D244" i="10"/>
  <c r="E240" i="15"/>
  <c r="C244" i="10"/>
  <c r="D240" i="15"/>
  <c r="AN181" i="1"/>
  <c r="L240" i="15"/>
  <c r="F240" i="12"/>
  <c r="G244" i="10"/>
  <c r="K240" i="15"/>
  <c r="D243" i="10"/>
  <c r="E239" i="15"/>
  <c r="C243" i="10"/>
  <c r="D239" i="15"/>
  <c r="AN180" i="1"/>
  <c r="L239" i="15"/>
  <c r="AM180" i="1"/>
  <c r="F239" i="12"/>
  <c r="G243" i="10"/>
  <c r="K239" i="15"/>
  <c r="D242" i="10"/>
  <c r="E238" i="15"/>
  <c r="C242" i="10"/>
  <c r="D238" i="15"/>
  <c r="AN179" i="1"/>
  <c r="L238" i="15"/>
  <c r="AM179" i="1"/>
  <c r="F238" i="12"/>
  <c r="G242" i="10"/>
  <c r="K238" i="15"/>
  <c r="D241" i="10"/>
  <c r="E237" i="15"/>
  <c r="C241" i="10"/>
  <c r="D237" i="15"/>
  <c r="AN178" i="1"/>
  <c r="L237" i="15"/>
  <c r="AM178" i="1"/>
  <c r="F237" i="12"/>
  <c r="G241" i="10"/>
  <c r="K237" i="15"/>
  <c r="D240" i="10"/>
  <c r="E236" i="15"/>
  <c r="C240" i="10"/>
  <c r="D236" i="15"/>
  <c r="AN177" i="1"/>
  <c r="L236" i="15"/>
  <c r="AM177" i="1"/>
  <c r="F236" i="12"/>
  <c r="G240" i="10"/>
  <c r="K236" i="15"/>
  <c r="D239" i="10"/>
  <c r="E235" i="15"/>
  <c r="C239" i="10"/>
  <c r="D235" i="15"/>
  <c r="AN176" i="1"/>
  <c r="L235" i="15"/>
  <c r="AM176" i="1"/>
  <c r="F235" i="12"/>
  <c r="G239" i="10"/>
  <c r="K235" i="15"/>
  <c r="BC175" i="1" a="1"/>
  <c r="BC175" i="1" s="1"/>
  <c r="M238" i="10"/>
  <c r="D238" i="10"/>
  <c r="E234" i="15"/>
  <c r="C238" i="10"/>
  <c r="D234" i="15"/>
  <c r="AN175" i="1"/>
  <c r="L234" i="15"/>
  <c r="AM175" i="1"/>
  <c r="F234" i="12"/>
  <c r="G238" i="10"/>
  <c r="K234" i="15"/>
  <c r="D237" i="10"/>
  <c r="E233" i="15"/>
  <c r="C237" i="10"/>
  <c r="D233" i="15"/>
  <c r="AN174" i="1"/>
  <c r="L233" i="15"/>
  <c r="AM174" i="1"/>
  <c r="F233" i="12"/>
  <c r="G237" i="10"/>
  <c r="K233" i="15"/>
  <c r="D236" i="10"/>
  <c r="E232" i="15"/>
  <c r="C236" i="10"/>
  <c r="D232" i="15"/>
  <c r="AN173" i="1"/>
  <c r="L232" i="15"/>
  <c r="AM173" i="1"/>
  <c r="L174" i="10" s="1"/>
  <c r="F232" i="12"/>
  <c r="G236" i="10"/>
  <c r="K232" i="15"/>
  <c r="BC172" i="1" a="1"/>
  <c r="BC172" i="1" s="1"/>
  <c r="M235" i="10"/>
  <c r="D235" i="10"/>
  <c r="E231" i="15"/>
  <c r="C235" i="10"/>
  <c r="D231" i="15"/>
  <c r="AN172" i="1"/>
  <c r="L231" i="15"/>
  <c r="AM172" i="1"/>
  <c r="F231" i="12"/>
  <c r="G235" i="10"/>
  <c r="K231" i="15"/>
  <c r="D234" i="10"/>
  <c r="E230" i="15"/>
  <c r="C234" i="10"/>
  <c r="D230" i="15"/>
  <c r="AN171" i="1"/>
  <c r="L230" i="15"/>
  <c r="AM171" i="1"/>
  <c r="F230" i="12"/>
  <c r="G234" i="10"/>
  <c r="K230" i="15"/>
  <c r="D233" i="10"/>
  <c r="E229" i="15"/>
  <c r="C233" i="10"/>
  <c r="D229" i="15"/>
  <c r="AN170" i="1"/>
  <c r="L229" i="15"/>
  <c r="AM170" i="1"/>
  <c r="L171" i="10" s="1"/>
  <c r="F229" i="12"/>
  <c r="G233" i="10"/>
  <c r="K229" i="15"/>
  <c r="D232" i="10"/>
  <c r="E228" i="15"/>
  <c r="C232" i="10"/>
  <c r="D228" i="15"/>
  <c r="AN169" i="1"/>
  <c r="L228" i="15"/>
  <c r="AM169" i="1"/>
  <c r="F228" i="12"/>
  <c r="G232" i="10"/>
  <c r="K228" i="15"/>
  <c r="D231" i="10"/>
  <c r="E227" i="15"/>
  <c r="C231" i="10"/>
  <c r="D227" i="15"/>
  <c r="AN168" i="1"/>
  <c r="L227" i="15"/>
  <c r="AM168" i="1"/>
  <c r="F227" i="12"/>
  <c r="G231" i="10"/>
  <c r="K227" i="15"/>
  <c r="D230" i="10"/>
  <c r="E226" i="15"/>
  <c r="C230" i="10"/>
  <c r="D226" i="15"/>
  <c r="AN167" i="1"/>
  <c r="L226" i="15"/>
  <c r="AM167" i="1"/>
  <c r="F226" i="12"/>
  <c r="G230" i="10"/>
  <c r="K226" i="15"/>
  <c r="D229" i="10"/>
  <c r="E225" i="15"/>
  <c r="C229" i="10"/>
  <c r="D225" i="15"/>
  <c r="AN166" i="1"/>
  <c r="L225" i="15"/>
  <c r="AM166" i="1"/>
  <c r="F225" i="12"/>
  <c r="G229" i="10"/>
  <c r="K225" i="15"/>
  <c r="D228" i="10"/>
  <c r="E224" i="15"/>
  <c r="C228" i="10"/>
  <c r="D224" i="15"/>
  <c r="AN165" i="1"/>
  <c r="L224" i="15"/>
  <c r="AM165" i="1"/>
  <c r="F224" i="12"/>
  <c r="G228" i="10"/>
  <c r="K224" i="15"/>
  <c r="D227" i="10"/>
  <c r="E223" i="15"/>
  <c r="C227" i="10"/>
  <c r="D223" i="15"/>
  <c r="AN164" i="1"/>
  <c r="L223" i="15"/>
  <c r="AM164" i="1"/>
  <c r="F223" i="12"/>
  <c r="G227" i="10"/>
  <c r="K223" i="15"/>
  <c r="BC163" i="1" a="1"/>
  <c r="BC163" i="1" s="1"/>
  <c r="M226" i="10"/>
  <c r="D226" i="10"/>
  <c r="E222" i="15"/>
  <c r="C226" i="10"/>
  <c r="D222" i="15"/>
  <c r="AN163" i="1"/>
  <c r="L222" i="15"/>
  <c r="AM163" i="1"/>
  <c r="F222" i="12"/>
  <c r="G226" i="10"/>
  <c r="K222" i="15"/>
  <c r="D225" i="10"/>
  <c r="E221" i="15"/>
  <c r="C225" i="10"/>
  <c r="D221" i="15"/>
  <c r="AN162" i="1"/>
  <c r="L221" i="15"/>
  <c r="AM162" i="1"/>
  <c r="F221" i="12"/>
  <c r="G225" i="10"/>
  <c r="K221" i="15"/>
  <c r="D224" i="10"/>
  <c r="E220" i="15"/>
  <c r="C224" i="10"/>
  <c r="D220" i="15"/>
  <c r="AM161" i="1"/>
  <c r="F220" i="12"/>
  <c r="G224" i="10"/>
  <c r="K220" i="15"/>
  <c r="BD160" i="1" a="1"/>
  <c r="BD160" i="1" s="1"/>
  <c r="M223" i="10"/>
  <c r="D223" i="10"/>
  <c r="E219" i="15"/>
  <c r="C223" i="10"/>
  <c r="D219" i="15"/>
  <c r="AN160" i="1"/>
  <c r="L219" i="15"/>
  <c r="AM160" i="1"/>
  <c r="F219" i="12"/>
  <c r="G223" i="10"/>
  <c r="K219" i="15"/>
  <c r="BC159" i="1" a="1"/>
  <c r="BC159" i="1" s="1"/>
  <c r="M222" i="10"/>
  <c r="D222" i="10"/>
  <c r="E218" i="15"/>
  <c r="C222" i="10"/>
  <c r="D218" i="15"/>
  <c r="AM159" i="1"/>
  <c r="F218" i="12"/>
  <c r="G222" i="10"/>
  <c r="K218" i="15"/>
  <c r="D221" i="10"/>
  <c r="E217" i="15"/>
  <c r="C221" i="10"/>
  <c r="D217" i="15"/>
  <c r="AN158" i="1"/>
  <c r="L217" i="15"/>
  <c r="AM158" i="1"/>
  <c r="F217" i="12"/>
  <c r="G221" i="10"/>
  <c r="K217" i="15"/>
  <c r="D220" i="10"/>
  <c r="E216" i="15"/>
  <c r="C220" i="10"/>
  <c r="D216" i="15"/>
  <c r="AN157" i="1"/>
  <c r="L216" i="15"/>
  <c r="F216" i="12"/>
  <c r="G220" i="10"/>
  <c r="K216" i="15"/>
  <c r="BD156" i="1" a="1"/>
  <c r="BD156" i="1" s="1"/>
  <c r="M219" i="10"/>
  <c r="D219" i="10"/>
  <c r="E215" i="15"/>
  <c r="C219" i="10"/>
  <c r="D215" i="15"/>
  <c r="AM156" i="1"/>
  <c r="F215" i="12"/>
  <c r="G219" i="10"/>
  <c r="K215" i="15"/>
  <c r="D218" i="10"/>
  <c r="E214" i="15"/>
  <c r="C218" i="10"/>
  <c r="D214" i="15"/>
  <c r="AM155" i="1"/>
  <c r="F214" i="12"/>
  <c r="G218" i="10"/>
  <c r="K214" i="15"/>
  <c r="D217" i="10"/>
  <c r="E213" i="15"/>
  <c r="C217" i="10"/>
  <c r="D213" i="15"/>
  <c r="AN154" i="1"/>
  <c r="L213" i="15"/>
  <c r="AM154" i="1"/>
  <c r="F213" i="12"/>
  <c r="G217" i="10"/>
  <c r="K213" i="15"/>
  <c r="D216" i="10"/>
  <c r="E212" i="15"/>
  <c r="C216" i="10"/>
  <c r="D212" i="15"/>
  <c r="AM153" i="1"/>
  <c r="F212" i="12"/>
  <c r="G216" i="10"/>
  <c r="K212" i="15"/>
  <c r="D215" i="10"/>
  <c r="E211" i="15"/>
  <c r="C215" i="10"/>
  <c r="D211" i="15"/>
  <c r="AN152" i="1"/>
  <c r="L211" i="15"/>
  <c r="AM152" i="1"/>
  <c r="F211" i="12"/>
  <c r="G215" i="10"/>
  <c r="K211" i="15"/>
  <c r="D214" i="10"/>
  <c r="E210" i="15"/>
  <c r="C214" i="10"/>
  <c r="D210" i="15"/>
  <c r="AN151" i="1"/>
  <c r="L210" i="15"/>
  <c r="AM151" i="1"/>
  <c r="F210" i="12"/>
  <c r="G214" i="10"/>
  <c r="K210" i="15"/>
  <c r="D213" i="10"/>
  <c r="E209" i="15"/>
  <c r="C213" i="10"/>
  <c r="D209" i="15"/>
  <c r="AN150" i="1"/>
  <c r="L209" i="15"/>
  <c r="AM150" i="1"/>
  <c r="F209" i="12"/>
  <c r="G213" i="10"/>
  <c r="K209" i="15"/>
  <c r="D212" i="10"/>
  <c r="E208" i="15"/>
  <c r="C212" i="10"/>
  <c r="D208" i="15"/>
  <c r="AN149" i="1"/>
  <c r="L208" i="15"/>
  <c r="AM149" i="1"/>
  <c r="F208" i="12"/>
  <c r="G212" i="10"/>
  <c r="K208" i="15"/>
  <c r="D211" i="10"/>
  <c r="E207" i="15"/>
  <c r="C211" i="10"/>
  <c r="D207" i="15"/>
  <c r="AN148" i="1"/>
  <c r="L207" i="15"/>
  <c r="AM148" i="1"/>
  <c r="F207" i="12"/>
  <c r="G211" i="10"/>
  <c r="K207" i="15"/>
  <c r="BD147" i="1" a="1"/>
  <c r="BD147" i="1" s="1"/>
  <c r="M210" i="10"/>
  <c r="D210" i="10"/>
  <c r="E206" i="15"/>
  <c r="C210" i="10"/>
  <c r="D206" i="15"/>
  <c r="AN147" i="1"/>
  <c r="L206" i="15"/>
  <c r="AM147" i="1"/>
  <c r="F206" i="12"/>
  <c r="G210" i="10"/>
  <c r="K206" i="15"/>
  <c r="D209" i="10"/>
  <c r="E205" i="15"/>
  <c r="C209" i="10"/>
  <c r="D205" i="15"/>
  <c r="AN146" i="1"/>
  <c r="L205" i="15"/>
  <c r="AM146" i="1"/>
  <c r="F205" i="12"/>
  <c r="G209" i="10"/>
  <c r="K205" i="15"/>
  <c r="D208" i="10"/>
  <c r="E204" i="15"/>
  <c r="C208" i="10"/>
  <c r="D204" i="15"/>
  <c r="AN145" i="1"/>
  <c r="L204" i="15"/>
  <c r="AM145" i="1"/>
  <c r="F204" i="12"/>
  <c r="G208" i="10"/>
  <c r="K204" i="15"/>
  <c r="BD144" i="1" a="1"/>
  <c r="BD144" i="1" s="1"/>
  <c r="M207" i="10"/>
  <c r="D207" i="10"/>
  <c r="E203" i="15"/>
  <c r="C207" i="10"/>
  <c r="D203" i="15"/>
  <c r="AM144" i="1"/>
  <c r="F203" i="12"/>
  <c r="G207" i="10"/>
  <c r="K203" i="15"/>
  <c r="D206" i="10"/>
  <c r="E202" i="15"/>
  <c r="C206" i="10"/>
  <c r="D202" i="15"/>
  <c r="AN143" i="1"/>
  <c r="L202" i="15"/>
  <c r="AM143" i="1"/>
  <c r="F202" i="12"/>
  <c r="G206" i="10"/>
  <c r="K202" i="15"/>
  <c r="D205" i="10"/>
  <c r="E201" i="15"/>
  <c r="C205" i="10"/>
  <c r="D201" i="15"/>
  <c r="AN142" i="1"/>
  <c r="L201" i="15"/>
  <c r="AM142" i="1"/>
  <c r="F201" i="12"/>
  <c r="G205" i="10"/>
  <c r="K201" i="15"/>
  <c r="D204" i="10"/>
  <c r="E200" i="15"/>
  <c r="C204" i="10"/>
  <c r="D200" i="15"/>
  <c r="AM141" i="1"/>
  <c r="N142" i="10" s="1"/>
  <c r="F200" i="12"/>
  <c r="G204" i="10"/>
  <c r="K200" i="15"/>
  <c r="D203" i="10"/>
  <c r="E199" i="15"/>
  <c r="C203" i="10"/>
  <c r="D199" i="15"/>
  <c r="AN140" i="1"/>
  <c r="L199" i="15"/>
  <c r="AM140" i="1"/>
  <c r="L141" i="10" s="1"/>
  <c r="F199" i="12"/>
  <c r="G203" i="10"/>
  <c r="K199" i="15"/>
  <c r="D202" i="10"/>
  <c r="E198" i="15"/>
  <c r="C202" i="10"/>
  <c r="D198" i="15"/>
  <c r="AN139" i="1"/>
  <c r="L198" i="15"/>
  <c r="AM139" i="1"/>
  <c r="N140" i="10" s="1"/>
  <c r="F198" i="12"/>
  <c r="G202" i="10"/>
  <c r="K198" i="15"/>
  <c r="D201" i="10"/>
  <c r="E197" i="15"/>
  <c r="C201" i="10"/>
  <c r="D197" i="15"/>
  <c r="AM138" i="1"/>
  <c r="N139" i="10" s="1"/>
  <c r="F197" i="12"/>
  <c r="G201" i="10"/>
  <c r="K197" i="15"/>
  <c r="D200" i="10"/>
  <c r="E196" i="15"/>
  <c r="C200" i="10"/>
  <c r="D196" i="15"/>
  <c r="AN137" i="1"/>
  <c r="L196" i="15"/>
  <c r="AM137" i="1"/>
  <c r="N138" i="10" s="1"/>
  <c r="F196" i="12"/>
  <c r="G200" i="10"/>
  <c r="K196" i="15"/>
  <c r="D199" i="10"/>
  <c r="E195" i="15"/>
  <c r="C199" i="10"/>
  <c r="D195" i="15"/>
  <c r="AN136" i="1"/>
  <c r="L195" i="15"/>
  <c r="AM136" i="1"/>
  <c r="L137" i="10" s="1"/>
  <c r="F195" i="12"/>
  <c r="G199" i="10"/>
  <c r="K195" i="15"/>
  <c r="D198" i="10"/>
  <c r="E194" i="15"/>
  <c r="C198" i="10"/>
  <c r="D194" i="15"/>
  <c r="AM135" i="1"/>
  <c r="L136" i="10" s="1"/>
  <c r="F194" i="12"/>
  <c r="G198" i="10"/>
  <c r="K194" i="15"/>
  <c r="D197" i="10"/>
  <c r="E193" i="15"/>
  <c r="C197" i="10"/>
  <c r="D193" i="15"/>
  <c r="AN134" i="1"/>
  <c r="L193" i="15"/>
  <c r="AM134" i="1"/>
  <c r="L135" i="10" s="1"/>
  <c r="F193" i="12"/>
  <c r="G197" i="10"/>
  <c r="K193" i="15"/>
  <c r="D196" i="10"/>
  <c r="E192" i="15"/>
  <c r="C196" i="10"/>
  <c r="D192" i="15"/>
  <c r="AN133" i="1"/>
  <c r="L192" i="15"/>
  <c r="AM133" i="1"/>
  <c r="N134" i="10" s="1"/>
  <c r="F192" i="12"/>
  <c r="G196" i="10"/>
  <c r="K192" i="15"/>
  <c r="D195" i="10"/>
  <c r="E191" i="15"/>
  <c r="C195" i="10"/>
  <c r="D191" i="15"/>
  <c r="AM132" i="1"/>
  <c r="L133" i="10" s="1"/>
  <c r="F191" i="12"/>
  <c r="G195" i="10"/>
  <c r="K191" i="15"/>
  <c r="D194" i="10"/>
  <c r="E190" i="15"/>
  <c r="C194" i="10"/>
  <c r="D190" i="15"/>
  <c r="AN131" i="1"/>
  <c r="L190" i="15"/>
  <c r="AM131" i="1"/>
  <c r="L132" i="10" s="1"/>
  <c r="F190" i="12"/>
  <c r="G194" i="10"/>
  <c r="K190" i="15"/>
  <c r="D193" i="10"/>
  <c r="E189" i="15"/>
  <c r="C193" i="10"/>
  <c r="D189" i="15"/>
  <c r="AN130" i="1"/>
  <c r="L189" i="15"/>
  <c r="AM130" i="1"/>
  <c r="N131" i="10" s="1"/>
  <c r="F189" i="12"/>
  <c r="G193" i="10"/>
  <c r="K189" i="15"/>
  <c r="D192" i="10"/>
  <c r="E188" i="15"/>
  <c r="C192" i="10"/>
  <c r="D188" i="15"/>
  <c r="AM129" i="1"/>
  <c r="L130" i="10" s="1"/>
  <c r="F188" i="12"/>
  <c r="G192" i="10"/>
  <c r="K188" i="15"/>
  <c r="D191" i="10"/>
  <c r="E187" i="15"/>
  <c r="C191" i="10"/>
  <c r="D187" i="15"/>
  <c r="AN128" i="1"/>
  <c r="L187" i="15"/>
  <c r="AM128" i="1"/>
  <c r="N129" i="10" s="1"/>
  <c r="F187" i="12"/>
  <c r="G191" i="10"/>
  <c r="K187" i="15"/>
  <c r="D190" i="10"/>
  <c r="E186" i="15"/>
  <c r="C190" i="10"/>
  <c r="D186" i="15"/>
  <c r="AN127" i="1"/>
  <c r="L186" i="15"/>
  <c r="AM127" i="1"/>
  <c r="L128" i="10" s="1"/>
  <c r="F186" i="12"/>
  <c r="G190" i="10"/>
  <c r="K186" i="15"/>
  <c r="D189" i="10"/>
  <c r="E185" i="15"/>
  <c r="C189" i="10"/>
  <c r="D185" i="15"/>
  <c r="AM126" i="1"/>
  <c r="L127" i="10" s="1"/>
  <c r="F185" i="12"/>
  <c r="G189" i="10"/>
  <c r="K185" i="15"/>
  <c r="D188" i="10"/>
  <c r="E184" i="15"/>
  <c r="C188" i="10"/>
  <c r="D184" i="15"/>
  <c r="AN125" i="1"/>
  <c r="L184" i="15"/>
  <c r="AM125" i="1"/>
  <c r="L126" i="10" s="1"/>
  <c r="F184" i="12"/>
  <c r="G188" i="10"/>
  <c r="K184" i="15"/>
  <c r="D187" i="10"/>
  <c r="E183" i="15"/>
  <c r="C187" i="10"/>
  <c r="D183" i="15"/>
  <c r="AN124" i="1"/>
  <c r="L183" i="15"/>
  <c r="AM124" i="1"/>
  <c r="N125" i="10" s="1"/>
  <c r="F183" i="12"/>
  <c r="G187" i="10"/>
  <c r="K183" i="15"/>
  <c r="D186" i="10"/>
  <c r="E182" i="15"/>
  <c r="C186" i="10"/>
  <c r="D182" i="15"/>
  <c r="AM123" i="1"/>
  <c r="L124" i="10" s="1"/>
  <c r="F182" i="12"/>
  <c r="G186" i="10"/>
  <c r="K182" i="15"/>
  <c r="D185" i="10"/>
  <c r="E181" i="15"/>
  <c r="C185" i="10"/>
  <c r="D181" i="15"/>
  <c r="AN122" i="1"/>
  <c r="L181" i="15"/>
  <c r="AM122" i="1"/>
  <c r="N123" i="10" s="1"/>
  <c r="F181" i="12"/>
  <c r="G185" i="10"/>
  <c r="K181" i="15"/>
  <c r="D184" i="10"/>
  <c r="E180" i="15"/>
  <c r="C184" i="10"/>
  <c r="D180" i="15"/>
  <c r="AN121" i="1"/>
  <c r="L180" i="15"/>
  <c r="AM121" i="1"/>
  <c r="L122" i="10" s="1"/>
  <c r="F180" i="12"/>
  <c r="G184" i="10"/>
  <c r="K180" i="15"/>
  <c r="D183" i="10"/>
  <c r="E179" i="15"/>
  <c r="C183" i="10"/>
  <c r="D179" i="15"/>
  <c r="AM120" i="1"/>
  <c r="L121" i="10" s="1"/>
  <c r="F179" i="12"/>
  <c r="G183" i="10"/>
  <c r="K179" i="15"/>
  <c r="D182" i="10"/>
  <c r="E178" i="15"/>
  <c r="C182" i="10"/>
  <c r="D178" i="15"/>
  <c r="AN119" i="1"/>
  <c r="L178" i="15"/>
  <c r="AM119" i="1"/>
  <c r="L120" i="10" s="1"/>
  <c r="F178" i="12"/>
  <c r="G182" i="10"/>
  <c r="K178" i="15"/>
  <c r="D181" i="10"/>
  <c r="E177" i="15"/>
  <c r="C181" i="10"/>
  <c r="D177" i="15"/>
  <c r="AN118" i="1"/>
  <c r="L177" i="15"/>
  <c r="AM118" i="1"/>
  <c r="L119" i="10" s="1"/>
  <c r="F177" i="12"/>
  <c r="G181" i="10"/>
  <c r="K177" i="15"/>
  <c r="D180" i="10"/>
  <c r="E176" i="15"/>
  <c r="C180" i="10"/>
  <c r="D176" i="15"/>
  <c r="AM117" i="1"/>
  <c r="L118" i="10" s="1"/>
  <c r="F176" i="12"/>
  <c r="G180" i="10"/>
  <c r="K176" i="15"/>
  <c r="D179" i="10"/>
  <c r="E175" i="15"/>
  <c r="C179" i="10"/>
  <c r="D175" i="15"/>
  <c r="AN116" i="1"/>
  <c r="L175" i="15"/>
  <c r="AM116" i="1"/>
  <c r="L117" i="10" s="1"/>
  <c r="F175" i="12"/>
  <c r="G179" i="10"/>
  <c r="K175" i="15"/>
  <c r="D178" i="10"/>
  <c r="E174" i="15"/>
  <c r="C178" i="10"/>
  <c r="D174" i="15"/>
  <c r="AN115" i="1"/>
  <c r="L174" i="15"/>
  <c r="AM115" i="1"/>
  <c r="N116" i="10" s="1"/>
  <c r="F174" i="12"/>
  <c r="G178" i="10"/>
  <c r="K174" i="15"/>
  <c r="D177" i="10"/>
  <c r="E173" i="15"/>
  <c r="C177" i="10"/>
  <c r="D173" i="15"/>
  <c r="AM114" i="1"/>
  <c r="L115" i="10" s="1"/>
  <c r="F173" i="12"/>
  <c r="G177" i="10"/>
  <c r="K173" i="15"/>
  <c r="D176" i="10"/>
  <c r="E172" i="15"/>
  <c r="C176" i="10"/>
  <c r="D172" i="15"/>
  <c r="AM113" i="1"/>
  <c r="N114" i="10" s="1"/>
  <c r="F172" i="12"/>
  <c r="G176" i="10"/>
  <c r="K172" i="15"/>
  <c r="BD112" i="1" a="1"/>
  <c r="BD112" i="1" s="1"/>
  <c r="M175" i="10"/>
  <c r="D175" i="10"/>
  <c r="E171" i="15"/>
  <c r="C175" i="10"/>
  <c r="D171" i="15"/>
  <c r="AN112" i="1"/>
  <c r="L171" i="15"/>
  <c r="AM112" i="1"/>
  <c r="N113" i="10" s="1"/>
  <c r="F171" i="12"/>
  <c r="G175" i="10"/>
  <c r="K171" i="15"/>
  <c r="BC111" i="1" a="1"/>
  <c r="BC111" i="1" s="1"/>
  <c r="M174" i="10"/>
  <c r="N174" i="10"/>
  <c r="D174" i="10"/>
  <c r="E170" i="15"/>
  <c r="C174" i="10"/>
  <c r="D170" i="15"/>
  <c r="AN111" i="1"/>
  <c r="L170" i="15"/>
  <c r="F170" i="12"/>
  <c r="G174" i="10"/>
  <c r="K170" i="15"/>
  <c r="D173" i="10"/>
  <c r="E169" i="15"/>
  <c r="C173" i="10"/>
  <c r="D169" i="15"/>
  <c r="AM110" i="1"/>
  <c r="N111" i="10" s="1"/>
  <c r="F169" i="12"/>
  <c r="G173" i="10"/>
  <c r="K169" i="15"/>
  <c r="D172" i="10"/>
  <c r="E168" i="15"/>
  <c r="C172" i="10"/>
  <c r="D168" i="15"/>
  <c r="AN109" i="1"/>
  <c r="L168" i="15"/>
  <c r="AM109" i="1"/>
  <c r="L110" i="10" s="1"/>
  <c r="F168" i="12"/>
  <c r="G172" i="10"/>
  <c r="K168" i="15"/>
  <c r="BC108" i="1" a="1"/>
  <c r="BC108" i="1" s="1"/>
  <c r="M171" i="10"/>
  <c r="D171" i="10"/>
  <c r="E167" i="15"/>
  <c r="C171" i="10"/>
  <c r="D167" i="15"/>
  <c r="AN108" i="1"/>
  <c r="L167" i="15"/>
  <c r="F167" i="12"/>
  <c r="G171" i="10"/>
  <c r="K167" i="15"/>
  <c r="D170" i="10"/>
  <c r="E166" i="15"/>
  <c r="C170" i="10"/>
  <c r="D166" i="15"/>
  <c r="AM107" i="1"/>
  <c r="L108" i="10" s="1"/>
  <c r="F166" i="12"/>
  <c r="G170" i="10"/>
  <c r="K166" i="15"/>
  <c r="D169" i="10"/>
  <c r="E165" i="15"/>
  <c r="C169" i="10"/>
  <c r="D165" i="15"/>
  <c r="AN106" i="1"/>
  <c r="L165" i="15"/>
  <c r="AM106" i="1"/>
  <c r="N107" i="10" s="1"/>
  <c r="F165" i="12"/>
  <c r="G169" i="10"/>
  <c r="K165" i="15"/>
  <c r="BC105" i="1" a="1"/>
  <c r="BC105" i="1" s="1"/>
  <c r="M168" i="10"/>
  <c r="D168" i="10"/>
  <c r="E164" i="15"/>
  <c r="C168" i="10"/>
  <c r="D164" i="15"/>
  <c r="AN105" i="1"/>
  <c r="L164" i="15"/>
  <c r="AM105" i="1"/>
  <c r="N106" i="10" s="1"/>
  <c r="F164" i="12"/>
  <c r="G168" i="10"/>
  <c r="K164" i="15"/>
  <c r="D167" i="10"/>
  <c r="E163" i="15"/>
  <c r="C167" i="10"/>
  <c r="D163" i="15"/>
  <c r="AN104" i="1"/>
  <c r="L163" i="15"/>
  <c r="AM104" i="1"/>
  <c r="N105" i="10" s="1"/>
  <c r="F163" i="12"/>
  <c r="G167" i="10"/>
  <c r="K163" i="15"/>
  <c r="D166" i="10"/>
  <c r="E162" i="15"/>
  <c r="C166" i="10"/>
  <c r="D162" i="15"/>
  <c r="AN103" i="1"/>
  <c r="L162" i="15"/>
  <c r="AM103" i="1"/>
  <c r="L104" i="10" s="1"/>
  <c r="F162" i="12"/>
  <c r="G166" i="10"/>
  <c r="K162" i="15"/>
  <c r="BC102" i="1" a="1"/>
  <c r="BC102" i="1" s="1"/>
  <c r="M165" i="10"/>
  <c r="D165" i="10"/>
  <c r="E161" i="15"/>
  <c r="C165" i="10"/>
  <c r="D161" i="15"/>
  <c r="AN102" i="1"/>
  <c r="L161" i="15"/>
  <c r="AM102" i="1"/>
  <c r="L103" i="10" s="1"/>
  <c r="F161" i="12"/>
  <c r="G165" i="10"/>
  <c r="K161" i="15"/>
  <c r="D164" i="10"/>
  <c r="E160" i="15"/>
  <c r="C164" i="10"/>
  <c r="D160" i="15"/>
  <c r="AN101" i="1"/>
  <c r="L160" i="15"/>
  <c r="AM101" i="1"/>
  <c r="L102" i="10" s="1"/>
  <c r="F160" i="12"/>
  <c r="G164" i="10"/>
  <c r="K160" i="15"/>
  <c r="D163" i="10"/>
  <c r="E159" i="15"/>
  <c r="C163" i="10"/>
  <c r="D159" i="15"/>
  <c r="AN100" i="1"/>
  <c r="L159" i="15"/>
  <c r="AM100" i="1"/>
  <c r="L101" i="10" s="1"/>
  <c r="F159" i="12"/>
  <c r="G163" i="10"/>
  <c r="K159" i="15"/>
  <c r="BC99" i="1" a="1"/>
  <c r="BC99" i="1" s="1"/>
  <c r="M162" i="10"/>
  <c r="D162" i="10"/>
  <c r="E158" i="15"/>
  <c r="C162" i="10"/>
  <c r="D158" i="15"/>
  <c r="AN99" i="1"/>
  <c r="L158" i="15"/>
  <c r="AM99" i="1"/>
  <c r="L100" i="10" s="1"/>
  <c r="F158" i="12"/>
  <c r="G162" i="10"/>
  <c r="K158" i="15"/>
  <c r="BD98" i="1" a="1"/>
  <c r="BD98" i="1" s="1"/>
  <c r="M161" i="10"/>
  <c r="D161" i="10"/>
  <c r="E157" i="15"/>
  <c r="C161" i="10"/>
  <c r="D157" i="15"/>
  <c r="AN98" i="1"/>
  <c r="L157" i="15"/>
  <c r="AM98" i="1"/>
  <c r="L99" i="10" s="1"/>
  <c r="F157" i="12"/>
  <c r="G161" i="10"/>
  <c r="K157" i="15"/>
  <c r="BD97" i="1" a="1"/>
  <c r="BD97" i="1" s="1"/>
  <c r="M160" i="10"/>
  <c r="D160" i="10"/>
  <c r="E156" i="15"/>
  <c r="C160" i="10"/>
  <c r="D156" i="15"/>
  <c r="AM97" i="1"/>
  <c r="L98" i="10" s="1"/>
  <c r="F156" i="12"/>
  <c r="G160" i="10"/>
  <c r="K156" i="15"/>
  <c r="D159" i="10"/>
  <c r="E155" i="15"/>
  <c r="C159" i="10"/>
  <c r="D155" i="15"/>
  <c r="AM96" i="1"/>
  <c r="N97" i="10" s="1"/>
  <c r="F155" i="12"/>
  <c r="G159" i="10"/>
  <c r="K155" i="15"/>
  <c r="D158" i="10"/>
  <c r="E154" i="15"/>
  <c r="C158" i="10"/>
  <c r="D154" i="15"/>
  <c r="AN95" i="1"/>
  <c r="L154" i="15"/>
  <c r="AM95" i="1"/>
  <c r="L96" i="10" s="1"/>
  <c r="F154" i="12"/>
  <c r="G158" i="10"/>
  <c r="K154" i="15"/>
  <c r="D157" i="10"/>
  <c r="E153" i="15"/>
  <c r="C157" i="10"/>
  <c r="D153" i="15"/>
  <c r="AM94" i="1"/>
  <c r="L95" i="10" s="1"/>
  <c r="F153" i="12"/>
  <c r="G157" i="10"/>
  <c r="K153" i="15"/>
  <c r="D156" i="10"/>
  <c r="E152" i="15"/>
  <c r="C156" i="10"/>
  <c r="D152" i="15"/>
  <c r="AN93" i="1"/>
  <c r="L152" i="15"/>
  <c r="AM93" i="1"/>
  <c r="L94" i="10" s="1"/>
  <c r="F152" i="12"/>
  <c r="G156" i="10"/>
  <c r="K152" i="15"/>
  <c r="BD92" i="1" a="1"/>
  <c r="BD92" i="1" s="1"/>
  <c r="M155" i="10"/>
  <c r="D155" i="10"/>
  <c r="E151" i="15"/>
  <c r="C155" i="10"/>
  <c r="D151" i="15"/>
  <c r="AN92" i="1"/>
  <c r="L151" i="15"/>
  <c r="AM92" i="1"/>
  <c r="L93" i="10" s="1"/>
  <c r="F151" i="12"/>
  <c r="G155" i="10"/>
  <c r="K151" i="15"/>
  <c r="D154" i="10"/>
  <c r="E150" i="15"/>
  <c r="C154" i="10"/>
  <c r="D150" i="15"/>
  <c r="AM91" i="1"/>
  <c r="N92" i="10" s="1"/>
  <c r="F150" i="12"/>
  <c r="G154" i="10"/>
  <c r="K150" i="15"/>
  <c r="D153" i="10"/>
  <c r="E149" i="15"/>
  <c r="C153" i="10"/>
  <c r="D149" i="15"/>
  <c r="AN90" i="1"/>
  <c r="L149" i="15"/>
  <c r="AM90" i="1"/>
  <c r="L91" i="10" s="1"/>
  <c r="F149" i="12"/>
  <c r="G153" i="10"/>
  <c r="K149" i="15"/>
  <c r="BD89" i="1" a="1"/>
  <c r="BD89" i="1" s="1"/>
  <c r="M152" i="10"/>
  <c r="D152" i="10"/>
  <c r="E148" i="15"/>
  <c r="C152" i="10"/>
  <c r="D148" i="15"/>
  <c r="AN89" i="1"/>
  <c r="L148" i="15"/>
  <c r="AM89" i="1"/>
  <c r="L90" i="10" s="1"/>
  <c r="F148" i="12"/>
  <c r="G152" i="10"/>
  <c r="K148" i="15"/>
  <c r="D151" i="10"/>
  <c r="E147" i="15"/>
  <c r="C151" i="10"/>
  <c r="D147" i="15"/>
  <c r="AM88" i="1"/>
  <c r="L89" i="10" s="1"/>
  <c r="F147" i="12"/>
  <c r="G151" i="10"/>
  <c r="K147" i="15"/>
  <c r="D150" i="10"/>
  <c r="E146" i="15"/>
  <c r="C150" i="10"/>
  <c r="D146" i="15"/>
  <c r="AN87" i="1"/>
  <c r="L146" i="15"/>
  <c r="AM87" i="1"/>
  <c r="L88" i="10" s="1"/>
  <c r="F146" i="12"/>
  <c r="G150" i="10"/>
  <c r="K146" i="15"/>
  <c r="BD86" i="1" a="1"/>
  <c r="BD86" i="1" s="1"/>
  <c r="M149" i="10"/>
  <c r="D149" i="10"/>
  <c r="E145" i="15"/>
  <c r="C149" i="10"/>
  <c r="D145" i="15"/>
  <c r="AN86" i="1"/>
  <c r="L145" i="15"/>
  <c r="AM86" i="1"/>
  <c r="L87" i="10" s="1"/>
  <c r="F145" i="12"/>
  <c r="G149" i="10"/>
  <c r="K145" i="15"/>
  <c r="D148" i="10"/>
  <c r="E144" i="15"/>
  <c r="C148" i="10"/>
  <c r="D144" i="15"/>
  <c r="AM85" i="1"/>
  <c r="L86" i="10" s="1"/>
  <c r="F144" i="12"/>
  <c r="G148" i="10"/>
  <c r="K144" i="15"/>
  <c r="D147" i="10"/>
  <c r="E143" i="15"/>
  <c r="C147" i="10"/>
  <c r="D143" i="15"/>
  <c r="AN84" i="1"/>
  <c r="L143" i="15"/>
  <c r="AM84" i="1"/>
  <c r="L85" i="10" s="1"/>
  <c r="F143" i="12"/>
  <c r="G147" i="10"/>
  <c r="K143" i="15"/>
  <c r="D146" i="10"/>
  <c r="E142" i="15"/>
  <c r="C146" i="10"/>
  <c r="D142" i="15"/>
  <c r="AN83" i="1"/>
  <c r="L142" i="15"/>
  <c r="AM83" i="1"/>
  <c r="L84" i="10" s="1"/>
  <c r="F142" i="12"/>
  <c r="G146" i="10"/>
  <c r="K142" i="15"/>
  <c r="D145" i="10"/>
  <c r="E141" i="15"/>
  <c r="C145" i="10"/>
  <c r="D141" i="15"/>
  <c r="AM82" i="1"/>
  <c r="L83" i="10" s="1"/>
  <c r="F141" i="12"/>
  <c r="G145" i="10"/>
  <c r="K141" i="15"/>
  <c r="D144" i="10"/>
  <c r="E140" i="15"/>
  <c r="C144" i="10"/>
  <c r="D140" i="15"/>
  <c r="AN81" i="1"/>
  <c r="L140" i="15"/>
  <c r="AM81" i="1"/>
  <c r="N82" i="10" s="1"/>
  <c r="F140" i="12"/>
  <c r="G144" i="10"/>
  <c r="K140" i="15"/>
  <c r="D143" i="10"/>
  <c r="E139" i="15"/>
  <c r="C143" i="10"/>
  <c r="D139" i="15"/>
  <c r="AN80" i="1"/>
  <c r="L139" i="15"/>
  <c r="AM80" i="1"/>
  <c r="N81" i="10" s="1"/>
  <c r="F139" i="12"/>
  <c r="G143" i="10"/>
  <c r="K139" i="15"/>
  <c r="D142" i="10"/>
  <c r="E138" i="15"/>
  <c r="C142" i="10"/>
  <c r="D138" i="15"/>
  <c r="AN79" i="1"/>
  <c r="L138" i="15"/>
  <c r="F138" i="12"/>
  <c r="G142" i="10"/>
  <c r="K138" i="15"/>
  <c r="D141" i="10"/>
  <c r="E137" i="15"/>
  <c r="C141" i="10"/>
  <c r="D137" i="15"/>
  <c r="F137" i="12"/>
  <c r="G141" i="10"/>
  <c r="K137" i="15"/>
  <c r="L140" i="10"/>
  <c r="D140" i="10"/>
  <c r="E136" i="15"/>
  <c r="C140" i="10"/>
  <c r="D136" i="15"/>
  <c r="F136" i="12"/>
  <c r="G140" i="10"/>
  <c r="K136" i="15"/>
  <c r="L139" i="10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N130" i="10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L125" i="10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L123" i="10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N121" i="10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L116" i="10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N100" i="10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N95" i="10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N86" i="10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L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879" i="1"/>
  <c r="AM874" i="1"/>
  <c r="AM865" i="1"/>
  <c r="AN862" i="1"/>
  <c r="AM856" i="1"/>
  <c r="AM851" i="1"/>
  <c r="AM807" i="1"/>
  <c r="AM806" i="1"/>
  <c r="AM802" i="1"/>
  <c r="AM795" i="1"/>
  <c r="AM792" i="1"/>
  <c r="AN788" i="1"/>
  <c r="AM787" i="1"/>
  <c r="AM783" i="1"/>
  <c r="AM894" i="1"/>
  <c r="AM877" i="1"/>
  <c r="AM910" i="1"/>
  <c r="AM906" i="1"/>
  <c r="AM887" i="1"/>
  <c r="AM883" i="1"/>
  <c r="AM878" i="1"/>
  <c r="AN867" i="1"/>
  <c r="AM886" i="1"/>
  <c r="AM881" i="1"/>
  <c r="AM873" i="1"/>
  <c r="AM868" i="1"/>
  <c r="AM859" i="1"/>
  <c r="AN856" i="1"/>
  <c r="AM855" i="1"/>
  <c r="AM854" i="1"/>
  <c r="AN847" i="1"/>
  <c r="AM845" i="1"/>
  <c r="AM841" i="1"/>
  <c r="AM836" i="1"/>
  <c r="AM832" i="1"/>
  <c r="AM827" i="1"/>
  <c r="AM820" i="1"/>
  <c r="AM813" i="1"/>
  <c r="AM801" i="1"/>
  <c r="AM798" i="1"/>
  <c r="AM797" i="1"/>
  <c r="AN791" i="1"/>
  <c r="AM786" i="1"/>
  <c r="AM785" i="1"/>
  <c r="AM784" i="1"/>
  <c r="AM782" i="1"/>
  <c r="AM779" i="1"/>
  <c r="AM773" i="1"/>
  <c r="AM764" i="1"/>
  <c r="AM755" i="1"/>
  <c r="AM752" i="1"/>
  <c r="AM749" i="1"/>
  <c r="AM736" i="1"/>
  <c r="AM716" i="1"/>
  <c r="AM707" i="1"/>
  <c r="AM848" i="1"/>
  <c r="AM826" i="1"/>
  <c r="AM819" i="1"/>
  <c r="AM815" i="1"/>
  <c r="AM811" i="1"/>
  <c r="AM804" i="1"/>
  <c r="AM682" i="1"/>
  <c r="AM670" i="1"/>
  <c r="AM767" i="1"/>
  <c r="AM758" i="1"/>
  <c r="AM746" i="1"/>
  <c r="AM722" i="1"/>
  <c r="AM719" i="1"/>
  <c r="AM710" i="1"/>
  <c r="AM694" i="1"/>
  <c r="AM691" i="1"/>
  <c r="AN672" i="1"/>
  <c r="BD489" i="1" a="1"/>
  <c r="BD489" i="1" s="1"/>
  <c r="BD851" i="1" a="1"/>
  <c r="BD851" i="1" s="1"/>
  <c r="BC684" i="1" a="1"/>
  <c r="BC684" i="1" s="1"/>
  <c r="BC677" i="1" a="1"/>
  <c r="BC677" i="1" s="1"/>
  <c r="BD556" i="1" a="1"/>
  <c r="BD556" i="1" s="1"/>
  <c r="BD541" i="1" a="1"/>
  <c r="BD541" i="1" s="1"/>
  <c r="BC538" i="1" a="1"/>
  <c r="BC538" i="1" s="1"/>
  <c r="BC527" i="1" a="1"/>
  <c r="BC527" i="1" s="1"/>
  <c r="BC431" i="1" a="1"/>
  <c r="BC431" i="1" s="1"/>
  <c r="BD407" i="1" a="1"/>
  <c r="BD407" i="1" s="1"/>
  <c r="BD302" i="1" a="1"/>
  <c r="BD302" i="1" s="1"/>
  <c r="AN915" i="1"/>
  <c r="AN902" i="1"/>
  <c r="AM901" i="1"/>
  <c r="AN228" i="1"/>
  <c r="AM194" i="1"/>
  <c r="AM191" i="1"/>
  <c r="AM188" i="1"/>
  <c r="AM181" i="1"/>
  <c r="AM904" i="1"/>
  <c r="AM217" i="1"/>
  <c r="AN207" i="1"/>
  <c r="AN914" i="1"/>
  <c r="AM913" i="1"/>
  <c r="AM355" i="1"/>
  <c r="AM208" i="1"/>
  <c r="BD788" i="1" a="1"/>
  <c r="BD788" i="1" s="1"/>
  <c r="BD729" i="1" a="1"/>
  <c r="BD729" i="1" s="1"/>
  <c r="BD714" i="1" a="1"/>
  <c r="BD714" i="1" s="1"/>
  <c r="BC704" i="1" a="1"/>
  <c r="BC704" i="1" s="1"/>
  <c r="BC624" i="1" a="1"/>
  <c r="BC624" i="1" s="1"/>
  <c r="BD587" i="1" a="1"/>
  <c r="BD587" i="1" s="1"/>
  <c r="BC587" i="1" a="1"/>
  <c r="BC587" i="1" s="1"/>
  <c r="BD584" i="1" a="1"/>
  <c r="BD584" i="1" s="1"/>
  <c r="BD496" i="1" a="1"/>
  <c r="BD496" i="1" s="1"/>
  <c r="BD462" i="1" a="1"/>
  <c r="BD462" i="1" s="1"/>
  <c r="BD394" i="1" a="1"/>
  <c r="BD394" i="1" s="1"/>
  <c r="BC312" i="1" a="1"/>
  <c r="BC312" i="1" s="1"/>
  <c r="BC266" i="1" a="1"/>
  <c r="BC266" i="1" s="1"/>
  <c r="BD260" i="1" a="1"/>
  <c r="BD260" i="1" s="1"/>
  <c r="BD248" i="1" a="1"/>
  <c r="BD248" i="1" s="1"/>
  <c r="BD247" i="1" a="1"/>
  <c r="BD247" i="1" s="1"/>
  <c r="BC239" i="1" a="1"/>
  <c r="BC239" i="1" s="1"/>
  <c r="BD228" i="1" a="1"/>
  <c r="BD228" i="1" s="1"/>
  <c r="BD219" i="1" a="1"/>
  <c r="BD219" i="1" s="1"/>
  <c r="BC211" i="1" a="1"/>
  <c r="BC211" i="1" s="1"/>
  <c r="BD201" i="1" a="1"/>
  <c r="BD201" i="1" s="1"/>
  <c r="BC178" i="1" a="1"/>
  <c r="BC178" i="1" s="1"/>
  <c r="BD863" i="1" a="1"/>
  <c r="BD863" i="1" s="1"/>
  <c r="BC848" i="1" a="1"/>
  <c r="BC848" i="1" s="1"/>
  <c r="BD844" i="1" a="1"/>
  <c r="BD844" i="1" s="1"/>
  <c r="BC839" i="1" a="1"/>
  <c r="BC839" i="1" s="1"/>
  <c r="BC807" i="1" a="1"/>
  <c r="BC807" i="1" s="1"/>
  <c r="BC497" i="1" a="1"/>
  <c r="BC497" i="1" s="1"/>
  <c r="BC375" i="1" a="1"/>
  <c r="BC375" i="1" s="1"/>
  <c r="BC194" i="1" a="1"/>
  <c r="BC194" i="1" s="1"/>
  <c r="BC936" i="1" a="1"/>
  <c r="BC936" i="1" s="1"/>
  <c r="BD923" i="1" a="1"/>
  <c r="BD923" i="1" s="1"/>
  <c r="BC918" i="1" a="1"/>
  <c r="BC918" i="1" s="1"/>
  <c r="BD904" i="1" a="1"/>
  <c r="BD904" i="1" s="1"/>
  <c r="BD903" i="1" a="1"/>
  <c r="BD903" i="1" s="1"/>
  <c r="BD875" i="1" a="1"/>
  <c r="BD875" i="1" s="1"/>
  <c r="BD874" i="1" a="1"/>
  <c r="BD874" i="1" s="1"/>
  <c r="BD860" i="1" a="1"/>
  <c r="BD860" i="1" s="1"/>
  <c r="BD661" i="1" a="1"/>
  <c r="BD661" i="1" s="1"/>
  <c r="BC645" i="1" a="1"/>
  <c r="BC645" i="1" s="1"/>
  <c r="BD623" i="1" a="1"/>
  <c r="BD623" i="1" s="1"/>
  <c r="BC621" i="1" a="1"/>
  <c r="BC621" i="1" s="1"/>
  <c r="BD614" i="1" a="1"/>
  <c r="BD614" i="1" s="1"/>
  <c r="BC609" i="1" a="1"/>
  <c r="BC609" i="1" s="1"/>
  <c r="BD605" i="1" a="1"/>
  <c r="BD605" i="1" s="1"/>
  <c r="BD596" i="1" a="1"/>
  <c r="BD596" i="1" s="1"/>
  <c r="BC573" i="1" a="1"/>
  <c r="BC573" i="1" s="1"/>
  <c r="BD929" i="1" a="1"/>
  <c r="BD929" i="1" s="1"/>
  <c r="BC906" i="1" a="1"/>
  <c r="BC906" i="1" s="1"/>
  <c r="BD905" i="1" a="1"/>
  <c r="BD905" i="1" s="1"/>
  <c r="BD902" i="1" a="1"/>
  <c r="BD902" i="1" s="1"/>
  <c r="BC884" i="1" a="1"/>
  <c r="BC884" i="1" s="1"/>
  <c r="BE936" i="1" a="1"/>
  <c r="BE936" i="1" s="1"/>
  <c r="BC930" i="1" a="1"/>
  <c r="BC930" i="1" s="1"/>
  <c r="BC896" i="1" a="1"/>
  <c r="BC896" i="1" s="1"/>
  <c r="BC880" i="1" a="1"/>
  <c r="BC880" i="1" s="1"/>
  <c r="BC845" i="1" a="1"/>
  <c r="BC845" i="1" s="1"/>
  <c r="BC837" i="1" a="1"/>
  <c r="BC837" i="1" s="1"/>
  <c r="BD830" i="1" a="1"/>
  <c r="BD830" i="1" s="1"/>
  <c r="BC815" i="1" a="1"/>
  <c r="BC815" i="1" s="1"/>
  <c r="BD794" i="1" a="1"/>
  <c r="BD794" i="1" s="1"/>
  <c r="BD741" i="1" a="1"/>
  <c r="BD741" i="1" s="1"/>
  <c r="BD740" i="1" a="1"/>
  <c r="BD740" i="1" s="1"/>
  <c r="BD722" i="1" a="1"/>
  <c r="BD722" i="1" s="1"/>
  <c r="BD693" i="1" a="1"/>
  <c r="BD693" i="1" s="1"/>
  <c r="BD668" i="1" a="1"/>
  <c r="BD668" i="1" s="1"/>
  <c r="BD581" i="1" a="1"/>
  <c r="BD581" i="1" s="1"/>
  <c r="BC500" i="1" a="1"/>
  <c r="BC500" i="1" s="1"/>
  <c r="BC490" i="1" a="1"/>
  <c r="BC490" i="1" s="1"/>
  <c r="BC482" i="1" a="1"/>
  <c r="BC482" i="1" s="1"/>
  <c r="BC473" i="1" a="1"/>
  <c r="BC473" i="1" s="1"/>
  <c r="BE469" i="1" a="1"/>
  <c r="BE469" i="1" s="1"/>
  <c r="BC463" i="1" a="1"/>
  <c r="BC463" i="1" s="1"/>
  <c r="BC455" i="1" a="1"/>
  <c r="BC455" i="1" s="1"/>
  <c r="BC446" i="1" a="1"/>
  <c r="BC446" i="1" s="1"/>
  <c r="BE442" i="1" a="1"/>
  <c r="BE442" i="1" s="1"/>
  <c r="BD386" i="1" a="1"/>
  <c r="BD386" i="1" s="1"/>
  <c r="BC381" i="1" a="1"/>
  <c r="BC381" i="1" s="1"/>
  <c r="BD366" i="1" a="1"/>
  <c r="BD366" i="1" s="1"/>
  <c r="BC314" i="1" a="1"/>
  <c r="BC314" i="1" s="1"/>
  <c r="BC285" i="1" a="1"/>
  <c r="BC285" i="1" s="1"/>
  <c r="BD257" i="1" a="1"/>
  <c r="BD257" i="1" s="1"/>
  <c r="BC506" i="1" a="1"/>
  <c r="BC506" i="1" s="1"/>
  <c r="BE496" i="1" a="1"/>
  <c r="BE496" i="1" s="1"/>
  <c r="BD424" i="1" a="1"/>
  <c r="BD424" i="1" s="1"/>
  <c r="BD415" i="1" a="1"/>
  <c r="BD415" i="1" s="1"/>
  <c r="BC413" i="1" a="1"/>
  <c r="BC413" i="1" s="1"/>
  <c r="BD351" i="1" a="1"/>
  <c r="BD351" i="1" s="1"/>
  <c r="BC348" i="1" a="1"/>
  <c r="BC348" i="1" s="1"/>
  <c r="BD333" i="1" a="1"/>
  <c r="BD333" i="1" s="1"/>
  <c r="BD299" i="1" a="1"/>
  <c r="BD299" i="1" s="1"/>
  <c r="BD218" i="1" a="1"/>
  <c r="BD218" i="1" s="1"/>
  <c r="BD204" i="1" a="1"/>
  <c r="BD204" i="1" s="1"/>
  <c r="BD203" i="1" a="1"/>
  <c r="BD203" i="1" s="1"/>
  <c r="BD195" i="1" a="1"/>
  <c r="BD195" i="1" s="1"/>
  <c r="BD163" i="1" a="1"/>
  <c r="BD163" i="1" s="1"/>
  <c r="BD151" i="1" a="1"/>
  <c r="BD151" i="1" s="1"/>
  <c r="BD150" i="1" a="1"/>
  <c r="BD150" i="1" s="1"/>
  <c r="BC147" i="1" a="1"/>
  <c r="BC147" i="1" s="1"/>
  <c r="BD145" i="1" a="1"/>
  <c r="BD145" i="1" s="1"/>
  <c r="BD142" i="1" a="1"/>
  <c r="BD142" i="1" s="1"/>
  <c r="BC140" i="1" a="1"/>
  <c r="BC140" i="1" s="1"/>
  <c r="BC139" i="1" a="1"/>
  <c r="BC139" i="1" s="1"/>
  <c r="BC137" i="1" a="1"/>
  <c r="BC137" i="1" s="1"/>
  <c r="BC136" i="1" a="1"/>
  <c r="BC136" i="1" s="1"/>
  <c r="BC134" i="1" a="1"/>
  <c r="BC134" i="1" s="1"/>
  <c r="BC133" i="1" a="1"/>
  <c r="BC133" i="1" s="1"/>
  <c r="BC131" i="1" a="1"/>
  <c r="BC131" i="1" s="1"/>
  <c r="BC130" i="1" a="1"/>
  <c r="BC130" i="1" s="1"/>
  <c r="BC128" i="1" a="1"/>
  <c r="BC128" i="1" s="1"/>
  <c r="BC127" i="1" a="1"/>
  <c r="BC127" i="1" s="1"/>
  <c r="BC125" i="1" a="1"/>
  <c r="BC125" i="1" s="1"/>
  <c r="BC124" i="1" a="1"/>
  <c r="BC124" i="1" s="1"/>
  <c r="BC122" i="1" a="1"/>
  <c r="BC122" i="1" s="1"/>
  <c r="BC121" i="1" a="1"/>
  <c r="BC121" i="1" s="1"/>
  <c r="BC119" i="1" a="1"/>
  <c r="BC119" i="1" s="1"/>
  <c r="BC118" i="1" a="1"/>
  <c r="BC118" i="1" s="1"/>
  <c r="BC116" i="1" a="1"/>
  <c r="BC116" i="1" s="1"/>
  <c r="BC115" i="1" a="1"/>
  <c r="BC115" i="1" s="1"/>
  <c r="BD113" i="1" a="1"/>
  <c r="BD113" i="1" s="1"/>
  <c r="BD110" i="1" a="1"/>
  <c r="BD110" i="1" s="1"/>
  <c r="BD107" i="1" a="1"/>
  <c r="BD107" i="1" s="1"/>
  <c r="BC106" i="1" a="1"/>
  <c r="BC106" i="1" s="1"/>
  <c r="BD104" i="1" a="1"/>
  <c r="BD104" i="1" s="1"/>
  <c r="BC103" i="1" a="1"/>
  <c r="BC103" i="1" s="1"/>
  <c r="BD101" i="1" a="1"/>
  <c r="BD101" i="1" s="1"/>
  <c r="BC100" i="1" a="1"/>
  <c r="BC100" i="1" s="1"/>
  <c r="BD96" i="1" a="1"/>
  <c r="BD96" i="1" s="1"/>
  <c r="BC95" i="1" a="1"/>
  <c r="BC95" i="1" s="1"/>
  <c r="BC92" i="1" a="1"/>
  <c r="BC92" i="1" s="1"/>
  <c r="BC89" i="1" a="1"/>
  <c r="BC89" i="1" s="1"/>
  <c r="BC86" i="1" a="1"/>
  <c r="BC86" i="1" s="1"/>
  <c r="BC84" i="1" a="1"/>
  <c r="BC84" i="1" s="1"/>
  <c r="BC83" i="1" a="1"/>
  <c r="BC83" i="1" s="1"/>
  <c r="BC81" i="1" a="1"/>
  <c r="BC81" i="1" s="1"/>
  <c r="BC80" i="1" a="1"/>
  <c r="BC80" i="1" s="1"/>
  <c r="AM866" i="1"/>
  <c r="AM846" i="1"/>
  <c r="AN836" i="1"/>
  <c r="AM809" i="1"/>
  <c r="AN759" i="1"/>
  <c r="AM742" i="1"/>
  <c r="AM699" i="1"/>
  <c r="AM603" i="1"/>
  <c r="AM936" i="1"/>
  <c r="AM789" i="1"/>
  <c r="AM772" i="1"/>
  <c r="AN765" i="1"/>
  <c r="AM715" i="1"/>
  <c r="AN687" i="1"/>
  <c r="AM639" i="1"/>
  <c r="AM618" i="1"/>
  <c r="AM884" i="1"/>
  <c r="AM839" i="1"/>
  <c r="AM833" i="1"/>
  <c r="AN823" i="1"/>
  <c r="AM822" i="1"/>
  <c r="AM812" i="1"/>
  <c r="AN802" i="1"/>
  <c r="AM744" i="1"/>
  <c r="AN741" i="1"/>
  <c r="AM735" i="1"/>
  <c r="AM726" i="1"/>
  <c r="AM688" i="1"/>
  <c r="AM679" i="1"/>
  <c r="AN651" i="1"/>
  <c r="AM476" i="1"/>
  <c r="BD938" i="1" a="1"/>
  <c r="BD938" i="1" s="1"/>
  <c r="BE923" i="1" a="1"/>
  <c r="BE923" i="1" s="1"/>
  <c r="BC921" i="1" a="1"/>
  <c r="BC921" i="1" s="1"/>
  <c r="BD917" i="1" a="1"/>
  <c r="BD917" i="1" s="1"/>
  <c r="BD900" i="1" a="1"/>
  <c r="BD900" i="1" s="1"/>
  <c r="BC893" i="1" a="1"/>
  <c r="BC893" i="1" s="1"/>
  <c r="BC888" i="1" a="1"/>
  <c r="BC888" i="1" s="1"/>
  <c r="BC887" i="1" a="1"/>
  <c r="BC887" i="1" s="1"/>
  <c r="BE874" i="1" a="1"/>
  <c r="BE874" i="1" s="1"/>
  <c r="BD868" i="1" a="1"/>
  <c r="BD868" i="1" s="1"/>
  <c r="BE844" i="1" a="1"/>
  <c r="BE844" i="1" s="1"/>
  <c r="BE833" i="1" a="1"/>
  <c r="BE833" i="1" s="1"/>
  <c r="BD821" i="1" a="1"/>
  <c r="BD821" i="1" s="1"/>
  <c r="BC766" i="1" a="1"/>
  <c r="BC766" i="1" s="1"/>
  <c r="BD765" i="1" a="1"/>
  <c r="BD765" i="1" s="1"/>
  <c r="BC756" i="1" a="1"/>
  <c r="BC756" i="1" s="1"/>
  <c r="BD743" i="1" a="1"/>
  <c r="BD743" i="1" s="1"/>
  <c r="BD735" i="1" a="1"/>
  <c r="BD735" i="1" s="1"/>
  <c r="BC731" i="1" a="1"/>
  <c r="BC731" i="1" s="1"/>
  <c r="BD711" i="1" a="1"/>
  <c r="BD711" i="1" s="1"/>
  <c r="BD702" i="1" a="1"/>
  <c r="BD702" i="1" s="1"/>
  <c r="BD695" i="1" a="1"/>
  <c r="BD695" i="1" s="1"/>
  <c r="BE668" i="1" a="1"/>
  <c r="BE668" i="1" s="1"/>
  <c r="BD651" i="1" a="1"/>
  <c r="BD651" i="1" s="1"/>
  <c r="BC641" i="1" a="1"/>
  <c r="BC641" i="1" s="1"/>
  <c r="BD639" i="1" a="1"/>
  <c r="BD639" i="1" s="1"/>
  <c r="BE624" i="1" a="1"/>
  <c r="BE624" i="1" s="1"/>
  <c r="BE605" i="1" a="1"/>
  <c r="BE605" i="1" s="1"/>
  <c r="BD602" i="1" a="1"/>
  <c r="BD602" i="1" s="1"/>
  <c r="BD914" i="1" a="1"/>
  <c r="BD914" i="1" s="1"/>
  <c r="BE884" i="1" a="1"/>
  <c r="BE884" i="1" s="1"/>
  <c r="BD836" i="1" a="1"/>
  <c r="BD836" i="1" s="1"/>
  <c r="BE722" i="1" a="1"/>
  <c r="BE722" i="1" s="1"/>
  <c r="BD620" i="1" a="1"/>
  <c r="BD620" i="1" s="1"/>
  <c r="BC618" i="1" a="1"/>
  <c r="BC618" i="1" s="1"/>
  <c r="BE614" i="1" a="1"/>
  <c r="BE614" i="1" s="1"/>
  <c r="BC605" i="1" a="1"/>
  <c r="BC605" i="1" s="1"/>
  <c r="BC603" i="1" a="1"/>
  <c r="BC603" i="1" s="1"/>
  <c r="BC561" i="1" a="1"/>
  <c r="BC561" i="1" s="1"/>
  <c r="BD559" i="1" a="1"/>
  <c r="BD559" i="1" s="1"/>
  <c r="BC526" i="1" a="1"/>
  <c r="BC526" i="1" s="1"/>
  <c r="BC476" i="1" a="1"/>
  <c r="BC476" i="1" s="1"/>
  <c r="BE449" i="1" a="1"/>
  <c r="BE449" i="1" s="1"/>
  <c r="BC449" i="1" a="1"/>
  <c r="BC449" i="1" s="1"/>
  <c r="BD499" i="1" a="1"/>
  <c r="BD499" i="1" s="1"/>
  <c r="BE499" i="1" a="1"/>
  <c r="BE499" i="1" s="1"/>
  <c r="BD436" i="1" a="1"/>
  <c r="BD436" i="1" s="1"/>
  <c r="BC436" i="1" a="1"/>
  <c r="BC436" i="1" s="1"/>
  <c r="BD433" i="1" a="1"/>
  <c r="BD433" i="1" s="1"/>
  <c r="BC427" i="1" a="1"/>
  <c r="BC427" i="1" s="1"/>
  <c r="BC169" i="1" a="1"/>
  <c r="BC169" i="1" s="1"/>
  <c r="BD372" i="1" a="1"/>
  <c r="BD372" i="1" s="1"/>
  <c r="BD347" i="1" a="1"/>
  <c r="BD347" i="1" s="1"/>
  <c r="BC327" i="1" a="1"/>
  <c r="BC327" i="1" s="1"/>
  <c r="BD308" i="1" a="1"/>
  <c r="BD308" i="1" s="1"/>
  <c r="BC296" i="1" a="1"/>
  <c r="BC296" i="1" s="1"/>
  <c r="BC291" i="1" a="1"/>
  <c r="BC291" i="1" s="1"/>
  <c r="BD279" i="1" a="1"/>
  <c r="BD279" i="1" s="1"/>
  <c r="BC262" i="1" a="1"/>
  <c r="BC262" i="1" s="1"/>
  <c r="BC259" i="1" a="1"/>
  <c r="BC259" i="1" s="1"/>
  <c r="BE203" i="1" a="1"/>
  <c r="BE203" i="1" s="1"/>
  <c r="BC591" i="1" a="1"/>
  <c r="BC591" i="1" s="1"/>
  <c r="BC548" i="1" a="1"/>
  <c r="BC548" i="1" s="1"/>
  <c r="BC523" i="1" a="1"/>
  <c r="BC523" i="1" s="1"/>
  <c r="BD514" i="1" a="1"/>
  <c r="BD514" i="1" s="1"/>
  <c r="BC511" i="1" a="1"/>
  <c r="BC511" i="1" s="1"/>
  <c r="BC496" i="1" a="1"/>
  <c r="BC496" i="1" s="1"/>
  <c r="BC469" i="1" a="1"/>
  <c r="BC469" i="1" s="1"/>
  <c r="BC442" i="1" a="1"/>
  <c r="BC442" i="1" s="1"/>
  <c r="BC404" i="1" a="1"/>
  <c r="BC404" i="1" s="1"/>
  <c r="BD401" i="1" a="1"/>
  <c r="BD401" i="1" s="1"/>
  <c r="BC387" i="1" a="1"/>
  <c r="BC387" i="1" s="1"/>
  <c r="BD369" i="1" a="1"/>
  <c r="BD369" i="1" s="1"/>
  <c r="BD354" i="1" a="1"/>
  <c r="BD354" i="1" s="1"/>
  <c r="BD350" i="1" a="1"/>
  <c r="BD350" i="1" s="1"/>
  <c r="BC339" i="1" a="1"/>
  <c r="BC339" i="1" s="1"/>
  <c r="BE327" i="1" a="1"/>
  <c r="BE327" i="1" s="1"/>
  <c r="BD320" i="1" a="1"/>
  <c r="BD320" i="1" s="1"/>
  <c r="BD298" i="1" a="1"/>
  <c r="BD298" i="1" s="1"/>
  <c r="BE296" i="1" a="1"/>
  <c r="BE296" i="1" s="1"/>
  <c r="BC278" i="1" a="1"/>
  <c r="BC278" i="1" s="1"/>
  <c r="BD266" i="1" a="1"/>
  <c r="BD266" i="1" s="1"/>
  <c r="BD245" i="1" a="1"/>
  <c r="BD245" i="1" s="1"/>
  <c r="BD239" i="1" a="1"/>
  <c r="BD239" i="1" s="1"/>
  <c r="BD213" i="1" a="1"/>
  <c r="BD213" i="1" s="1"/>
  <c r="BD198" i="1" a="1"/>
  <c r="BD198" i="1" s="1"/>
  <c r="BC197" i="1" a="1"/>
  <c r="BC197" i="1" s="1"/>
  <c r="BD196" i="1" a="1"/>
  <c r="BD196" i="1" s="1"/>
  <c r="BD183" i="1" a="1"/>
  <c r="BD183" i="1" s="1"/>
  <c r="BC181" i="1" a="1"/>
  <c r="BC181" i="1" s="1"/>
  <c r="BC166" i="1" a="1"/>
  <c r="BC166" i="1" s="1"/>
  <c r="BC162" i="1" a="1"/>
  <c r="BC162" i="1" s="1"/>
  <c r="BE150" i="1" a="1"/>
  <c r="BE150" i="1" s="1"/>
  <c r="BD154" i="1" a="1"/>
  <c r="BD154" i="1" s="1"/>
  <c r="BC153" i="1" a="1"/>
  <c r="BC153" i="1" s="1"/>
  <c r="BC150" i="1" a="1"/>
  <c r="BC150" i="1" s="1"/>
  <c r="BE147" i="1" a="1"/>
  <c r="BE147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D116" i="1" a="1"/>
  <c r="BD116" i="1" s="1"/>
  <c r="BD108" i="1" a="1"/>
  <c r="BD108" i="1" s="1"/>
  <c r="BC109" i="1" a="1"/>
  <c r="BC109" i="1" s="1"/>
  <c r="BD109" i="1" a="1"/>
  <c r="BD109" i="1" s="1"/>
  <c r="BC112" i="1" a="1"/>
  <c r="BC112" i="1" s="1"/>
  <c r="BE109" i="1" a="1"/>
  <c r="BE109" i="1" s="1"/>
  <c r="BD106" i="1" a="1"/>
  <c r="BD106" i="1" s="1"/>
  <c r="BD103" i="1" a="1"/>
  <c r="BD103" i="1" s="1"/>
  <c r="BD100" i="1" a="1"/>
  <c r="BD100" i="1" s="1"/>
  <c r="BC97" i="1" a="1"/>
  <c r="BC97" i="1" s="1"/>
  <c r="BE95" i="1" a="1"/>
  <c r="BE95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C98" i="1" a="1"/>
  <c r="BC98" i="1" s="1"/>
  <c r="BE93" i="1" a="1"/>
  <c r="BE93" i="1" s="1"/>
  <c r="BE90" i="1" a="1"/>
  <c r="BE90" i="1" s="1"/>
  <c r="BE87" i="1" a="1"/>
  <c r="BE87" i="1" s="1"/>
  <c r="BD84" i="1" a="1"/>
  <c r="BD84" i="1" s="1"/>
  <c r="BD81" i="1" a="1"/>
  <c r="BD81" i="1" s="1"/>
  <c r="BD238" i="1" a="1"/>
  <c r="BD238" i="1" s="1"/>
  <c r="BC232" i="1" a="1"/>
  <c r="BC232" i="1" s="1"/>
  <c r="BC210" i="1" a="1"/>
  <c r="BC210" i="1" s="1"/>
  <c r="BD209" i="1" a="1"/>
  <c r="BD209" i="1" s="1"/>
  <c r="BD206" i="1" a="1"/>
  <c r="BD206" i="1" s="1"/>
  <c r="BC204" i="1" a="1"/>
  <c r="BC204" i="1" s="1"/>
  <c r="BD200" i="1" a="1"/>
  <c r="BD200" i="1" s="1"/>
  <c r="BD193" i="1" a="1"/>
  <c r="BD193" i="1" s="1"/>
  <c r="BC191" i="1" a="1"/>
  <c r="BC191" i="1" s="1"/>
  <c r="BD190" i="1" a="1"/>
  <c r="BD190" i="1" s="1"/>
  <c r="BD187" i="1" a="1"/>
  <c r="BD187" i="1" s="1"/>
  <c r="BC185" i="1" a="1"/>
  <c r="BC185" i="1" s="1"/>
  <c r="BD180" i="1" a="1"/>
  <c r="BD180" i="1" s="1"/>
  <c r="BD174" i="1" a="1"/>
  <c r="BD174" i="1" s="1"/>
  <c r="BD171" i="1" a="1"/>
  <c r="BD171" i="1" s="1"/>
  <c r="BD168" i="1" a="1"/>
  <c r="BD168" i="1" s="1"/>
  <c r="BD165" i="1" a="1"/>
  <c r="BD165" i="1" s="1"/>
  <c r="BD164" i="1" a="1"/>
  <c r="BD164" i="1" s="1"/>
  <c r="BD162" i="1" a="1"/>
  <c r="BD162" i="1" s="1"/>
  <c r="BD161" i="1" a="1"/>
  <c r="BD161" i="1" s="1"/>
  <c r="BC160" i="1" a="1"/>
  <c r="BC160" i="1" s="1"/>
  <c r="BD158" i="1" a="1"/>
  <c r="BD158" i="1" s="1"/>
  <c r="BC157" i="1" a="1"/>
  <c r="BC157" i="1" s="1"/>
  <c r="BD155" i="1" a="1"/>
  <c r="BD155" i="1" s="1"/>
  <c r="BD152" i="1" a="1"/>
  <c r="BD152" i="1" s="1"/>
  <c r="BC151" i="1" a="1"/>
  <c r="BC151" i="1" s="1"/>
  <c r="BC148" i="1" a="1"/>
  <c r="BC148" i="1" s="1"/>
  <c r="BD146" i="1" a="1"/>
  <c r="BD146" i="1" s="1"/>
  <c r="BC145" i="1" a="1"/>
  <c r="BC145" i="1" s="1"/>
  <c r="BD143" i="1" a="1"/>
  <c r="BD143" i="1" s="1"/>
  <c r="BC142" i="1" a="1"/>
  <c r="BC142" i="1" s="1"/>
  <c r="AN878" i="1"/>
  <c r="AM927" i="1"/>
  <c r="AN893" i="1"/>
  <c r="AN875" i="1"/>
  <c r="AN868" i="1"/>
  <c r="AN863" i="1"/>
  <c r="AN857" i="1"/>
  <c r="AN832" i="1"/>
  <c r="AN890" i="1"/>
  <c r="AM876" i="1"/>
  <c r="AM864" i="1"/>
  <c r="BD932" i="1" a="1"/>
  <c r="BD932" i="1" s="1"/>
  <c r="BC932" i="1" a="1"/>
  <c r="BC932" i="1" s="1"/>
  <c r="BC927" i="1" a="1"/>
  <c r="BC927" i="1" s="1"/>
  <c r="BC911" i="1" a="1"/>
  <c r="BC911" i="1" s="1"/>
  <c r="BD901" i="1" a="1"/>
  <c r="BD901" i="1" s="1"/>
  <c r="BC866" i="1" a="1"/>
  <c r="BC866" i="1" s="1"/>
  <c r="BD862" i="1" a="1"/>
  <c r="BD862" i="1" s="1"/>
  <c r="BD857" i="1" a="1"/>
  <c r="BD857" i="1" s="1"/>
  <c r="BC855" i="1" a="1"/>
  <c r="BC855" i="1" s="1"/>
  <c r="BD853" i="1" a="1"/>
  <c r="BD853" i="1" s="1"/>
  <c r="BC818" i="1" a="1"/>
  <c r="BC818" i="1" s="1"/>
  <c r="BD818" i="1" a="1"/>
  <c r="BD818" i="1" s="1"/>
  <c r="BE835" i="1" a="1"/>
  <c r="BE835" i="1" s="1"/>
  <c r="BD835" i="1" a="1"/>
  <c r="BD835" i="1" s="1"/>
  <c r="BC923" i="1" a="1"/>
  <c r="BC923" i="1" s="1"/>
  <c r="BE918" i="1" a="1"/>
  <c r="BE918" i="1" s="1"/>
  <c r="BE887" i="1" a="1"/>
  <c r="BE887" i="1" s="1"/>
  <c r="BC881" i="1" a="1"/>
  <c r="BC881" i="1" s="1"/>
  <c r="BD878" i="1" a="1"/>
  <c r="BD878" i="1" s="1"/>
  <c r="BD877" i="1" a="1"/>
  <c r="BD877" i="1" s="1"/>
  <c r="BC869" i="1" a="1"/>
  <c r="BC869" i="1" s="1"/>
  <c r="BC738" i="1" a="1"/>
  <c r="BC738" i="1" s="1"/>
  <c r="BD738" i="1" a="1"/>
  <c r="BD738" i="1" s="1"/>
  <c r="BE666" i="1" a="1"/>
  <c r="BE666" i="1" s="1"/>
  <c r="BD666" i="1" a="1"/>
  <c r="BD666" i="1" s="1"/>
  <c r="BC660" i="1" a="1"/>
  <c r="BC660" i="1" s="1"/>
  <c r="BD660" i="1" a="1"/>
  <c r="BD660" i="1" s="1"/>
  <c r="BC515" i="1" a="1"/>
  <c r="BC515" i="1" s="1"/>
  <c r="BE515" i="1" a="1"/>
  <c r="BE515" i="1" s="1"/>
  <c r="BC828" i="1" a="1"/>
  <c r="BC828" i="1" s="1"/>
  <c r="BC824" i="1" a="1"/>
  <c r="BC824" i="1" s="1"/>
  <c r="BD769" i="1" a="1"/>
  <c r="BD769" i="1" s="1"/>
  <c r="BD756" i="1" a="1"/>
  <c r="BD756" i="1" s="1"/>
  <c r="BC746" i="1" a="1"/>
  <c r="BC746" i="1" s="1"/>
  <c r="BC713" i="1" a="1"/>
  <c r="BC713" i="1" s="1"/>
  <c r="BD684" i="1" a="1"/>
  <c r="BD684" i="1" s="1"/>
  <c r="BD669" i="1" a="1"/>
  <c r="BD669" i="1" s="1"/>
  <c r="BD667" i="1" a="1"/>
  <c r="BD667" i="1" s="1"/>
  <c r="BD658" i="1" a="1"/>
  <c r="BD658" i="1" s="1"/>
  <c r="BD646" i="1" a="1"/>
  <c r="BD646" i="1" s="1"/>
  <c r="BE645" i="1" a="1"/>
  <c r="BE645" i="1" s="1"/>
  <c r="BC633" i="1" a="1"/>
  <c r="BC633" i="1" s="1"/>
  <c r="BE609" i="1" a="1"/>
  <c r="BE609" i="1" s="1"/>
  <c r="BD599" i="1" a="1"/>
  <c r="BD599" i="1" s="1"/>
  <c r="BE599" i="1" a="1"/>
  <c r="BE599" i="1" s="1"/>
  <c r="BD578" i="1" a="1"/>
  <c r="BD578" i="1" s="1"/>
  <c r="BC578" i="1" a="1"/>
  <c r="BC578" i="1" s="1"/>
  <c r="BE573" i="1" a="1"/>
  <c r="BE573" i="1" s="1"/>
  <c r="BD833" i="1" a="1"/>
  <c r="BD833" i="1" s="1"/>
  <c r="BD826" i="1" a="1"/>
  <c r="BD826" i="1" s="1"/>
  <c r="BC812" i="1" a="1"/>
  <c r="BC812" i="1" s="1"/>
  <c r="BC786" i="1" a="1"/>
  <c r="BC786" i="1" s="1"/>
  <c r="BD785" i="1" a="1"/>
  <c r="BD785" i="1" s="1"/>
  <c r="BD775" i="1" a="1"/>
  <c r="BD775" i="1" s="1"/>
  <c r="BC768" i="1" a="1"/>
  <c r="BC768" i="1" s="1"/>
  <c r="BC767" i="1" a="1"/>
  <c r="BC767" i="1" s="1"/>
  <c r="BD758" i="1" a="1"/>
  <c r="BD758" i="1" s="1"/>
  <c r="BD746" i="1" a="1"/>
  <c r="BD746" i="1" s="1"/>
  <c r="BD744" i="1" a="1"/>
  <c r="BD744" i="1" s="1"/>
  <c r="BD737" i="1" a="1"/>
  <c r="BD737" i="1" s="1"/>
  <c r="BD732" i="1" a="1"/>
  <c r="BD732" i="1" s="1"/>
  <c r="BE731" i="1" a="1"/>
  <c r="BE731" i="1" s="1"/>
  <c r="BC720" i="1" a="1"/>
  <c r="BC720" i="1" s="1"/>
  <c r="BD710" i="1" a="1"/>
  <c r="BD710" i="1" s="1"/>
  <c r="BD705" i="1" a="1"/>
  <c r="BD705" i="1" s="1"/>
  <c r="BE704" i="1" a="1"/>
  <c r="BE704" i="1" s="1"/>
  <c r="BC693" i="1" a="1"/>
  <c r="BC693" i="1" s="1"/>
  <c r="BD675" i="1" a="1"/>
  <c r="BD675" i="1" s="1"/>
  <c r="BC666" i="1" a="1"/>
  <c r="BC666" i="1" s="1"/>
  <c r="BD638" i="1" a="1"/>
  <c r="BD638" i="1" s="1"/>
  <c r="BC600" i="1" a="1"/>
  <c r="BC600" i="1" s="1"/>
  <c r="BE596" i="1" a="1"/>
  <c r="BE596" i="1" s="1"/>
  <c r="BE581" i="1" a="1"/>
  <c r="BE581" i="1" s="1"/>
  <c r="BE561" i="1" a="1"/>
  <c r="BE561" i="1" s="1"/>
  <c r="BD554" i="1" a="1"/>
  <c r="BD554" i="1" s="1"/>
  <c r="BD542" i="1" a="1"/>
  <c r="BD542" i="1" s="1"/>
  <c r="BD536" i="1" a="1"/>
  <c r="BD536" i="1" s="1"/>
  <c r="BD529" i="1" a="1"/>
  <c r="BD529" i="1" s="1"/>
  <c r="BC491" i="1" a="1"/>
  <c r="BC491" i="1" s="1"/>
  <c r="BD484" i="1" a="1"/>
  <c r="BD484" i="1" s="1"/>
  <c r="BD470" i="1" a="1"/>
  <c r="BD470" i="1" s="1"/>
  <c r="BC464" i="1" a="1"/>
  <c r="BC464" i="1" s="1"/>
  <c r="BD457" i="1" a="1"/>
  <c r="BD457" i="1" s="1"/>
  <c r="BD443" i="1" a="1"/>
  <c r="BD443" i="1" s="1"/>
  <c r="BC434" i="1" a="1"/>
  <c r="BC434" i="1" s="1"/>
  <c r="BE424" i="1" a="1"/>
  <c r="BE424" i="1" s="1"/>
  <c r="BD420" i="1" a="1"/>
  <c r="BD420" i="1" s="1"/>
  <c r="BE413" i="1" a="1"/>
  <c r="BE413" i="1" s="1"/>
  <c r="BD411" i="1" a="1"/>
  <c r="BD411" i="1" s="1"/>
  <c r="BE404" i="1" a="1"/>
  <c r="BE404" i="1" s="1"/>
  <c r="BC401" i="1" a="1"/>
  <c r="BC401" i="1" s="1"/>
  <c r="BC389" i="1" a="1"/>
  <c r="BC389" i="1" s="1"/>
  <c r="BC357" i="1" a="1"/>
  <c r="BC357" i="1" s="1"/>
  <c r="BE350" i="1" a="1"/>
  <c r="BE350" i="1" s="1"/>
  <c r="BC345" i="1" a="1"/>
  <c r="BC345" i="1" s="1"/>
  <c r="BD341" i="1" a="1"/>
  <c r="BD341" i="1" s="1"/>
  <c r="BC328" i="1" a="1"/>
  <c r="BC328" i="1" s="1"/>
  <c r="BD324" i="1" a="1"/>
  <c r="BD324" i="1" s="1"/>
  <c r="BC322" i="1" a="1"/>
  <c r="BC322" i="1" s="1"/>
  <c r="BD318" i="1" a="1"/>
  <c r="BD318" i="1" s="1"/>
  <c r="BC305" i="1" a="1"/>
  <c r="BC305" i="1" s="1"/>
  <c r="BE285" i="1" a="1"/>
  <c r="BE285" i="1" s="1"/>
  <c r="BC260" i="1" a="1"/>
  <c r="BC260" i="1" s="1"/>
  <c r="BE247" i="1" a="1"/>
  <c r="BE247" i="1" s="1"/>
  <c r="BE238" i="1" a="1"/>
  <c r="BE238" i="1" s="1"/>
  <c r="BE232" i="1" a="1"/>
  <c r="BE232" i="1" s="1"/>
  <c r="BE229" i="1" a="1"/>
  <c r="BE229" i="1" s="1"/>
  <c r="BC229" i="1" a="1"/>
  <c r="BC229" i="1" s="1"/>
  <c r="BD210" i="1" a="1"/>
  <c r="BD210" i="1" s="1"/>
  <c r="BC207" i="1" a="1"/>
  <c r="BC207" i="1" s="1"/>
  <c r="BE207" i="1" a="1"/>
  <c r="BE207" i="1" s="1"/>
  <c r="BE206" i="1" a="1"/>
  <c r="BE206" i="1" s="1"/>
  <c r="BC196" i="1" a="1"/>
  <c r="BC196" i="1" s="1"/>
  <c r="BE193" i="1" a="1"/>
  <c r="BE193" i="1" s="1"/>
  <c r="BE187" i="1" a="1"/>
  <c r="BE187" i="1" s="1"/>
  <c r="BC729" i="1" a="1"/>
  <c r="BC729" i="1" s="1"/>
  <c r="BD721" i="1" a="1"/>
  <c r="BD721" i="1" s="1"/>
  <c r="BC702" i="1" a="1"/>
  <c r="BC702" i="1" s="1"/>
  <c r="BD694" i="1" a="1"/>
  <c r="BD694" i="1" s="1"/>
  <c r="BC686" i="1" a="1"/>
  <c r="BC686" i="1" s="1"/>
  <c r="BD676" i="1" a="1"/>
  <c r="BD676" i="1" s="1"/>
  <c r="BD674" i="1" a="1"/>
  <c r="BD674" i="1" s="1"/>
  <c r="BC662" i="1" a="1"/>
  <c r="BC662" i="1" s="1"/>
  <c r="BC659" i="1" a="1"/>
  <c r="BC659" i="1" s="1"/>
  <c r="BD657" i="1" a="1"/>
  <c r="BD657" i="1" s="1"/>
  <c r="BC650" i="1" a="1"/>
  <c r="BC650" i="1" s="1"/>
  <c r="BD642" i="1" a="1"/>
  <c r="BD642" i="1" s="1"/>
  <c r="BC632" i="1" a="1"/>
  <c r="BC632" i="1" s="1"/>
  <c r="BC629" i="1" a="1"/>
  <c r="BC629" i="1" s="1"/>
  <c r="BC614" i="1" a="1"/>
  <c r="BC614" i="1" s="1"/>
  <c r="BD611" i="1" a="1"/>
  <c r="BD611" i="1" s="1"/>
  <c r="BD608" i="1" a="1"/>
  <c r="BD608" i="1" s="1"/>
  <c r="BC596" i="1" a="1"/>
  <c r="BC596" i="1" s="1"/>
  <c r="BD593" i="1" a="1"/>
  <c r="BD593" i="1" s="1"/>
  <c r="BD569" i="1" a="1"/>
  <c r="BD569" i="1" s="1"/>
  <c r="BC539" i="1" a="1"/>
  <c r="BC539" i="1" s="1"/>
  <c r="BD537" i="1" a="1"/>
  <c r="BD537" i="1" s="1"/>
  <c r="BD535" i="1" a="1"/>
  <c r="BD535" i="1" s="1"/>
  <c r="BC530" i="1" a="1"/>
  <c r="BC530" i="1" s="1"/>
  <c r="BE529" i="1" a="1"/>
  <c r="BE529" i="1" s="1"/>
  <c r="BD517" i="1" a="1"/>
  <c r="BD517" i="1" s="1"/>
  <c r="BC508" i="1" a="1"/>
  <c r="BC508" i="1" s="1"/>
  <c r="BC505" i="1" a="1"/>
  <c r="BC505" i="1" s="1"/>
  <c r="BC502" i="1" a="1"/>
  <c r="BC502" i="1" s="1"/>
  <c r="BC499" i="1" a="1"/>
  <c r="BC499" i="1" s="1"/>
  <c r="BC485" i="1" a="1"/>
  <c r="BC485" i="1" s="1"/>
  <c r="BC481" i="1" a="1"/>
  <c r="BC481" i="1" s="1"/>
  <c r="BD478" i="1" a="1"/>
  <c r="BD478" i="1" s="1"/>
  <c r="BC478" i="1" a="1"/>
  <c r="BC478" i="1" s="1"/>
  <c r="BD472" i="1" a="1"/>
  <c r="BD472" i="1" s="1"/>
  <c r="BC458" i="1" a="1"/>
  <c r="BC458" i="1" s="1"/>
  <c r="BC454" i="1" a="1"/>
  <c r="BC454" i="1" s="1"/>
  <c r="BD451" i="1" a="1"/>
  <c r="BD451" i="1" s="1"/>
  <c r="BC451" i="1" a="1"/>
  <c r="BC451" i="1" s="1"/>
  <c r="BD445" i="1" a="1"/>
  <c r="BD445" i="1" s="1"/>
  <c r="BC422" i="1" a="1"/>
  <c r="BC422" i="1" s="1"/>
  <c r="BD402" i="1" a="1"/>
  <c r="BD402" i="1" s="1"/>
  <c r="BD397" i="1" a="1"/>
  <c r="BD397" i="1" s="1"/>
  <c r="BD389" i="1" a="1"/>
  <c r="BD389" i="1" s="1"/>
  <c r="BC384" i="1" a="1"/>
  <c r="BC384" i="1" s="1"/>
  <c r="BD383" i="1" a="1"/>
  <c r="BD383" i="1" s="1"/>
  <c r="BC378" i="1" a="1"/>
  <c r="BC378" i="1" s="1"/>
  <c r="BC371" i="1" a="1"/>
  <c r="BC371" i="1" s="1"/>
  <c r="BD368" i="1" a="1"/>
  <c r="BD368" i="1" s="1"/>
  <c r="BC363" i="1" a="1"/>
  <c r="BC363" i="1" s="1"/>
  <c r="BD360" i="1" a="1"/>
  <c r="BD360" i="1" s="1"/>
  <c r="BD359" i="1" a="1"/>
  <c r="BD359" i="1" s="1"/>
  <c r="BE357" i="1" a="1"/>
  <c r="BE357" i="1" s="1"/>
  <c r="BD336" i="1" a="1"/>
  <c r="BD336" i="1" s="1"/>
  <c r="BD313" i="1" a="1"/>
  <c r="BD313" i="1" s="1"/>
  <c r="BC311" i="1" a="1"/>
  <c r="BC311" i="1" s="1"/>
  <c r="BE305" i="1" a="1"/>
  <c r="BE305" i="1" s="1"/>
  <c r="BE291" i="1" a="1"/>
  <c r="BE291" i="1" s="1"/>
  <c r="BD281" i="1" a="1"/>
  <c r="BD281" i="1" s="1"/>
  <c r="BD277" i="1" a="1"/>
  <c r="BD277" i="1" s="1"/>
  <c r="BD275" i="1" a="1"/>
  <c r="BD275" i="1" s="1"/>
  <c r="BD265" i="1" a="1"/>
  <c r="BD265" i="1" s="1"/>
  <c r="BE262" i="1" a="1"/>
  <c r="BE262" i="1" s="1"/>
  <c r="BD261" i="1" a="1"/>
  <c r="BD261" i="1" s="1"/>
  <c r="BD258" i="1" a="1"/>
  <c r="BD258" i="1" s="1"/>
  <c r="BC248" i="1" a="1"/>
  <c r="BC248" i="1" s="1"/>
  <c r="BD242" i="1" a="1"/>
  <c r="BD242" i="1" s="1"/>
  <c r="BC241" i="1" a="1"/>
  <c r="BC241" i="1" s="1"/>
  <c r="BC233" i="1" a="1"/>
  <c r="BC233" i="1" s="1"/>
  <c r="BC219" i="1" a="1"/>
  <c r="BC219" i="1" s="1"/>
  <c r="BC213" i="1" a="1"/>
  <c r="BC213" i="1" s="1"/>
  <c r="BD212" i="1" a="1"/>
  <c r="BD212" i="1" s="1"/>
  <c r="BD207" i="1" a="1"/>
  <c r="BD207" i="1" s="1"/>
  <c r="BC201" i="1" a="1"/>
  <c r="BC201" i="1" s="1"/>
  <c r="BE196" i="1" a="1"/>
  <c r="BE196" i="1" s="1"/>
  <c r="BC193" i="1" a="1"/>
  <c r="BC193" i="1" s="1"/>
  <c r="BC187" i="1" a="1"/>
  <c r="BC187" i="1" s="1"/>
  <c r="BD184" i="1" a="1"/>
  <c r="BD184" i="1" s="1"/>
  <c r="BE185" i="1" a="1"/>
  <c r="BE185" i="1" s="1"/>
  <c r="BC216" i="1" a="1"/>
  <c r="BC216" i="1" s="1"/>
  <c r="BC199" i="1" a="1"/>
  <c r="BC199" i="1" s="1"/>
  <c r="BC190" i="1" a="1"/>
  <c r="BC190" i="1" s="1"/>
  <c r="BD181" i="1" a="1"/>
  <c r="BD181" i="1" s="1"/>
  <c r="BD178" i="1" a="1"/>
  <c r="BD178" i="1" s="1"/>
  <c r="BD177" i="1" a="1"/>
  <c r="BD177" i="1" s="1"/>
  <c r="BD175" i="1" a="1"/>
  <c r="BD175" i="1" s="1"/>
  <c r="BD172" i="1" a="1"/>
  <c r="BD172" i="1" s="1"/>
  <c r="BD169" i="1" a="1"/>
  <c r="BD169" i="1" s="1"/>
  <c r="BD166" i="1" a="1"/>
  <c r="BD166" i="1" s="1"/>
  <c r="BC164" i="1" a="1"/>
  <c r="BC164" i="1" s="1"/>
  <c r="BC161" i="1" a="1"/>
  <c r="BC161" i="1" s="1"/>
  <c r="BE157" i="1" a="1"/>
  <c r="BE157" i="1" s="1"/>
  <c r="BE155" i="1" a="1"/>
  <c r="BE155" i="1" s="1"/>
  <c r="BC155" i="1" a="1"/>
  <c r="BC155" i="1" s="1"/>
  <c r="BC154" i="1" a="1"/>
  <c r="BC154" i="1" s="1"/>
  <c r="BD153" i="1" a="1"/>
  <c r="BD153" i="1" s="1"/>
  <c r="BD149" i="1" a="1"/>
  <c r="BD149" i="1" s="1"/>
  <c r="BC149" i="1" a="1"/>
  <c r="BC149" i="1" s="1"/>
  <c r="BE160" i="1" a="1"/>
  <c r="BE160" i="1" s="1"/>
  <c r="BE158" i="1" a="1"/>
  <c r="BE158" i="1" s="1"/>
  <c r="BC158" i="1" a="1"/>
  <c r="BC158" i="1" s="1"/>
  <c r="BE151" i="1" a="1"/>
  <c r="BE151" i="1" s="1"/>
  <c r="BC146" i="1" a="1"/>
  <c r="BC146" i="1" s="1"/>
  <c r="BC143" i="1" a="1"/>
  <c r="BC143" i="1" s="1"/>
  <c r="BC231" i="1" a="1"/>
  <c r="BC231" i="1" s="1"/>
  <c r="BD230" i="1" a="1"/>
  <c r="BD230" i="1" s="1"/>
  <c r="BD226" i="1" a="1"/>
  <c r="BD226" i="1" s="1"/>
  <c r="BC222" i="1" a="1"/>
  <c r="BC222" i="1" s="1"/>
  <c r="BD221" i="1" a="1"/>
  <c r="BD221" i="1" s="1"/>
  <c r="AN929" i="1"/>
  <c r="AN923" i="1"/>
  <c r="AN920" i="1"/>
  <c r="AM909" i="1"/>
  <c r="AN904" i="1"/>
  <c r="AM891" i="1"/>
  <c r="AM879" i="1"/>
  <c r="AN827" i="1"/>
  <c r="AN938" i="1"/>
  <c r="AN932" i="1"/>
  <c r="AM921" i="1"/>
  <c r="AM918" i="1"/>
  <c r="AN911" i="1"/>
  <c r="AN905" i="1"/>
  <c r="AM888" i="1"/>
  <c r="AN872" i="1"/>
  <c r="AM860" i="1"/>
  <c r="AN850" i="1"/>
  <c r="AM849" i="1"/>
  <c r="AN848" i="1"/>
  <c r="AM930" i="1"/>
  <c r="AM902" i="1"/>
  <c r="AN899" i="1"/>
  <c r="AM897" i="1"/>
  <c r="AN895" i="1"/>
  <c r="AM893" i="1"/>
  <c r="AN871" i="1"/>
  <c r="AM870" i="1"/>
  <c r="AN869" i="1"/>
  <c r="AN844" i="1"/>
  <c r="AM837" i="1"/>
  <c r="BC854" i="1" a="1"/>
  <c r="BC854" i="1" s="1"/>
  <c r="BD854" i="1" a="1"/>
  <c r="BD854" i="1" s="1"/>
  <c r="BC829" i="1" a="1"/>
  <c r="BC829" i="1" s="1"/>
  <c r="BE829" i="1" a="1"/>
  <c r="BE829" i="1" s="1"/>
  <c r="BC800" i="1" a="1"/>
  <c r="BC800" i="1" s="1"/>
  <c r="BE800" i="1" a="1"/>
  <c r="BE800" i="1" s="1"/>
  <c r="BC787" i="1" a="1"/>
  <c r="BC787" i="1" s="1"/>
  <c r="BE787" i="1" a="1"/>
  <c r="BE787" i="1" s="1"/>
  <c r="BD787" i="1" a="1"/>
  <c r="BD787" i="1" s="1"/>
  <c r="BD783" i="1" a="1"/>
  <c r="BD783" i="1" s="1"/>
  <c r="BC783" i="1" a="1"/>
  <c r="BC783" i="1" s="1"/>
  <c r="BE938" i="1" a="1"/>
  <c r="BE938" i="1" s="1"/>
  <c r="BC935" i="1" a="1"/>
  <c r="BC935" i="1" s="1"/>
  <c r="BC926" i="1" a="1"/>
  <c r="BC926" i="1" s="1"/>
  <c r="BD920" i="1" a="1"/>
  <c r="BD920" i="1" s="1"/>
  <c r="BE917" i="1" a="1"/>
  <c r="BE917" i="1" s="1"/>
  <c r="BD911" i="1" a="1"/>
  <c r="BD911" i="1" s="1"/>
  <c r="BD907" i="1" a="1"/>
  <c r="BD907" i="1" s="1"/>
  <c r="BE906" i="1" a="1"/>
  <c r="BE906" i="1" s="1"/>
  <c r="BE902" i="1" a="1"/>
  <c r="BE902" i="1" s="1"/>
  <c r="BD899" i="1" a="1"/>
  <c r="BD899" i="1" s="1"/>
  <c r="BD898" i="1" a="1"/>
  <c r="BD898" i="1" s="1"/>
  <c r="BD896" i="1" a="1"/>
  <c r="BD896" i="1" s="1"/>
  <c r="BD892" i="1" a="1"/>
  <c r="BD892" i="1" s="1"/>
  <c r="BD890" i="1" a="1"/>
  <c r="BD890" i="1" s="1"/>
  <c r="BC889" i="1" a="1"/>
  <c r="BC889" i="1" s="1"/>
  <c r="BD887" i="1" a="1"/>
  <c r="BD887" i="1" s="1"/>
  <c r="BE881" i="1" a="1"/>
  <c r="BE881" i="1" s="1"/>
  <c r="BD871" i="1" a="1"/>
  <c r="BD871" i="1" s="1"/>
  <c r="BD869" i="1" a="1"/>
  <c r="BD869" i="1" s="1"/>
  <c r="BC865" i="1" a="1"/>
  <c r="BC865" i="1" s="1"/>
  <c r="BC864" i="1" a="1"/>
  <c r="BC864" i="1" s="1"/>
  <c r="BC860" i="1" a="1"/>
  <c r="BC860" i="1" s="1"/>
  <c r="BC856" i="1" a="1"/>
  <c r="BC856" i="1" s="1"/>
  <c r="BE856" i="1" a="1"/>
  <c r="BE856" i="1" s="1"/>
  <c r="BC851" i="1" a="1"/>
  <c r="BC851" i="1" s="1"/>
  <c r="BD848" i="1" a="1"/>
  <c r="BD848" i="1" s="1"/>
  <c r="BE842" i="1" a="1"/>
  <c r="BE842" i="1" s="1"/>
  <c r="BE824" i="1" a="1"/>
  <c r="BE824" i="1" s="1"/>
  <c r="BC821" i="1" a="1"/>
  <c r="BC821" i="1" s="1"/>
  <c r="BC811" i="1" a="1"/>
  <c r="BC811" i="1" s="1"/>
  <c r="BE811" i="1" a="1"/>
  <c r="BE811" i="1" s="1"/>
  <c r="BC805" i="1" a="1"/>
  <c r="BC805" i="1" s="1"/>
  <c r="BE805" i="1" a="1"/>
  <c r="BE805" i="1" s="1"/>
  <c r="BD805" i="1" a="1"/>
  <c r="BD805" i="1" s="1"/>
  <c r="BE803" i="1" a="1"/>
  <c r="BE803" i="1" s="1"/>
  <c r="BD803" i="1" a="1"/>
  <c r="BD803" i="1" s="1"/>
  <c r="BC917" i="1" a="1"/>
  <c r="BC917" i="1" s="1"/>
  <c r="BD893" i="1" a="1"/>
  <c r="BD893" i="1" s="1"/>
  <c r="BD881" i="1" a="1"/>
  <c r="BD881" i="1" s="1"/>
  <c r="BC872" i="1" a="1"/>
  <c r="BC872" i="1" s="1"/>
  <c r="BD872" i="1" a="1"/>
  <c r="BD872" i="1" s="1"/>
  <c r="BD845" i="1" a="1"/>
  <c r="BD845" i="1" s="1"/>
  <c r="BE838" i="1" a="1"/>
  <c r="BE838" i="1" s="1"/>
  <c r="BC827" i="1" a="1"/>
  <c r="BC827" i="1" s="1"/>
  <c r="BD827" i="1" a="1"/>
  <c r="BD827" i="1" s="1"/>
  <c r="BE826" i="1" a="1"/>
  <c r="BE826" i="1" s="1"/>
  <c r="BD824" i="1" a="1"/>
  <c r="BD824" i="1" s="1"/>
  <c r="BD809" i="1" a="1"/>
  <c r="BD809" i="1" s="1"/>
  <c r="BC809" i="1" a="1"/>
  <c r="BC809" i="1" s="1"/>
  <c r="BC794" i="1" a="1"/>
  <c r="BC794" i="1" s="1"/>
  <c r="BE794" i="1" a="1"/>
  <c r="BE794" i="1" s="1"/>
  <c r="BD800" i="1" a="1"/>
  <c r="BD800" i="1" s="1"/>
  <c r="BD793" i="1" a="1"/>
  <c r="BD793" i="1" s="1"/>
  <c r="BD780" i="1" a="1"/>
  <c r="BD780" i="1" s="1"/>
  <c r="BD773" i="1" a="1"/>
  <c r="BD773" i="1" s="1"/>
  <c r="BD770" i="1" a="1"/>
  <c r="BD770" i="1" s="1"/>
  <c r="BC760" i="1" a="1"/>
  <c r="BC760" i="1" s="1"/>
  <c r="BC759" i="1" a="1"/>
  <c r="BC759" i="1" s="1"/>
  <c r="BE756" i="1" a="1"/>
  <c r="BE756" i="1" s="1"/>
  <c r="BE753" i="1" a="1"/>
  <c r="BE753" i="1" s="1"/>
  <c r="BD753" i="1" a="1"/>
  <c r="BD753" i="1" s="1"/>
  <c r="BE750" i="1" a="1"/>
  <c r="BE750" i="1" s="1"/>
  <c r="BD750" i="1" a="1"/>
  <c r="BD750" i="1" s="1"/>
  <c r="BD747" i="1" a="1"/>
  <c r="BD747" i="1" s="1"/>
  <c r="BE729" i="1" a="1"/>
  <c r="BE729" i="1" s="1"/>
  <c r="BD728" i="1" a="1"/>
  <c r="BD728" i="1" s="1"/>
  <c r="BD713" i="1" a="1"/>
  <c r="BD713" i="1" s="1"/>
  <c r="BC711" i="1" a="1"/>
  <c r="BC711" i="1" s="1"/>
  <c r="BE702" i="1" a="1"/>
  <c r="BE702" i="1" s="1"/>
  <c r="BD701" i="1" a="1"/>
  <c r="BD701" i="1" s="1"/>
  <c r="BE684" i="1" a="1"/>
  <c r="BE684" i="1" s="1"/>
  <c r="BD683" i="1" a="1"/>
  <c r="BD683" i="1" s="1"/>
  <c r="BD677" i="1" a="1"/>
  <c r="BD677" i="1" s="1"/>
  <c r="BC675" i="1" a="1"/>
  <c r="BC675" i="1" s="1"/>
  <c r="BC663" i="1" a="1"/>
  <c r="BC663" i="1" s="1"/>
  <c r="BD659" i="1" a="1"/>
  <c r="BD659" i="1" s="1"/>
  <c r="BC657" i="1" a="1"/>
  <c r="BC657" i="1" s="1"/>
  <c r="BD656" i="1" a="1"/>
  <c r="BD656" i="1" s="1"/>
  <c r="BC638" i="1" a="1"/>
  <c r="BC638" i="1" s="1"/>
  <c r="BC630" i="1" a="1"/>
  <c r="BC630" i="1" s="1"/>
  <c r="BD629" i="1" a="1"/>
  <c r="BD629" i="1" s="1"/>
  <c r="BE602" i="1" a="1"/>
  <c r="BE602" i="1" s="1"/>
  <c r="BD572" i="1" a="1"/>
  <c r="BD572" i="1" s="1"/>
  <c r="BE572" i="1" a="1"/>
  <c r="BE572" i="1" s="1"/>
  <c r="BE541" i="1" a="1"/>
  <c r="BE541" i="1" s="1"/>
  <c r="BD884" i="1" a="1"/>
  <c r="BD884" i="1" s="1"/>
  <c r="BC878" i="1" a="1"/>
  <c r="BC878" i="1" s="1"/>
  <c r="BC875" i="1" a="1"/>
  <c r="BC875" i="1" s="1"/>
  <c r="BD866" i="1" a="1"/>
  <c r="BD866" i="1" s="1"/>
  <c r="BC863" i="1" a="1"/>
  <c r="BC863" i="1" s="1"/>
  <c r="BC857" i="1" a="1"/>
  <c r="BC857" i="1" s="1"/>
  <c r="BC847" i="1" a="1"/>
  <c r="BC847" i="1" s="1"/>
  <c r="BC846" i="1" a="1"/>
  <c r="BC846" i="1" s="1"/>
  <c r="BD842" i="1" a="1"/>
  <c r="BD842" i="1" s="1"/>
  <c r="BD839" i="1" a="1"/>
  <c r="BD839" i="1" s="1"/>
  <c r="BC836" i="1" a="1"/>
  <c r="BC836" i="1" s="1"/>
  <c r="BC830" i="1" a="1"/>
  <c r="BC830" i="1" s="1"/>
  <c r="BC820" i="1" a="1"/>
  <c r="BC820" i="1" s="1"/>
  <c r="BC819" i="1" a="1"/>
  <c r="BC819" i="1" s="1"/>
  <c r="BD815" i="1" a="1"/>
  <c r="BD815" i="1" s="1"/>
  <c r="BD812" i="1" a="1"/>
  <c r="BD812" i="1" s="1"/>
  <c r="BD806" i="1" a="1"/>
  <c r="BD806" i="1" s="1"/>
  <c r="BD802" i="1" a="1"/>
  <c r="BD802" i="1" s="1"/>
  <c r="BC796" i="1" a="1"/>
  <c r="BC796" i="1" s="1"/>
  <c r="BD781" i="1" a="1"/>
  <c r="BD781" i="1" s="1"/>
  <c r="BD767" i="1" a="1"/>
  <c r="BD767" i="1" s="1"/>
  <c r="BC765" i="1" a="1"/>
  <c r="BC765" i="1" s="1"/>
  <c r="BD763" i="1" a="1"/>
  <c r="BD763" i="1" s="1"/>
  <c r="BD755" i="1" a="1"/>
  <c r="BD755" i="1" s="1"/>
  <c r="BD731" i="1" a="1"/>
  <c r="BD731" i="1" s="1"/>
  <c r="BD730" i="1" a="1"/>
  <c r="BD730" i="1" s="1"/>
  <c r="BC722" i="1" a="1"/>
  <c r="BC722" i="1" s="1"/>
  <c r="BD719" i="1" a="1"/>
  <c r="BD719" i="1" s="1"/>
  <c r="BE713" i="1" a="1"/>
  <c r="BE713" i="1" s="1"/>
  <c r="BD704" i="1" a="1"/>
  <c r="BD704" i="1" s="1"/>
  <c r="BD703" i="1" a="1"/>
  <c r="BD703" i="1" s="1"/>
  <c r="BC695" i="1" a="1"/>
  <c r="BC695" i="1" s="1"/>
  <c r="BD692" i="1" a="1"/>
  <c r="BD692" i="1" s="1"/>
  <c r="BD686" i="1" a="1"/>
  <c r="BD686" i="1" s="1"/>
  <c r="BD685" i="1" a="1"/>
  <c r="BD685" i="1" s="1"/>
  <c r="BE677" i="1" a="1"/>
  <c r="BE677" i="1" s="1"/>
  <c r="BC668" i="1" a="1"/>
  <c r="BC668" i="1" s="1"/>
  <c r="BE659" i="1" a="1"/>
  <c r="BE659" i="1" s="1"/>
  <c r="BC654" i="1" a="1"/>
  <c r="BC654" i="1" s="1"/>
  <c r="BC653" i="1" a="1"/>
  <c r="BC653" i="1" s="1"/>
  <c r="BD652" i="1" a="1"/>
  <c r="BD652" i="1" s="1"/>
  <c r="BC651" i="1" a="1"/>
  <c r="BC651" i="1" s="1"/>
  <c r="BD650" i="1" a="1"/>
  <c r="BD650" i="1" s="1"/>
  <c r="BD649" i="1" a="1"/>
  <c r="BD649" i="1" s="1"/>
  <c r="BD648" i="1" a="1"/>
  <c r="BD648" i="1" s="1"/>
  <c r="BD644" i="1" a="1"/>
  <c r="BD644" i="1" s="1"/>
  <c r="BE639" i="1" a="1"/>
  <c r="BE639" i="1" s="1"/>
  <c r="BC636" i="1" a="1"/>
  <c r="BC636" i="1" s="1"/>
  <c r="BC635" i="1" a="1"/>
  <c r="BC635" i="1" s="1"/>
  <c r="BC627" i="1" a="1"/>
  <c r="BC627" i="1" s="1"/>
  <c r="BC626" i="1" a="1"/>
  <c r="BC626" i="1" s="1"/>
  <c r="BC623" i="1" a="1"/>
  <c r="BC623" i="1" s="1"/>
  <c r="BC620" i="1" a="1"/>
  <c r="BC620" i="1" s="1"/>
  <c r="BC617" i="1" a="1"/>
  <c r="BC617" i="1" s="1"/>
  <c r="BC612" i="1" a="1"/>
  <c r="BC612" i="1" s="1"/>
  <c r="BC608" i="1" a="1"/>
  <c r="BC608" i="1" s="1"/>
  <c r="BE594" i="1" a="1"/>
  <c r="BE594" i="1" s="1"/>
  <c r="BC594" i="1" a="1"/>
  <c r="BC594" i="1" s="1"/>
  <c r="BE585" i="1" a="1"/>
  <c r="BE585" i="1" s="1"/>
  <c r="BC585" i="1" a="1"/>
  <c r="BC585" i="1" s="1"/>
  <c r="BE576" i="1" a="1"/>
  <c r="BE576" i="1" s="1"/>
  <c r="BC576" i="1" a="1"/>
  <c r="BC576" i="1" s="1"/>
  <c r="BE559" i="1" a="1"/>
  <c r="BE559" i="1" s="1"/>
  <c r="BD545" i="1" a="1"/>
  <c r="BD545" i="1" s="1"/>
  <c r="BC545" i="1" a="1"/>
  <c r="BC545" i="1" s="1"/>
  <c r="BC572" i="1" a="1"/>
  <c r="BC572" i="1" s="1"/>
  <c r="BD562" i="1" a="1"/>
  <c r="BD562" i="1" s="1"/>
  <c r="BD551" i="1" a="1"/>
  <c r="BD551" i="1" s="1"/>
  <c r="BD547" i="1" a="1"/>
  <c r="BD547" i="1" s="1"/>
  <c r="BC535" i="1" a="1"/>
  <c r="BC535" i="1" s="1"/>
  <c r="BD532" i="1" a="1"/>
  <c r="BD532" i="1" s="1"/>
  <c r="BC529" i="1" a="1"/>
  <c r="BC529" i="1" s="1"/>
  <c r="BC524" i="1" a="1"/>
  <c r="BC524" i="1" s="1"/>
  <c r="BD523" i="1" a="1"/>
  <c r="BD523" i="1" s="1"/>
  <c r="BC521" i="1" a="1"/>
  <c r="BC521" i="1" s="1"/>
  <c r="BD520" i="1" a="1"/>
  <c r="BD520" i="1" s="1"/>
  <c r="BC517" i="1" a="1"/>
  <c r="BC517" i="1" s="1"/>
  <c r="BC514" i="1" a="1"/>
  <c r="BC514" i="1" s="1"/>
  <c r="BD406" i="1" a="1"/>
  <c r="BD406" i="1" s="1"/>
  <c r="BE406" i="1" a="1"/>
  <c r="BE406" i="1" s="1"/>
  <c r="BC398" i="1" a="1"/>
  <c r="BC398" i="1" s="1"/>
  <c r="BD398" i="1" a="1"/>
  <c r="BD398" i="1" s="1"/>
  <c r="BD396" i="1" a="1"/>
  <c r="BD396" i="1" s="1"/>
  <c r="BE396" i="1" a="1"/>
  <c r="BE396" i="1" s="1"/>
  <c r="BD512" i="1" a="1"/>
  <c r="BD512" i="1" s="1"/>
  <c r="BD508" i="1" a="1"/>
  <c r="BD508" i="1" s="1"/>
  <c r="BE506" i="1" a="1"/>
  <c r="BE506" i="1" s="1"/>
  <c r="BD505" i="1" a="1"/>
  <c r="BD505" i="1" s="1"/>
  <c r="BD503" i="1" a="1"/>
  <c r="BD503" i="1" s="1"/>
  <c r="BE491" i="1" a="1"/>
  <c r="BE491" i="1" s="1"/>
  <c r="BD490" i="1" a="1"/>
  <c r="BD490" i="1" s="1"/>
  <c r="BD488" i="1" a="1"/>
  <c r="BD488" i="1" s="1"/>
  <c r="BE487" i="1" a="1"/>
  <c r="BE487" i="1" s="1"/>
  <c r="BD480" i="1" a="1"/>
  <c r="BD480" i="1" s="1"/>
  <c r="BD475" i="1" a="1"/>
  <c r="BD475" i="1" s="1"/>
  <c r="BE472" i="1" a="1"/>
  <c r="BE472" i="1" s="1"/>
  <c r="BE464" i="1" a="1"/>
  <c r="BE464" i="1" s="1"/>
  <c r="BD463" i="1" a="1"/>
  <c r="BD463" i="1" s="1"/>
  <c r="BD461" i="1" a="1"/>
  <c r="BD461" i="1" s="1"/>
  <c r="BE460" i="1" a="1"/>
  <c r="BE460" i="1" s="1"/>
  <c r="BD453" i="1" a="1"/>
  <c r="BD453" i="1" s="1"/>
  <c r="BD448" i="1" a="1"/>
  <c r="BD448" i="1" s="1"/>
  <c r="BE445" i="1" a="1"/>
  <c r="BE445" i="1" s="1"/>
  <c r="BE431" i="1" a="1"/>
  <c r="BE431" i="1" s="1"/>
  <c r="BD421" i="1" a="1"/>
  <c r="BD421" i="1" s="1"/>
  <c r="BE421" i="1" a="1"/>
  <c r="BE421" i="1" s="1"/>
  <c r="BD419" i="1" a="1"/>
  <c r="BD419" i="1" s="1"/>
  <c r="BD412" i="1" a="1"/>
  <c r="BD412" i="1" s="1"/>
  <c r="BD410" i="1" a="1"/>
  <c r="BD410" i="1" s="1"/>
  <c r="BC400" i="1" a="1"/>
  <c r="BC400" i="1" s="1"/>
  <c r="BE400" i="1" a="1"/>
  <c r="BE400" i="1" s="1"/>
  <c r="BE399" i="1" a="1"/>
  <c r="BE399" i="1" s="1"/>
  <c r="BD399" i="1" a="1"/>
  <c r="BD399" i="1" s="1"/>
  <c r="BC599" i="1" a="1"/>
  <c r="BC599" i="1" s="1"/>
  <c r="BC590" i="1" a="1"/>
  <c r="BC590" i="1" s="1"/>
  <c r="BC581" i="1" a="1"/>
  <c r="BC581" i="1" s="1"/>
  <c r="BD575" i="1" a="1"/>
  <c r="BD575" i="1" s="1"/>
  <c r="BC566" i="1" a="1"/>
  <c r="BC566" i="1" s="1"/>
  <c r="BD553" i="1" a="1"/>
  <c r="BD553" i="1" s="1"/>
  <c r="BD548" i="1" a="1"/>
  <c r="BD548" i="1" s="1"/>
  <c r="BD538" i="1" a="1"/>
  <c r="BD538" i="1" s="1"/>
  <c r="BD534" i="1" a="1"/>
  <c r="BD534" i="1" s="1"/>
  <c r="BC518" i="1" a="1"/>
  <c r="BC518" i="1" s="1"/>
  <c r="BE517" i="1" a="1"/>
  <c r="BE517" i="1" s="1"/>
  <c r="BE514" i="1" a="1"/>
  <c r="BE514" i="1" s="1"/>
  <c r="BC509" i="1" a="1"/>
  <c r="BC509" i="1" s="1"/>
  <c r="BE508" i="1" a="1"/>
  <c r="BE508" i="1" s="1"/>
  <c r="BE505" i="1" a="1"/>
  <c r="BE505" i="1" s="1"/>
  <c r="BC494" i="1" a="1"/>
  <c r="BC494" i="1" s="1"/>
  <c r="BD493" i="1" a="1"/>
  <c r="BD493" i="1" s="1"/>
  <c r="BE490" i="1" a="1"/>
  <c r="BE490" i="1" s="1"/>
  <c r="BC487" i="1" a="1"/>
  <c r="BC487" i="1" s="1"/>
  <c r="BE484" i="1" a="1"/>
  <c r="BE484" i="1" s="1"/>
  <c r="BD481" i="1" a="1"/>
  <c r="BD481" i="1" s="1"/>
  <c r="BD479" i="1" a="1"/>
  <c r="BD479" i="1" s="1"/>
  <c r="BC472" i="1" a="1"/>
  <c r="BC472" i="1" s="1"/>
  <c r="BD471" i="1" a="1"/>
  <c r="BD471" i="1" s="1"/>
  <c r="BC467" i="1" a="1"/>
  <c r="BC467" i="1" s="1"/>
  <c r="BD466" i="1" a="1"/>
  <c r="BD466" i="1" s="1"/>
  <c r="BE463" i="1" a="1"/>
  <c r="BE463" i="1" s="1"/>
  <c r="BC460" i="1" a="1"/>
  <c r="BC460" i="1" s="1"/>
  <c r="BE457" i="1" a="1"/>
  <c r="BE457" i="1" s="1"/>
  <c r="BD454" i="1" a="1"/>
  <c r="BD454" i="1" s="1"/>
  <c r="BD452" i="1" a="1"/>
  <c r="BD452" i="1" s="1"/>
  <c r="BC445" i="1" a="1"/>
  <c r="BC445" i="1" s="1"/>
  <c r="BD444" i="1" a="1"/>
  <c r="BD444" i="1" s="1"/>
  <c r="BC440" i="1" a="1"/>
  <c r="BC440" i="1" s="1"/>
  <c r="BC439" i="1" a="1"/>
  <c r="BC439" i="1" s="1"/>
  <c r="BD430" i="1" a="1"/>
  <c r="BD430" i="1" s="1"/>
  <c r="BC409" i="1" a="1"/>
  <c r="BC409" i="1" s="1"/>
  <c r="BD408" i="1" a="1"/>
  <c r="BD408" i="1" s="1"/>
  <c r="BD403" i="1" a="1"/>
  <c r="BD403" i="1" s="1"/>
  <c r="BD392" i="1" a="1"/>
  <c r="BD392" i="1" s="1"/>
  <c r="BD391" i="1" a="1"/>
  <c r="BD391" i="1" s="1"/>
  <c r="BC390" i="1" a="1"/>
  <c r="BC390" i="1" s="1"/>
  <c r="BD387" i="1" a="1"/>
  <c r="BD387" i="1" s="1"/>
  <c r="BD381" i="1" a="1"/>
  <c r="BD381" i="1" s="1"/>
  <c r="BD378" i="1" a="1"/>
  <c r="BD378" i="1" s="1"/>
  <c r="BD375" i="1" a="1"/>
  <c r="BD375" i="1" s="1"/>
  <c r="BD373" i="1" a="1"/>
  <c r="BD373" i="1" s="1"/>
  <c r="BD363" i="1" a="1"/>
  <c r="BD363" i="1" s="1"/>
  <c r="BD356" i="1" a="1"/>
  <c r="BD356" i="1" s="1"/>
  <c r="BD348" i="1" a="1"/>
  <c r="BD348" i="1" s="1"/>
  <c r="BE347" i="1" a="1"/>
  <c r="BE347" i="1" s="1"/>
  <c r="BD342" i="1" a="1"/>
  <c r="BD342" i="1" s="1"/>
  <c r="BE341" i="1" a="1"/>
  <c r="BE341" i="1" s="1"/>
  <c r="BD339" i="1" a="1"/>
  <c r="BD339" i="1" s="1"/>
  <c r="BD380" i="1" a="1"/>
  <c r="BD380" i="1" s="1"/>
  <c r="BD377" i="1" a="1"/>
  <c r="BD377" i="1" s="1"/>
  <c r="BE371" i="1" a="1"/>
  <c r="BE371" i="1" s="1"/>
  <c r="BD357" i="1" a="1"/>
  <c r="BD357" i="1" s="1"/>
  <c r="BE339" i="1" a="1"/>
  <c r="BE339" i="1" s="1"/>
  <c r="BD321" i="1" a="1"/>
  <c r="BD321" i="1" s="1"/>
  <c r="BE321" i="1" a="1"/>
  <c r="BE321" i="1" s="1"/>
  <c r="BC269" i="1" a="1"/>
  <c r="BC269" i="1" s="1"/>
  <c r="BE269" i="1" a="1"/>
  <c r="BE269" i="1" s="1"/>
  <c r="BD345" i="1" a="1"/>
  <c r="BD345" i="1" s="1"/>
  <c r="BC336" i="1" a="1"/>
  <c r="BC336" i="1" s="1"/>
  <c r="BD331" i="1" a="1"/>
  <c r="BD331" i="1" s="1"/>
  <c r="BD327" i="1" a="1"/>
  <c r="BD327" i="1" s="1"/>
  <c r="BC320" i="1" a="1"/>
  <c r="BC320" i="1" s="1"/>
  <c r="BD317" i="1" a="1"/>
  <c r="BD317" i="1" s="1"/>
  <c r="BD316" i="1" a="1"/>
  <c r="BD316" i="1" s="1"/>
  <c r="BD315" i="1" a="1"/>
  <c r="BD315" i="1" s="1"/>
  <c r="BE314" i="1" a="1"/>
  <c r="BE314" i="1" s="1"/>
  <c r="BC313" i="1" a="1"/>
  <c r="BC313" i="1" s="1"/>
  <c r="BD311" i="1" a="1"/>
  <c r="BD311" i="1" s="1"/>
  <c r="BC310" i="1" a="1"/>
  <c r="BC310" i="1" s="1"/>
  <c r="BD307" i="1" a="1"/>
  <c r="BD307" i="1" s="1"/>
  <c r="BD304" i="1" a="1"/>
  <c r="BD304" i="1" s="1"/>
  <c r="BD296" i="1" a="1"/>
  <c r="BD296" i="1" s="1"/>
  <c r="BD293" i="1" a="1"/>
  <c r="BD293" i="1" s="1"/>
  <c r="BC282" i="1" a="1"/>
  <c r="BC282" i="1" s="1"/>
  <c r="BC272" i="1" a="1"/>
  <c r="BC272" i="1" s="1"/>
  <c r="BD269" i="1" a="1"/>
  <c r="BD269" i="1" s="1"/>
  <c r="BC330" i="1" a="1"/>
  <c r="BC330" i="1" s="1"/>
  <c r="BC321" i="1" a="1"/>
  <c r="BC321" i="1" s="1"/>
  <c r="BD305" i="1" a="1"/>
  <c r="BD305" i="1" s="1"/>
  <c r="BC290" i="1" a="1"/>
  <c r="BC290" i="1" s="1"/>
  <c r="BE290" i="1" a="1"/>
  <c r="BE290" i="1" s="1"/>
  <c r="BD289" i="1" a="1"/>
  <c r="BD289" i="1" s="1"/>
  <c r="BD286" i="1" a="1"/>
  <c r="BD286" i="1" s="1"/>
  <c r="BD274" i="1" a="1"/>
  <c r="BD274" i="1" s="1"/>
  <c r="BD272" i="1" a="1"/>
  <c r="BD272" i="1" s="1"/>
  <c r="BD263" i="1" a="1"/>
  <c r="BD263" i="1" s="1"/>
  <c r="BD259" i="1" a="1"/>
  <c r="BD259" i="1" s="1"/>
  <c r="BC257" i="1" a="1"/>
  <c r="BC257" i="1" s="1"/>
  <c r="BD256" i="1" a="1"/>
  <c r="BD256" i="1" s="1"/>
  <c r="BD236" i="1" a="1"/>
  <c r="BD236" i="1" s="1"/>
  <c r="BD233" i="1" a="1"/>
  <c r="BD233" i="1" s="1"/>
  <c r="BC223" i="1" a="1"/>
  <c r="BC223" i="1" s="1"/>
  <c r="BD222" i="1" a="1"/>
  <c r="BD222" i="1" s="1"/>
  <c r="BD290" i="1" a="1"/>
  <c r="BD290" i="1" s="1"/>
  <c r="BC284" i="1" a="1"/>
  <c r="BC284" i="1" s="1"/>
  <c r="BC275" i="1" a="1"/>
  <c r="BC275" i="1" s="1"/>
  <c r="BD271" i="1" a="1"/>
  <c r="BD271" i="1" s="1"/>
  <c r="BE259" i="1" a="1"/>
  <c r="BE259" i="1" s="1"/>
  <c r="BD254" i="1" a="1"/>
  <c r="BD254" i="1" s="1"/>
  <c r="BD251" i="1" a="1"/>
  <c r="BD251" i="1" s="1"/>
  <c r="BC250" i="1" a="1"/>
  <c r="BC250" i="1" s="1"/>
  <c r="BC228" i="1" a="1"/>
  <c r="BC228" i="1" s="1"/>
  <c r="BC225" i="1" a="1"/>
  <c r="BC225" i="1" s="1"/>
  <c r="BD220" i="1" a="1"/>
  <c r="BD220" i="1" s="1"/>
  <c r="AM933" i="1"/>
  <c r="BE929" i="1" a="1"/>
  <c r="BE929" i="1" s="1"/>
  <c r="BD926" i="1" a="1"/>
  <c r="BD926" i="1" s="1"/>
  <c r="BD924" i="1" a="1"/>
  <c r="BD924" i="1" s="1"/>
  <c r="BC924" i="1" a="1"/>
  <c r="BC924" i="1" s="1"/>
  <c r="BE924" i="1" a="1"/>
  <c r="BE924" i="1" s="1"/>
  <c r="BC916" i="1" a="1"/>
  <c r="BC916" i="1" s="1"/>
  <c r="BE916" i="1" a="1"/>
  <c r="BE916" i="1" s="1"/>
  <c r="BE905" i="1" a="1"/>
  <c r="BE905" i="1" s="1"/>
  <c r="BC905" i="1" a="1"/>
  <c r="BC905" i="1" s="1"/>
  <c r="BD897" i="1" a="1"/>
  <c r="BD897" i="1" s="1"/>
  <c r="BC897" i="1" a="1"/>
  <c r="BC897" i="1" s="1"/>
  <c r="BD889" i="1" a="1"/>
  <c r="BD889" i="1" s="1"/>
  <c r="AM861" i="1"/>
  <c r="AN842" i="1"/>
  <c r="AM834" i="1"/>
  <c r="AN815" i="1"/>
  <c r="BC934" i="1" a="1"/>
  <c r="BC934" i="1" s="1"/>
  <c r="BE934" i="1" a="1"/>
  <c r="BE934" i="1" s="1"/>
  <c r="AM924" i="1"/>
  <c r="BD915" i="1" a="1"/>
  <c r="BD915" i="1" s="1"/>
  <c r="BC915" i="1" a="1"/>
  <c r="BC915" i="1" s="1"/>
  <c r="BE915" i="1" a="1"/>
  <c r="BE915" i="1" s="1"/>
  <c r="AM915" i="1"/>
  <c r="BC913" i="1" a="1"/>
  <c r="BC913" i="1" s="1"/>
  <c r="BD913" i="1" a="1"/>
  <c r="BD913" i="1" s="1"/>
  <c r="AM911" i="1"/>
  <c r="AM900" i="1"/>
  <c r="AM892" i="1"/>
  <c r="AM885" i="1"/>
  <c r="AN851" i="1"/>
  <c r="AM843" i="1"/>
  <c r="AN824" i="1"/>
  <c r="AM816" i="1"/>
  <c r="BD935" i="1" a="1"/>
  <c r="BD935" i="1" s="1"/>
  <c r="BD933" i="1" a="1"/>
  <c r="BD933" i="1" s="1"/>
  <c r="BC933" i="1" a="1"/>
  <c r="BC933" i="1" s="1"/>
  <c r="BE933" i="1" a="1"/>
  <c r="BE933" i="1" s="1"/>
  <c r="BC925" i="1" a="1"/>
  <c r="BC925" i="1" s="1"/>
  <c r="BE925" i="1" a="1"/>
  <c r="BE925" i="1" s="1"/>
  <c r="BC914" i="1" a="1"/>
  <c r="BC914" i="1" s="1"/>
  <c r="AM903" i="1"/>
  <c r="AM882" i="1"/>
  <c r="AN860" i="1"/>
  <c r="AM852" i="1"/>
  <c r="AN833" i="1"/>
  <c r="AM825" i="1"/>
  <c r="BC931" i="1" a="1"/>
  <c r="BC931" i="1" s="1"/>
  <c r="BD930" i="1" a="1"/>
  <c r="BD930" i="1" s="1"/>
  <c r="BC922" i="1" a="1"/>
  <c r="BC922" i="1" s="1"/>
  <c r="BD921" i="1" a="1"/>
  <c r="BD921" i="1" s="1"/>
  <c r="BD912" i="1" a="1"/>
  <c r="BD912" i="1" s="1"/>
  <c r="BD909" i="1" a="1"/>
  <c r="BD909" i="1" s="1"/>
  <c r="BD906" i="1" a="1"/>
  <c r="BD906" i="1" s="1"/>
  <c r="BC898" i="1" a="1"/>
  <c r="BC898" i="1" s="1"/>
  <c r="BC895" i="1" a="1"/>
  <c r="BC895" i="1" s="1"/>
  <c r="BC883" i="1" a="1"/>
  <c r="BC883" i="1" s="1"/>
  <c r="BE880" i="1" a="1"/>
  <c r="BE880" i="1" s="1"/>
  <c r="BE878" i="1" a="1"/>
  <c r="BE878" i="1" s="1"/>
  <c r="BE875" i="1" a="1"/>
  <c r="BE875" i="1" s="1"/>
  <c r="BE872" i="1" a="1"/>
  <c r="BE872" i="1" s="1"/>
  <c r="BC871" i="1" a="1"/>
  <c r="BC871" i="1" s="1"/>
  <c r="BD865" i="1" a="1"/>
  <c r="BD865" i="1" s="1"/>
  <c r="BE863" i="1" a="1"/>
  <c r="BE863" i="1" s="1"/>
  <c r="BC859" i="1" a="1"/>
  <c r="BC859" i="1" s="1"/>
  <c r="BC858" i="1" a="1"/>
  <c r="BC858" i="1" s="1"/>
  <c r="BD856" i="1" a="1"/>
  <c r="BD856" i="1" s="1"/>
  <c r="BE854" i="1" a="1"/>
  <c r="BE854" i="1" s="1"/>
  <c r="BC850" i="1" a="1"/>
  <c r="BC850" i="1" s="1"/>
  <c r="BC849" i="1" a="1"/>
  <c r="BC849" i="1" s="1"/>
  <c r="BD847" i="1" a="1"/>
  <c r="BD847" i="1" s="1"/>
  <c r="BE845" i="1" a="1"/>
  <c r="BE845" i="1" s="1"/>
  <c r="BC841" i="1" a="1"/>
  <c r="BC841" i="1" s="1"/>
  <c r="BC840" i="1" a="1"/>
  <c r="BC840" i="1" s="1"/>
  <c r="BD838" i="1" a="1"/>
  <c r="BD838" i="1" s="1"/>
  <c r="BE836" i="1" a="1"/>
  <c r="BE836" i="1" s="1"/>
  <c r="BC832" i="1" a="1"/>
  <c r="BC832" i="1" s="1"/>
  <c r="BC831" i="1" a="1"/>
  <c r="BC831" i="1" s="1"/>
  <c r="BD829" i="1" a="1"/>
  <c r="BD829" i="1" s="1"/>
  <c r="BE827" i="1" a="1"/>
  <c r="BE827" i="1" s="1"/>
  <c r="BC823" i="1" a="1"/>
  <c r="BC823" i="1" s="1"/>
  <c r="BC822" i="1" a="1"/>
  <c r="BC822" i="1" s="1"/>
  <c r="BD820" i="1" a="1"/>
  <c r="BD820" i="1" s="1"/>
  <c r="BE818" i="1" a="1"/>
  <c r="BE818" i="1" s="1"/>
  <c r="BC814" i="1" a="1"/>
  <c r="BC814" i="1" s="1"/>
  <c r="BC813" i="1" a="1"/>
  <c r="BC813" i="1" s="1"/>
  <c r="BD811" i="1" a="1"/>
  <c r="BD811" i="1" s="1"/>
  <c r="BC803" i="1" a="1"/>
  <c r="BC803" i="1" s="1"/>
  <c r="BC799" i="1" a="1"/>
  <c r="BC799" i="1" s="1"/>
  <c r="BD799" i="1" a="1"/>
  <c r="BD799" i="1" s="1"/>
  <c r="BC798" i="1" a="1"/>
  <c r="BC798" i="1" s="1"/>
  <c r="BC797" i="1" a="1"/>
  <c r="BC797" i="1" s="1"/>
  <c r="BE797" i="1" a="1"/>
  <c r="BE797" i="1" s="1"/>
  <c r="BE796" i="1" a="1"/>
  <c r="BE796" i="1" s="1"/>
  <c r="BD791" i="1" a="1"/>
  <c r="BD791" i="1" s="1"/>
  <c r="BC791" i="1" a="1"/>
  <c r="BC791" i="1" s="1"/>
  <c r="BC790" i="1" a="1"/>
  <c r="BC790" i="1" s="1"/>
  <c r="BD790" i="1" a="1"/>
  <c r="BD790" i="1" s="1"/>
  <c r="BC789" i="1" a="1"/>
  <c r="BC789" i="1" s="1"/>
  <c r="BE789" i="1" a="1"/>
  <c r="BE789" i="1" s="1"/>
  <c r="BD778" i="1" a="1"/>
  <c r="BD778" i="1" s="1"/>
  <c r="BC778" i="1" a="1"/>
  <c r="BC778" i="1" s="1"/>
  <c r="BD777" i="1" a="1"/>
  <c r="BD777" i="1" s="1"/>
  <c r="BC777" i="1" a="1"/>
  <c r="BC777" i="1" s="1"/>
  <c r="BC938" i="1" a="1"/>
  <c r="BC938" i="1" s="1"/>
  <c r="BC937" i="1" a="1"/>
  <c r="BC937" i="1" s="1"/>
  <c r="BD936" i="1" a="1"/>
  <c r="BD936" i="1" s="1"/>
  <c r="BE930" i="1" a="1"/>
  <c r="BE930" i="1" s="1"/>
  <c r="BC929" i="1" a="1"/>
  <c r="BC929" i="1" s="1"/>
  <c r="BC928" i="1" a="1"/>
  <c r="BC928" i="1" s="1"/>
  <c r="BD927" i="1" a="1"/>
  <c r="BD927" i="1" s="1"/>
  <c r="BE921" i="1" a="1"/>
  <c r="BE921" i="1" s="1"/>
  <c r="BC920" i="1" a="1"/>
  <c r="BC920" i="1" s="1"/>
  <c r="BC919" i="1" a="1"/>
  <c r="BC919" i="1" s="1"/>
  <c r="BD918" i="1" a="1"/>
  <c r="BD918" i="1" s="1"/>
  <c r="BD910" i="1" a="1"/>
  <c r="BD910" i="1" s="1"/>
  <c r="BD908" i="1" a="1"/>
  <c r="BD908" i="1" s="1"/>
  <c r="BC907" i="1" a="1"/>
  <c r="BC907" i="1" s="1"/>
  <c r="BC904" i="1" a="1"/>
  <c r="BC904" i="1" s="1"/>
  <c r="BC902" i="1" a="1"/>
  <c r="BC902" i="1" s="1"/>
  <c r="BD895" i="1" a="1"/>
  <c r="BD895" i="1" s="1"/>
  <c r="BD894" i="1" a="1"/>
  <c r="BD894" i="1" s="1"/>
  <c r="BD891" i="1" a="1"/>
  <c r="BD891" i="1" s="1"/>
  <c r="BD888" i="1" a="1"/>
  <c r="BD888" i="1" s="1"/>
  <c r="BD886" i="1" a="1"/>
  <c r="BD886" i="1" s="1"/>
  <c r="BD883" i="1" a="1"/>
  <c r="BD883" i="1" s="1"/>
  <c r="BD880" i="1" a="1"/>
  <c r="BD880" i="1" s="1"/>
  <c r="BC874" i="1" a="1"/>
  <c r="BC874" i="1" s="1"/>
  <c r="BE871" i="1" a="1"/>
  <c r="BE871" i="1" s="1"/>
  <c r="BE869" i="1" a="1"/>
  <c r="BE869" i="1" s="1"/>
  <c r="BE866" i="1" a="1"/>
  <c r="BE866" i="1" s="1"/>
  <c r="BE864" i="1" a="1"/>
  <c r="BE864" i="1" s="1"/>
  <c r="BC862" i="1" a="1"/>
  <c r="BC862" i="1" s="1"/>
  <c r="BC861" i="1" a="1"/>
  <c r="BC861" i="1" s="1"/>
  <c r="BD859" i="1" a="1"/>
  <c r="BD859" i="1" s="1"/>
  <c r="BE857" i="1" a="1"/>
  <c r="BE857" i="1" s="1"/>
  <c r="BE855" i="1" a="1"/>
  <c r="BE855" i="1" s="1"/>
  <c r="BC853" i="1" a="1"/>
  <c r="BC853" i="1" s="1"/>
  <c r="BC852" i="1" a="1"/>
  <c r="BC852" i="1" s="1"/>
  <c r="BD850" i="1" a="1"/>
  <c r="BD850" i="1" s="1"/>
  <c r="BE848" i="1" a="1"/>
  <c r="BE848" i="1" s="1"/>
  <c r="BE846" i="1" a="1"/>
  <c r="BE846" i="1" s="1"/>
  <c r="BC844" i="1" a="1"/>
  <c r="BC844" i="1" s="1"/>
  <c r="BC843" i="1" a="1"/>
  <c r="BC843" i="1" s="1"/>
  <c r="BD841" i="1" a="1"/>
  <c r="BD841" i="1" s="1"/>
  <c r="BE839" i="1" a="1"/>
  <c r="BE839" i="1" s="1"/>
  <c r="BE837" i="1" a="1"/>
  <c r="BE837" i="1" s="1"/>
  <c r="BC835" i="1" a="1"/>
  <c r="BC835" i="1" s="1"/>
  <c r="BC834" i="1" a="1"/>
  <c r="BC834" i="1" s="1"/>
  <c r="BD832" i="1" a="1"/>
  <c r="BD832" i="1" s="1"/>
  <c r="BE830" i="1" a="1"/>
  <c r="BE830" i="1" s="1"/>
  <c r="BE828" i="1" a="1"/>
  <c r="BE828" i="1" s="1"/>
  <c r="BC826" i="1" a="1"/>
  <c r="BC826" i="1" s="1"/>
  <c r="BC825" i="1" a="1"/>
  <c r="BC825" i="1" s="1"/>
  <c r="BD823" i="1" a="1"/>
  <c r="BD823" i="1" s="1"/>
  <c r="BE821" i="1" a="1"/>
  <c r="BE821" i="1" s="1"/>
  <c r="BE819" i="1" a="1"/>
  <c r="BE819" i="1" s="1"/>
  <c r="BC817" i="1" a="1"/>
  <c r="BC817" i="1" s="1"/>
  <c r="BC816" i="1" a="1"/>
  <c r="BC816" i="1" s="1"/>
  <c r="BD814" i="1" a="1"/>
  <c r="BD814" i="1" s="1"/>
  <c r="BE812" i="1" a="1"/>
  <c r="BE812" i="1" s="1"/>
  <c r="BE807" i="1" a="1"/>
  <c r="BE807" i="1" s="1"/>
  <c r="BC804" i="1" a="1"/>
  <c r="BC804" i="1" s="1"/>
  <c r="BE804" i="1" a="1"/>
  <c r="BE804" i="1" s="1"/>
  <c r="BE799" i="1" a="1"/>
  <c r="BE799" i="1" s="1"/>
  <c r="BD797" i="1" a="1"/>
  <c r="BD797" i="1" s="1"/>
  <c r="BD796" i="1" a="1"/>
  <c r="BD796" i="1" s="1"/>
  <c r="BE790" i="1" a="1"/>
  <c r="BE790" i="1" s="1"/>
  <c r="BC788" i="1" a="1"/>
  <c r="BC788" i="1" s="1"/>
  <c r="BE788" i="1" a="1"/>
  <c r="BE788" i="1" s="1"/>
  <c r="BD784" i="1" a="1"/>
  <c r="BD784" i="1" s="1"/>
  <c r="BC784" i="1" a="1"/>
  <c r="BC784" i="1" s="1"/>
  <c r="BE784" i="1" a="1"/>
  <c r="BE784" i="1" s="1"/>
  <c r="BC776" i="1" a="1"/>
  <c r="BC776" i="1" s="1"/>
  <c r="BD776" i="1" a="1"/>
  <c r="BD776" i="1" s="1"/>
  <c r="BD774" i="1" a="1"/>
  <c r="BD774" i="1" s="1"/>
  <c r="BC774" i="1" a="1"/>
  <c r="BC774" i="1" s="1"/>
  <c r="BC808" i="1" a="1"/>
  <c r="BC808" i="1" s="1"/>
  <c r="BD808" i="1" a="1"/>
  <c r="BD808" i="1" s="1"/>
  <c r="BC806" i="1" a="1"/>
  <c r="BC806" i="1" s="1"/>
  <c r="BE806" i="1" a="1"/>
  <c r="BE806" i="1" s="1"/>
  <c r="BC795" i="1" a="1"/>
  <c r="BC795" i="1" s="1"/>
  <c r="BE795" i="1" a="1"/>
  <c r="BE795" i="1" s="1"/>
  <c r="BD771" i="1" a="1"/>
  <c r="BD771" i="1" s="1"/>
  <c r="BD768" i="1" a="1"/>
  <c r="BD768" i="1" s="1"/>
  <c r="BE765" i="1" a="1"/>
  <c r="BE765" i="1" s="1"/>
  <c r="BD764" i="1" a="1"/>
  <c r="BD764" i="1" s="1"/>
  <c r="BD761" i="1" a="1"/>
  <c r="BD761" i="1" s="1"/>
  <c r="BC744" i="1" a="1"/>
  <c r="BC744" i="1" s="1"/>
  <c r="BE744" i="1" a="1"/>
  <c r="BE744" i="1" s="1"/>
  <c r="BC741" i="1" a="1"/>
  <c r="BC741" i="1" s="1"/>
  <c r="BE741" i="1" a="1"/>
  <c r="BE741" i="1" s="1"/>
  <c r="BE738" i="1" a="1"/>
  <c r="BE738" i="1" s="1"/>
  <c r="BC726" i="1" a="1"/>
  <c r="BC726" i="1" s="1"/>
  <c r="BD726" i="1" a="1"/>
  <c r="BD726" i="1" s="1"/>
  <c r="BC725" i="1" a="1"/>
  <c r="BC725" i="1" s="1"/>
  <c r="BD725" i="1" a="1"/>
  <c r="BD725" i="1" s="1"/>
  <c r="BD724" i="1" a="1"/>
  <c r="BD724" i="1" s="1"/>
  <c r="BE724" i="1" a="1"/>
  <c r="BE724" i="1" s="1"/>
  <c r="BC714" i="1" a="1"/>
  <c r="BC714" i="1" s="1"/>
  <c r="BE714" i="1" a="1"/>
  <c r="BE714" i="1" s="1"/>
  <c r="BC699" i="1" a="1"/>
  <c r="BC699" i="1" s="1"/>
  <c r="BD699" i="1" a="1"/>
  <c r="BD699" i="1" s="1"/>
  <c r="BC698" i="1" a="1"/>
  <c r="BC698" i="1" s="1"/>
  <c r="BD698" i="1" a="1"/>
  <c r="BD698" i="1" s="1"/>
  <c r="BD697" i="1" a="1"/>
  <c r="BD697" i="1" s="1"/>
  <c r="BE697" i="1" a="1"/>
  <c r="BE697" i="1" s="1"/>
  <c r="BC687" i="1" a="1"/>
  <c r="BC687" i="1" s="1"/>
  <c r="BE687" i="1" a="1"/>
  <c r="BE687" i="1" s="1"/>
  <c r="BC672" i="1" a="1"/>
  <c r="BC672" i="1" s="1"/>
  <c r="BD672" i="1" a="1"/>
  <c r="BD672" i="1" s="1"/>
  <c r="BC671" i="1" a="1"/>
  <c r="BC671" i="1" s="1"/>
  <c r="BD671" i="1" a="1"/>
  <c r="BD671" i="1" s="1"/>
  <c r="BD670" i="1" a="1"/>
  <c r="BD670" i="1" s="1"/>
  <c r="BE670" i="1" a="1"/>
  <c r="BE670" i="1" s="1"/>
  <c r="BC723" i="1" a="1"/>
  <c r="BC723" i="1" s="1"/>
  <c r="BE723" i="1" a="1"/>
  <c r="BE723" i="1" s="1"/>
  <c r="BC708" i="1" a="1"/>
  <c r="BC708" i="1" s="1"/>
  <c r="BD708" i="1" a="1"/>
  <c r="BD708" i="1" s="1"/>
  <c r="BC707" i="1" a="1"/>
  <c r="BC707" i="1" s="1"/>
  <c r="BD707" i="1" a="1"/>
  <c r="BD707" i="1" s="1"/>
  <c r="BD706" i="1" a="1"/>
  <c r="BD706" i="1" s="1"/>
  <c r="BE706" i="1" a="1"/>
  <c r="BE706" i="1" s="1"/>
  <c r="BC696" i="1" a="1"/>
  <c r="BC696" i="1" s="1"/>
  <c r="BE696" i="1" a="1"/>
  <c r="BE696" i="1" s="1"/>
  <c r="BD687" i="1" a="1"/>
  <c r="BD687" i="1" s="1"/>
  <c r="BC681" i="1" a="1"/>
  <c r="BC681" i="1" s="1"/>
  <c r="BD681" i="1" a="1"/>
  <c r="BD681" i="1" s="1"/>
  <c r="BC680" i="1" a="1"/>
  <c r="BC680" i="1" s="1"/>
  <c r="BD680" i="1" a="1"/>
  <c r="BD680" i="1" s="1"/>
  <c r="BD679" i="1" a="1"/>
  <c r="BD679" i="1" s="1"/>
  <c r="BE679" i="1" a="1"/>
  <c r="BE679" i="1" s="1"/>
  <c r="BE671" i="1" a="1"/>
  <c r="BE671" i="1" s="1"/>
  <c r="BC669" i="1" a="1"/>
  <c r="BC669" i="1" s="1"/>
  <c r="BE669" i="1" a="1"/>
  <c r="BE669" i="1" s="1"/>
  <c r="BC810" i="1" a="1"/>
  <c r="BC810" i="1" s="1"/>
  <c r="BC802" i="1" a="1"/>
  <c r="BC802" i="1" s="1"/>
  <c r="BC801" i="1" a="1"/>
  <c r="BC801" i="1" s="1"/>
  <c r="BC793" i="1" a="1"/>
  <c r="BC793" i="1" s="1"/>
  <c r="BC792" i="1" a="1"/>
  <c r="BC792" i="1" s="1"/>
  <c r="BE786" i="1" a="1"/>
  <c r="BE786" i="1" s="1"/>
  <c r="BC785" i="1" a="1"/>
  <c r="BC785" i="1" s="1"/>
  <c r="BD782" i="1" a="1"/>
  <c r="BD782" i="1" s="1"/>
  <c r="BD779" i="1" a="1"/>
  <c r="BD779" i="1" s="1"/>
  <c r="BE775" i="1" a="1"/>
  <c r="BE775" i="1" s="1"/>
  <c r="BC775" i="1" a="1"/>
  <c r="BC775" i="1" s="1"/>
  <c r="BD772" i="1" a="1"/>
  <c r="BD772" i="1" s="1"/>
  <c r="BC769" i="1" a="1"/>
  <c r="BC769" i="1" s="1"/>
  <c r="BD766" i="1" a="1"/>
  <c r="BD766" i="1" s="1"/>
  <c r="BD762" i="1" a="1"/>
  <c r="BD762" i="1" s="1"/>
  <c r="BD760" i="1" a="1"/>
  <c r="BD760" i="1" s="1"/>
  <c r="BD759" i="1" a="1"/>
  <c r="BD759" i="1" s="1"/>
  <c r="BC755" i="1" a="1"/>
  <c r="BC755" i="1" s="1"/>
  <c r="BE749" i="1" a="1"/>
  <c r="BE749" i="1" s="1"/>
  <c r="BC747" i="1" a="1"/>
  <c r="BC747" i="1" s="1"/>
  <c r="BE747" i="1" a="1"/>
  <c r="BE747" i="1" s="1"/>
  <c r="BC735" i="1" a="1"/>
  <c r="BC735" i="1" s="1"/>
  <c r="BC734" i="1" a="1"/>
  <c r="BC734" i="1" s="1"/>
  <c r="BD734" i="1" a="1"/>
  <c r="BD734" i="1" s="1"/>
  <c r="BD733" i="1" a="1"/>
  <c r="BD733" i="1" s="1"/>
  <c r="BC732" i="1" a="1"/>
  <c r="BC732" i="1" s="1"/>
  <c r="BE732" i="1" a="1"/>
  <c r="BE732" i="1" s="1"/>
  <c r="BD723" i="1" a="1"/>
  <c r="BD723" i="1" s="1"/>
  <c r="BC717" i="1" a="1"/>
  <c r="BC717" i="1" s="1"/>
  <c r="BD717" i="1" a="1"/>
  <c r="BD717" i="1" s="1"/>
  <c r="BC716" i="1" a="1"/>
  <c r="BC716" i="1" s="1"/>
  <c r="BD716" i="1" a="1"/>
  <c r="BD716" i="1" s="1"/>
  <c r="BD715" i="1" a="1"/>
  <c r="BD715" i="1" s="1"/>
  <c r="BE715" i="1" a="1"/>
  <c r="BE715" i="1" s="1"/>
  <c r="BE707" i="1" a="1"/>
  <c r="BE707" i="1" s="1"/>
  <c r="BC705" i="1" a="1"/>
  <c r="BC705" i="1" s="1"/>
  <c r="BE705" i="1" a="1"/>
  <c r="BE705" i="1" s="1"/>
  <c r="BD696" i="1" a="1"/>
  <c r="BD696" i="1" s="1"/>
  <c r="BC690" i="1" a="1"/>
  <c r="BC690" i="1" s="1"/>
  <c r="BD690" i="1" a="1"/>
  <c r="BD690" i="1" s="1"/>
  <c r="BC689" i="1" a="1"/>
  <c r="BC689" i="1" s="1"/>
  <c r="BD689" i="1" a="1"/>
  <c r="BD689" i="1" s="1"/>
  <c r="BD688" i="1" a="1"/>
  <c r="BD688" i="1" s="1"/>
  <c r="BE688" i="1" a="1"/>
  <c r="BE688" i="1" s="1"/>
  <c r="BE680" i="1" a="1"/>
  <c r="BE680" i="1" s="1"/>
  <c r="BC678" i="1" a="1"/>
  <c r="BC678" i="1" s="1"/>
  <c r="BE678" i="1" a="1"/>
  <c r="BE678" i="1" s="1"/>
  <c r="BD752" i="1" a="1"/>
  <c r="BD752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E721" i="1" a="1"/>
  <c r="BE721" i="1" s="1"/>
  <c r="BC719" i="1" a="1"/>
  <c r="BC719" i="1" s="1"/>
  <c r="BD718" i="1" a="1"/>
  <c r="BD718" i="1" s="1"/>
  <c r="BE712" i="1" a="1"/>
  <c r="BE712" i="1" s="1"/>
  <c r="BC710" i="1" a="1"/>
  <c r="BC710" i="1" s="1"/>
  <c r="BD709" i="1" a="1"/>
  <c r="BD709" i="1" s="1"/>
  <c r="BE703" i="1" a="1"/>
  <c r="BE703" i="1" s="1"/>
  <c r="BC701" i="1" a="1"/>
  <c r="BC701" i="1" s="1"/>
  <c r="BD700" i="1" a="1"/>
  <c r="BD700" i="1" s="1"/>
  <c r="BE694" i="1" a="1"/>
  <c r="BE694" i="1" s="1"/>
  <c r="BC692" i="1" a="1"/>
  <c r="BC692" i="1" s="1"/>
  <c r="BD691" i="1" a="1"/>
  <c r="BD691" i="1" s="1"/>
  <c r="BE685" i="1" a="1"/>
  <c r="BE685" i="1" s="1"/>
  <c r="BC683" i="1" a="1"/>
  <c r="BC683" i="1" s="1"/>
  <c r="BD682" i="1" a="1"/>
  <c r="BD682" i="1" s="1"/>
  <c r="BE676" i="1" a="1"/>
  <c r="BE676" i="1" s="1"/>
  <c r="BC674" i="1" a="1"/>
  <c r="BC674" i="1" s="1"/>
  <c r="BD673" i="1" a="1"/>
  <c r="BD673" i="1" s="1"/>
  <c r="BE667" i="1" a="1"/>
  <c r="BE667" i="1" s="1"/>
  <c r="BC665" i="1" a="1"/>
  <c r="BC665" i="1" s="1"/>
  <c r="BD664" i="1" a="1"/>
  <c r="BD664" i="1" s="1"/>
  <c r="BD663" i="1" a="1"/>
  <c r="BD663" i="1" s="1"/>
  <c r="BD662" i="1" a="1"/>
  <c r="BD662" i="1" s="1"/>
  <c r="BE660" i="1" a="1"/>
  <c r="BE660" i="1" s="1"/>
  <c r="BE658" i="1" a="1"/>
  <c r="BE658" i="1" s="1"/>
  <c r="BC656" i="1" a="1"/>
  <c r="BC656" i="1" s="1"/>
  <c r="BD655" i="1" a="1"/>
  <c r="BD655" i="1" s="1"/>
  <c r="BD654" i="1" a="1"/>
  <c r="BD654" i="1" s="1"/>
  <c r="BD653" i="1" a="1"/>
  <c r="BD653" i="1" s="1"/>
  <c r="BE651" i="1" a="1"/>
  <c r="BE651" i="1" s="1"/>
  <c r="BE649" i="1" a="1"/>
  <c r="BE649" i="1" s="1"/>
  <c r="BC648" i="1" a="1"/>
  <c r="BC648" i="1" s="1"/>
  <c r="BC647" i="1" a="1"/>
  <c r="BC647" i="1" s="1"/>
  <c r="BD647" i="1" a="1"/>
  <c r="BD647" i="1" s="1"/>
  <c r="BD645" i="1" a="1"/>
  <c r="BD645" i="1" s="1"/>
  <c r="BC644" i="1" a="1"/>
  <c r="BC644" i="1" s="1"/>
  <c r="BC639" i="1" a="1"/>
  <c r="BC639" i="1" s="1"/>
  <c r="BD632" i="1" a="1"/>
  <c r="BD632" i="1" s="1"/>
  <c r="BD617" i="1" a="1"/>
  <c r="BD617" i="1" s="1"/>
  <c r="BD615" i="1" a="1"/>
  <c r="BD615" i="1" s="1"/>
  <c r="BE615" i="1" a="1"/>
  <c r="BE615" i="1" s="1"/>
  <c r="BC615" i="1" a="1"/>
  <c r="BC615" i="1" s="1"/>
  <c r="BC607" i="1" a="1"/>
  <c r="BC607" i="1" s="1"/>
  <c r="BE607" i="1" a="1"/>
  <c r="BE607" i="1" s="1"/>
  <c r="BE593" i="1" a="1"/>
  <c r="BE593" i="1" s="1"/>
  <c r="BD590" i="1" a="1"/>
  <c r="BD590" i="1" s="1"/>
  <c r="BD588" i="1" a="1"/>
  <c r="BD588" i="1" s="1"/>
  <c r="BE588" i="1" a="1"/>
  <c r="BE588" i="1" s="1"/>
  <c r="BC588" i="1" a="1"/>
  <c r="BC588" i="1" s="1"/>
  <c r="BC580" i="1" a="1"/>
  <c r="BC580" i="1" s="1"/>
  <c r="BE580" i="1" a="1"/>
  <c r="BE580" i="1" s="1"/>
  <c r="BC569" i="1" a="1"/>
  <c r="BC569" i="1" s="1"/>
  <c r="BC542" i="1" a="1"/>
  <c r="BC542" i="1" s="1"/>
  <c r="BE542" i="1" a="1"/>
  <c r="BE542" i="1" s="1"/>
  <c r="BE661" i="1" a="1"/>
  <c r="BE661" i="1" s="1"/>
  <c r="BE652" i="1" a="1"/>
  <c r="BE652" i="1" s="1"/>
  <c r="BE611" i="1" a="1"/>
  <c r="BE611" i="1" s="1"/>
  <c r="BD606" i="1" a="1"/>
  <c r="BD606" i="1" s="1"/>
  <c r="BE606" i="1" a="1"/>
  <c r="BE606" i="1" s="1"/>
  <c r="BC606" i="1" a="1"/>
  <c r="BC606" i="1" s="1"/>
  <c r="BC598" i="1" a="1"/>
  <c r="BC598" i="1" s="1"/>
  <c r="BE598" i="1" a="1"/>
  <c r="BE598" i="1" s="1"/>
  <c r="BE584" i="1" a="1"/>
  <c r="BE584" i="1" s="1"/>
  <c r="BD579" i="1" a="1"/>
  <c r="BD579" i="1" s="1"/>
  <c r="BE579" i="1" a="1"/>
  <c r="BE579" i="1" s="1"/>
  <c r="BC579" i="1" a="1"/>
  <c r="BC579" i="1" s="1"/>
  <c r="BC571" i="1" a="1"/>
  <c r="BC571" i="1" s="1"/>
  <c r="BE571" i="1" a="1"/>
  <c r="BE571" i="1" s="1"/>
  <c r="BC560" i="1" a="1"/>
  <c r="BC560" i="1" s="1"/>
  <c r="BE560" i="1" a="1"/>
  <c r="BE560" i="1" s="1"/>
  <c r="BC557" i="1" a="1"/>
  <c r="BC557" i="1" s="1"/>
  <c r="BE557" i="1" a="1"/>
  <c r="BE557" i="1" s="1"/>
  <c r="BC550" i="1" a="1"/>
  <c r="BC550" i="1" s="1"/>
  <c r="BD550" i="1" a="1"/>
  <c r="BD550" i="1" s="1"/>
  <c r="BC543" i="1" a="1"/>
  <c r="BC543" i="1" s="1"/>
  <c r="BE543" i="1" a="1"/>
  <c r="BE543" i="1" s="1"/>
  <c r="BD636" i="1" a="1"/>
  <c r="BD636" i="1" s="1"/>
  <c r="BE636" i="1" a="1"/>
  <c r="BE636" i="1" s="1"/>
  <c r="BC616" i="1" a="1"/>
  <c r="BC616" i="1" s="1"/>
  <c r="BE616" i="1" a="1"/>
  <c r="BE616" i="1" s="1"/>
  <c r="BD597" i="1" a="1"/>
  <c r="BD597" i="1" s="1"/>
  <c r="BE597" i="1" a="1"/>
  <c r="BE597" i="1" s="1"/>
  <c r="BC597" i="1" a="1"/>
  <c r="BC597" i="1" s="1"/>
  <c r="BC589" i="1" a="1"/>
  <c r="BC589" i="1" s="1"/>
  <c r="BE589" i="1" a="1"/>
  <c r="BE589" i="1" s="1"/>
  <c r="BD570" i="1" a="1"/>
  <c r="BD570" i="1" s="1"/>
  <c r="BE570" i="1" a="1"/>
  <c r="BE570" i="1" s="1"/>
  <c r="BC570" i="1" a="1"/>
  <c r="BC570" i="1" s="1"/>
  <c r="BC568" i="1" a="1"/>
  <c r="BC568" i="1" s="1"/>
  <c r="BD568" i="1" a="1"/>
  <c r="BD568" i="1" s="1"/>
  <c r="BD566" i="1" a="1"/>
  <c r="BD566" i="1" s="1"/>
  <c r="BD560" i="1" a="1"/>
  <c r="BD560" i="1" s="1"/>
  <c r="BD557" i="1" a="1"/>
  <c r="BD557" i="1" s="1"/>
  <c r="BC554" i="1" a="1"/>
  <c r="BC554" i="1" s="1"/>
  <c r="BC551" i="1" a="1"/>
  <c r="BC551" i="1" s="1"/>
  <c r="BE550" i="1" a="1"/>
  <c r="BE550" i="1" s="1"/>
  <c r="BC646" i="1" a="1"/>
  <c r="BC646" i="1" s="1"/>
  <c r="BD643" i="1" a="1"/>
  <c r="BD643" i="1" s="1"/>
  <c r="BD640" i="1" a="1"/>
  <c r="BD640" i="1" s="1"/>
  <c r="BD633" i="1" a="1"/>
  <c r="BD633" i="1" s="1"/>
  <c r="BD630" i="1" a="1"/>
  <c r="BD630" i="1" s="1"/>
  <c r="BD624" i="1" a="1"/>
  <c r="BD624" i="1" s="1"/>
  <c r="BD621" i="1" a="1"/>
  <c r="BD621" i="1" s="1"/>
  <c r="BD618" i="1" a="1"/>
  <c r="BD618" i="1" s="1"/>
  <c r="BC611" i="1" a="1"/>
  <c r="BC611" i="1" s="1"/>
  <c r="BC610" i="1" a="1"/>
  <c r="BC610" i="1" s="1"/>
  <c r="BD609" i="1" a="1"/>
  <c r="BD609" i="1" s="1"/>
  <c r="BC602" i="1" a="1"/>
  <c r="BC602" i="1" s="1"/>
  <c r="BC601" i="1" a="1"/>
  <c r="BC601" i="1" s="1"/>
  <c r="BD600" i="1" a="1"/>
  <c r="BD600" i="1" s="1"/>
  <c r="BC593" i="1" a="1"/>
  <c r="BC593" i="1" s="1"/>
  <c r="BC592" i="1" a="1"/>
  <c r="BC592" i="1" s="1"/>
  <c r="BD591" i="1" a="1"/>
  <c r="BD591" i="1" s="1"/>
  <c r="BC584" i="1" a="1"/>
  <c r="BC584" i="1" s="1"/>
  <c r="BC583" i="1" a="1"/>
  <c r="BC583" i="1" s="1"/>
  <c r="BD582" i="1" a="1"/>
  <c r="BD582" i="1" s="1"/>
  <c r="BC575" i="1" a="1"/>
  <c r="BC575" i="1" s="1"/>
  <c r="BC574" i="1" a="1"/>
  <c r="BC574" i="1" s="1"/>
  <c r="BD573" i="1" a="1"/>
  <c r="BD573" i="1" s="1"/>
  <c r="BD565" i="1" a="1"/>
  <c r="BD565" i="1" s="1"/>
  <c r="BD563" i="1" a="1"/>
  <c r="BD563" i="1" s="1"/>
  <c r="BC562" i="1" a="1"/>
  <c r="BC562" i="1" s="1"/>
  <c r="BC559" i="1" a="1"/>
  <c r="BC559" i="1" s="1"/>
  <c r="BE554" i="1" a="1"/>
  <c r="BE554" i="1" s="1"/>
  <c r="BE551" i="1" a="1"/>
  <c r="BE551" i="1" s="1"/>
  <c r="BE548" i="1" a="1"/>
  <c r="BE548" i="1" s="1"/>
  <c r="BC547" i="1" a="1"/>
  <c r="BC547" i="1" s="1"/>
  <c r="BD544" i="1" a="1"/>
  <c r="BD544" i="1" s="1"/>
  <c r="BC541" i="1" a="1"/>
  <c r="BC541" i="1" s="1"/>
  <c r="BD540" i="1" a="1"/>
  <c r="BD540" i="1" s="1"/>
  <c r="BE536" i="1" a="1"/>
  <c r="BE536" i="1" s="1"/>
  <c r="BC536" i="1" a="1"/>
  <c r="BC536" i="1" s="1"/>
  <c r="BD533" i="1" a="1"/>
  <c r="BD533" i="1" s="1"/>
  <c r="BD530" i="1" a="1"/>
  <c r="BD530" i="1" s="1"/>
  <c r="BD524" i="1" a="1"/>
  <c r="BD524" i="1" s="1"/>
  <c r="BD521" i="1" a="1"/>
  <c r="BD521" i="1" s="1"/>
  <c r="BC512" i="1" a="1"/>
  <c r="BC512" i="1" s="1"/>
  <c r="BC503" i="1" a="1"/>
  <c r="BC503" i="1" s="1"/>
  <c r="BD500" i="1" a="1"/>
  <c r="BD500" i="1" s="1"/>
  <c r="BD497" i="1" a="1"/>
  <c r="BD497" i="1" s="1"/>
  <c r="BC493" i="1" a="1"/>
  <c r="BC493" i="1" s="1"/>
  <c r="BD492" i="1" a="1"/>
  <c r="BD492" i="1" s="1"/>
  <c r="BD491" i="1" a="1"/>
  <c r="BD491" i="1" s="1"/>
  <c r="BE489" i="1" a="1"/>
  <c r="BE489" i="1" s="1"/>
  <c r="BC488" i="1" a="1"/>
  <c r="BC488" i="1" s="1"/>
  <c r="BC484" i="1" a="1"/>
  <c r="BC484" i="1" s="1"/>
  <c r="BD483" i="1" a="1"/>
  <c r="BD483" i="1" s="1"/>
  <c r="BD482" i="1" a="1"/>
  <c r="BD482" i="1" s="1"/>
  <c r="BE480" i="1" a="1"/>
  <c r="BE480" i="1" s="1"/>
  <c r="BC479" i="1" a="1"/>
  <c r="BC479" i="1" s="1"/>
  <c r="BC475" i="1" a="1"/>
  <c r="BC475" i="1" s="1"/>
  <c r="BD474" i="1" a="1"/>
  <c r="BD474" i="1" s="1"/>
  <c r="BD473" i="1" a="1"/>
  <c r="BD473" i="1" s="1"/>
  <c r="BE471" i="1" a="1"/>
  <c r="BE471" i="1" s="1"/>
  <c r="BC470" i="1" a="1"/>
  <c r="BC470" i="1" s="1"/>
  <c r="BC466" i="1" a="1"/>
  <c r="BC466" i="1" s="1"/>
  <c r="BD465" i="1" a="1"/>
  <c r="BD465" i="1" s="1"/>
  <c r="BD464" i="1" a="1"/>
  <c r="BD464" i="1" s="1"/>
  <c r="BE462" i="1" a="1"/>
  <c r="BE462" i="1" s="1"/>
  <c r="BC461" i="1" a="1"/>
  <c r="BC461" i="1" s="1"/>
  <c r="BC457" i="1" a="1"/>
  <c r="BC457" i="1" s="1"/>
  <c r="BD456" i="1" a="1"/>
  <c r="BD456" i="1" s="1"/>
  <c r="BD455" i="1" a="1"/>
  <c r="BD455" i="1" s="1"/>
  <c r="BE453" i="1" a="1"/>
  <c r="BE453" i="1" s="1"/>
  <c r="BC452" i="1" a="1"/>
  <c r="BC452" i="1" s="1"/>
  <c r="BC448" i="1" a="1"/>
  <c r="BC448" i="1" s="1"/>
  <c r="BD447" i="1" a="1"/>
  <c r="BD447" i="1" s="1"/>
  <c r="BD446" i="1" a="1"/>
  <c r="BD446" i="1" s="1"/>
  <c r="BE444" i="1" a="1"/>
  <c r="BE444" i="1" s="1"/>
  <c r="BC443" i="1" a="1"/>
  <c r="BC443" i="1" s="1"/>
  <c r="BD439" i="1" a="1"/>
  <c r="BD439" i="1" s="1"/>
  <c r="BD435" i="1" a="1"/>
  <c r="BD435" i="1" s="1"/>
  <c r="BC430" i="1" a="1"/>
  <c r="BC430" i="1" s="1"/>
  <c r="BD429" i="1" a="1"/>
  <c r="BD429" i="1" s="1"/>
  <c r="BE429" i="1" a="1"/>
  <c r="BE429" i="1" s="1"/>
  <c r="BD427" i="1" a="1"/>
  <c r="BD427" i="1" s="1"/>
  <c r="BD426" i="1" a="1"/>
  <c r="BD426" i="1" s="1"/>
  <c r="BE426" i="1" a="1"/>
  <c r="BE426" i="1" s="1"/>
  <c r="BD437" i="1" a="1"/>
  <c r="BD437" i="1" s="1"/>
  <c r="BC437" i="1" a="1"/>
  <c r="BC437" i="1" s="1"/>
  <c r="BD425" i="1" a="1"/>
  <c r="BD425" i="1" s="1"/>
  <c r="BC425" i="1" a="1"/>
  <c r="BC425" i="1" s="1"/>
  <c r="BE425" i="1" a="1"/>
  <c r="BE425" i="1" s="1"/>
  <c r="BC418" i="1" a="1"/>
  <c r="BC418" i="1" s="1"/>
  <c r="BD418" i="1" a="1"/>
  <c r="BD418" i="1" s="1"/>
  <c r="BD417" i="1" a="1"/>
  <c r="BD417" i="1" s="1"/>
  <c r="BE417" i="1" a="1"/>
  <c r="BE417" i="1" s="1"/>
  <c r="BD627" i="1" a="1"/>
  <c r="BD627" i="1" s="1"/>
  <c r="BC613" i="1" a="1"/>
  <c r="BC613" i="1" s="1"/>
  <c r="BD612" i="1" a="1"/>
  <c r="BD612" i="1" s="1"/>
  <c r="BC604" i="1" a="1"/>
  <c r="BC604" i="1" s="1"/>
  <c r="BD603" i="1" a="1"/>
  <c r="BD603" i="1" s="1"/>
  <c r="BC595" i="1" a="1"/>
  <c r="BC595" i="1" s="1"/>
  <c r="BD594" i="1" a="1"/>
  <c r="BD594" i="1" s="1"/>
  <c r="BC586" i="1" a="1"/>
  <c r="BC586" i="1" s="1"/>
  <c r="BD585" i="1" a="1"/>
  <c r="BD585" i="1" s="1"/>
  <c r="BC577" i="1" a="1"/>
  <c r="BC577" i="1" s="1"/>
  <c r="BD576" i="1" a="1"/>
  <c r="BD576" i="1" s="1"/>
  <c r="BD567" i="1" a="1"/>
  <c r="BD567" i="1" s="1"/>
  <c r="BD564" i="1" a="1"/>
  <c r="BD564" i="1" s="1"/>
  <c r="BD561" i="1" a="1"/>
  <c r="BD561" i="1" s="1"/>
  <c r="BC556" i="1" a="1"/>
  <c r="BC556" i="1" s="1"/>
  <c r="BD539" i="1" a="1"/>
  <c r="BD539" i="1" s="1"/>
  <c r="BC537" i="1" a="1"/>
  <c r="BC537" i="1" s="1"/>
  <c r="BD527" i="1" a="1"/>
  <c r="BD527" i="1" s="1"/>
  <c r="BD518" i="1" a="1"/>
  <c r="BD518" i="1" s="1"/>
  <c r="BD515" i="1" a="1"/>
  <c r="BD515" i="1" s="1"/>
  <c r="BE512" i="1" a="1"/>
  <c r="BE512" i="1" s="1"/>
  <c r="BD509" i="1" a="1"/>
  <c r="BD509" i="1" s="1"/>
  <c r="BD506" i="1" a="1"/>
  <c r="BD506" i="1" s="1"/>
  <c r="BE503" i="1" a="1"/>
  <c r="BE503" i="1" s="1"/>
  <c r="BD494" i="1" a="1"/>
  <c r="BD494" i="1" s="1"/>
  <c r="BE488" i="1" a="1"/>
  <c r="BE488" i="1" s="1"/>
  <c r="BD486" i="1" a="1"/>
  <c r="BD486" i="1" s="1"/>
  <c r="BD485" i="1" a="1"/>
  <c r="BD485" i="1" s="1"/>
  <c r="BE479" i="1" a="1"/>
  <c r="BE479" i="1" s="1"/>
  <c r="BD477" i="1" a="1"/>
  <c r="BD477" i="1" s="1"/>
  <c r="BD476" i="1" a="1"/>
  <c r="BD476" i="1" s="1"/>
  <c r="BE470" i="1" a="1"/>
  <c r="BE470" i="1" s="1"/>
  <c r="BD468" i="1" a="1"/>
  <c r="BD468" i="1" s="1"/>
  <c r="BD467" i="1" a="1"/>
  <c r="BD467" i="1" s="1"/>
  <c r="BE461" i="1" a="1"/>
  <c r="BE461" i="1" s="1"/>
  <c r="BD459" i="1" a="1"/>
  <c r="BD459" i="1" s="1"/>
  <c r="BD458" i="1" a="1"/>
  <c r="BD458" i="1" s="1"/>
  <c r="BE452" i="1" a="1"/>
  <c r="BE452" i="1" s="1"/>
  <c r="BD450" i="1" a="1"/>
  <c r="BD450" i="1" s="1"/>
  <c r="BD449" i="1" a="1"/>
  <c r="BD449" i="1" s="1"/>
  <c r="BE443" i="1" a="1"/>
  <c r="BE443" i="1" s="1"/>
  <c r="BD441" i="1" a="1"/>
  <c r="BD441" i="1" s="1"/>
  <c r="BD440" i="1" a="1"/>
  <c r="BD440" i="1" s="1"/>
  <c r="BD438" i="1" a="1"/>
  <c r="BD438" i="1" s="1"/>
  <c r="BE438" i="1" a="1"/>
  <c r="BE438" i="1" s="1"/>
  <c r="BD434" i="1" a="1"/>
  <c r="BD434" i="1" s="1"/>
  <c r="BE434" i="1" a="1"/>
  <c r="BE434" i="1" s="1"/>
  <c r="BE430" i="1" a="1"/>
  <c r="BE430" i="1" s="1"/>
  <c r="BD428" i="1" a="1"/>
  <c r="BD428" i="1" s="1"/>
  <c r="BC428" i="1" a="1"/>
  <c r="BC428" i="1" s="1"/>
  <c r="BD416" i="1" a="1"/>
  <c r="BD416" i="1" s="1"/>
  <c r="BC416" i="1" a="1"/>
  <c r="BC416" i="1" s="1"/>
  <c r="BE416" i="1" a="1"/>
  <c r="BE416" i="1" s="1"/>
  <c r="BE412" i="1" a="1"/>
  <c r="BE412" i="1" s="1"/>
  <c r="BC433" i="1" a="1"/>
  <c r="BC433" i="1" s="1"/>
  <c r="BD432" i="1" a="1"/>
  <c r="BD432" i="1" s="1"/>
  <c r="BD431" i="1" a="1"/>
  <c r="BD431" i="1" s="1"/>
  <c r="BC424" i="1" a="1"/>
  <c r="BC424" i="1" s="1"/>
  <c r="BD423" i="1" a="1"/>
  <c r="BD423" i="1" s="1"/>
  <c r="BD422" i="1" a="1"/>
  <c r="BD422" i="1" s="1"/>
  <c r="BE420" i="1" a="1"/>
  <c r="BE420" i="1" s="1"/>
  <c r="BC419" i="1" a="1"/>
  <c r="BC419" i="1" s="1"/>
  <c r="BC415" i="1" a="1"/>
  <c r="BC415" i="1" s="1"/>
  <c r="BD414" i="1" a="1"/>
  <c r="BD414" i="1" s="1"/>
  <c r="BD413" i="1" a="1"/>
  <c r="BD413" i="1" s="1"/>
  <c r="BE411" i="1" a="1"/>
  <c r="BE411" i="1" s="1"/>
  <c r="BC410" i="1" a="1"/>
  <c r="BC410" i="1" s="1"/>
  <c r="BE407" i="1" a="1"/>
  <c r="BE407" i="1" s="1"/>
  <c r="BC406" i="1" a="1"/>
  <c r="BC406" i="1" s="1"/>
  <c r="BD405" i="1" a="1"/>
  <c r="BD405" i="1" s="1"/>
  <c r="BD404" i="1" a="1"/>
  <c r="BD404" i="1" s="1"/>
  <c r="BE402" i="1" a="1"/>
  <c r="BE402" i="1" s="1"/>
  <c r="BD400" i="1" a="1"/>
  <c r="BD400" i="1" s="1"/>
  <c r="BC399" i="1" a="1"/>
  <c r="BC399" i="1" s="1"/>
  <c r="BD395" i="1" a="1"/>
  <c r="BD395" i="1" s="1"/>
  <c r="BC393" i="1" a="1"/>
  <c r="BC393" i="1" s="1"/>
  <c r="BC391" i="1" a="1"/>
  <c r="BC391" i="1" s="1"/>
  <c r="BE387" i="1" a="1"/>
  <c r="BE387" i="1" s="1"/>
  <c r="BE384" i="1" a="1"/>
  <c r="BE384" i="1" s="1"/>
  <c r="BC380" i="1" a="1"/>
  <c r="BC380" i="1" s="1"/>
  <c r="BD371" i="1" a="1"/>
  <c r="BD371" i="1" s="1"/>
  <c r="BC369" i="1" a="1"/>
  <c r="BC369" i="1" s="1"/>
  <c r="BC366" i="1" a="1"/>
  <c r="BC366" i="1" s="1"/>
  <c r="BD365" i="1" a="1"/>
  <c r="BD365" i="1" s="1"/>
  <c r="BC354" i="1" a="1"/>
  <c r="BC354" i="1" s="1"/>
  <c r="BC351" i="1" a="1"/>
  <c r="BC351" i="1" s="1"/>
  <c r="BE351" i="1" a="1"/>
  <c r="BE351" i="1" s="1"/>
  <c r="BC344" i="1" a="1"/>
  <c r="BC344" i="1" s="1"/>
  <c r="BD344" i="1" a="1"/>
  <c r="BD344" i="1" s="1"/>
  <c r="BD343" i="1" a="1"/>
  <c r="BD343" i="1" s="1"/>
  <c r="BE343" i="1" a="1"/>
  <c r="BE343" i="1" s="1"/>
  <c r="BD338" i="1" a="1"/>
  <c r="BD338" i="1" s="1"/>
  <c r="BD326" i="1" a="1"/>
  <c r="BD326" i="1" s="1"/>
  <c r="BE324" i="1" a="1"/>
  <c r="BE324" i="1" s="1"/>
  <c r="BC421" i="1" a="1"/>
  <c r="BC421" i="1" s="1"/>
  <c r="BC412" i="1" a="1"/>
  <c r="BC412" i="1" s="1"/>
  <c r="BD409" i="1" a="1"/>
  <c r="BD409" i="1" s="1"/>
  <c r="BE408" i="1" a="1"/>
  <c r="BE408" i="1" s="1"/>
  <c r="BC407" i="1" a="1"/>
  <c r="BC407" i="1" s="1"/>
  <c r="BC403" i="1" a="1"/>
  <c r="BC403" i="1" s="1"/>
  <c r="BC396" i="1" a="1"/>
  <c r="BC396" i="1" s="1"/>
  <c r="BD390" i="1" a="1"/>
  <c r="BD390" i="1" s="1"/>
  <c r="BE373" i="1" a="1"/>
  <c r="BE373" i="1" s="1"/>
  <c r="BD370" i="1" a="1"/>
  <c r="BD370" i="1" s="1"/>
  <c r="BE370" i="1" a="1"/>
  <c r="BE370" i="1" s="1"/>
  <c r="BC360" i="1" a="1"/>
  <c r="BC360" i="1" s="1"/>
  <c r="BE360" i="1" a="1"/>
  <c r="BE360" i="1" s="1"/>
  <c r="BC353" i="1" a="1"/>
  <c r="BC353" i="1" s="1"/>
  <c r="BD353" i="1" a="1"/>
  <c r="BD353" i="1" s="1"/>
  <c r="BD352" i="1" a="1"/>
  <c r="BD352" i="1" s="1"/>
  <c r="BE352" i="1" a="1"/>
  <c r="BE352" i="1" s="1"/>
  <c r="BC333" i="1" a="1"/>
  <c r="BC333" i="1" s="1"/>
  <c r="BE333" i="1" a="1"/>
  <c r="BE333" i="1" s="1"/>
  <c r="BD325" i="1" a="1"/>
  <c r="BD325" i="1" s="1"/>
  <c r="BC325" i="1" a="1"/>
  <c r="BC325" i="1" s="1"/>
  <c r="BC374" i="1" a="1"/>
  <c r="BC374" i="1" s="1"/>
  <c r="BD374" i="1" a="1"/>
  <c r="BD374" i="1" s="1"/>
  <c r="BC372" i="1" a="1"/>
  <c r="BC372" i="1" s="1"/>
  <c r="BE372" i="1" a="1"/>
  <c r="BE372" i="1" s="1"/>
  <c r="BC362" i="1" a="1"/>
  <c r="BC362" i="1" s="1"/>
  <c r="BD362" i="1" a="1"/>
  <c r="BD362" i="1" s="1"/>
  <c r="BD361" i="1" a="1"/>
  <c r="BD361" i="1" s="1"/>
  <c r="BE361" i="1" a="1"/>
  <c r="BE361" i="1" s="1"/>
  <c r="BC342" i="1" a="1"/>
  <c r="BC342" i="1" s="1"/>
  <c r="BE342" i="1" a="1"/>
  <c r="BE342" i="1" s="1"/>
  <c r="BC335" i="1" a="1"/>
  <c r="BC335" i="1" s="1"/>
  <c r="BD335" i="1" a="1"/>
  <c r="BD335" i="1" s="1"/>
  <c r="BD334" i="1" a="1"/>
  <c r="BD334" i="1" s="1"/>
  <c r="BE334" i="1" a="1"/>
  <c r="BE334" i="1" s="1"/>
  <c r="BC377" i="1" a="1"/>
  <c r="BC377" i="1" s="1"/>
  <c r="BD376" i="1" a="1"/>
  <c r="BD376" i="1" s="1"/>
  <c r="BC368" i="1" a="1"/>
  <c r="BC368" i="1" s="1"/>
  <c r="BD367" i="1" a="1"/>
  <c r="BD367" i="1" s="1"/>
  <c r="BE363" i="1" a="1"/>
  <c r="BE363" i="1" s="1"/>
  <c r="BC359" i="1" a="1"/>
  <c r="BC359" i="1" s="1"/>
  <c r="BD358" i="1" a="1"/>
  <c r="BD358" i="1" s="1"/>
  <c r="BE354" i="1" a="1"/>
  <c r="BE354" i="1" s="1"/>
  <c r="BC350" i="1" a="1"/>
  <c r="BC350" i="1" s="1"/>
  <c r="BD349" i="1" a="1"/>
  <c r="BD349" i="1" s="1"/>
  <c r="BE345" i="1" a="1"/>
  <c r="BE345" i="1" s="1"/>
  <c r="BC341" i="1" a="1"/>
  <c r="BC341" i="1" s="1"/>
  <c r="BD340" i="1" a="1"/>
  <c r="BD340" i="1" s="1"/>
  <c r="BE336" i="1" a="1"/>
  <c r="BE336" i="1" s="1"/>
  <c r="BD332" i="1" a="1"/>
  <c r="BD332" i="1" s="1"/>
  <c r="BD329" i="1" a="1"/>
  <c r="BD329" i="1" s="1"/>
  <c r="BC324" i="1" a="1"/>
  <c r="BC324" i="1" s="1"/>
  <c r="BD322" i="1" a="1"/>
  <c r="BD322" i="1" s="1"/>
  <c r="BE320" i="1" a="1"/>
  <c r="BE320" i="1" s="1"/>
  <c r="BC319" i="1" a="1"/>
  <c r="BC319" i="1" s="1"/>
  <c r="BC317" i="1" a="1"/>
  <c r="BC317" i="1" s="1"/>
  <c r="BD314" i="1" a="1"/>
  <c r="BD314" i="1" s="1"/>
  <c r="BD312" i="1" a="1"/>
  <c r="BD312" i="1" s="1"/>
  <c r="BC301" i="1" a="1"/>
  <c r="BC301" i="1" s="1"/>
  <c r="BD301" i="1" a="1"/>
  <c r="BD301" i="1" s="1"/>
  <c r="BD300" i="1" a="1"/>
  <c r="BD300" i="1" s="1"/>
  <c r="BE300" i="1" a="1"/>
  <c r="BE300" i="1" s="1"/>
  <c r="BD295" i="1" a="1"/>
  <c r="BD295" i="1" s="1"/>
  <c r="BD294" i="1" a="1"/>
  <c r="BD294" i="1" s="1"/>
  <c r="BC294" i="1" a="1"/>
  <c r="BC294" i="1" s="1"/>
  <c r="BC281" i="1" a="1"/>
  <c r="BC281" i="1" s="1"/>
  <c r="BE281" i="1" a="1"/>
  <c r="BE281" i="1" s="1"/>
  <c r="BC365" i="1" a="1"/>
  <c r="BC365" i="1" s="1"/>
  <c r="BD364" i="1" a="1"/>
  <c r="BD364" i="1" s="1"/>
  <c r="BC356" i="1" a="1"/>
  <c r="BC356" i="1" s="1"/>
  <c r="BD355" i="1" a="1"/>
  <c r="BD355" i="1" s="1"/>
  <c r="BC347" i="1" a="1"/>
  <c r="BC347" i="1" s="1"/>
  <c r="BD346" i="1" a="1"/>
  <c r="BD346" i="1" s="1"/>
  <c r="BC338" i="1" a="1"/>
  <c r="BC338" i="1" s="1"/>
  <c r="BD337" i="1" a="1"/>
  <c r="BD337" i="1" s="1"/>
  <c r="BD328" i="1" a="1"/>
  <c r="BD328" i="1" s="1"/>
  <c r="BC326" i="1" a="1"/>
  <c r="BC326" i="1" s="1"/>
  <c r="BD310" i="1" a="1"/>
  <c r="BD310" i="1" s="1"/>
  <c r="BC308" i="1" a="1"/>
  <c r="BC308" i="1" s="1"/>
  <c r="BE308" i="1" a="1"/>
  <c r="BE308" i="1" s="1"/>
  <c r="BC302" i="1" a="1"/>
  <c r="BC302" i="1" s="1"/>
  <c r="BC299" i="1" a="1"/>
  <c r="BC299" i="1" s="1"/>
  <c r="BE299" i="1" a="1"/>
  <c r="BE299" i="1" s="1"/>
  <c r="BC293" i="1" a="1"/>
  <c r="BC293" i="1" s="1"/>
  <c r="BC292" i="1" a="1"/>
  <c r="BC292" i="1" s="1"/>
  <c r="BD292" i="1" a="1"/>
  <c r="BD292" i="1" s="1"/>
  <c r="BE284" i="1" a="1"/>
  <c r="BE284" i="1" s="1"/>
  <c r="BC307" i="1" a="1"/>
  <c r="BC307" i="1" s="1"/>
  <c r="BE302" i="1" a="1"/>
  <c r="BE302" i="1" s="1"/>
  <c r="BC298" i="1" a="1"/>
  <c r="BC298" i="1" s="1"/>
  <c r="BD297" i="1" a="1"/>
  <c r="BD297" i="1" s="1"/>
  <c r="BD291" i="1" a="1"/>
  <c r="BD291" i="1" s="1"/>
  <c r="BC287" i="1" a="1"/>
  <c r="BC287" i="1" s="1"/>
  <c r="BD285" i="1" a="1"/>
  <c r="BD285" i="1" s="1"/>
  <c r="BD284" i="1" a="1"/>
  <c r="BD284" i="1" s="1"/>
  <c r="BC283" i="1" a="1"/>
  <c r="BC283" i="1" s="1"/>
  <c r="BD280" i="1" a="1"/>
  <c r="BD280" i="1" s="1"/>
  <c r="BD268" i="1" a="1"/>
  <c r="BD268" i="1" s="1"/>
  <c r="BC263" i="1" a="1"/>
  <c r="BC263" i="1" s="1"/>
  <c r="BE261" i="1" a="1"/>
  <c r="BE261" i="1" s="1"/>
  <c r="BC254" i="1" a="1"/>
  <c r="BC254" i="1" s="1"/>
  <c r="BD250" i="1" a="1"/>
  <c r="BD250" i="1" s="1"/>
  <c r="BC245" i="1" a="1"/>
  <c r="BC245" i="1" s="1"/>
  <c r="BC244" i="1" a="1"/>
  <c r="BC244" i="1" s="1"/>
  <c r="BD244" i="1" a="1"/>
  <c r="BD244" i="1" s="1"/>
  <c r="BD243" i="1" a="1"/>
  <c r="BD243" i="1" s="1"/>
  <c r="BC242" i="1" a="1"/>
  <c r="BC242" i="1" s="1"/>
  <c r="BE242" i="1" a="1"/>
  <c r="BE242" i="1" s="1"/>
  <c r="BE241" i="1" a="1"/>
  <c r="BE241" i="1" s="1"/>
  <c r="BD249" i="1" a="1"/>
  <c r="BD249" i="1" s="1"/>
  <c r="BE249" i="1" a="1"/>
  <c r="BE249" i="1" s="1"/>
  <c r="BD241" i="1" a="1"/>
  <c r="BD241" i="1" s="1"/>
  <c r="BC236" i="1" a="1"/>
  <c r="BC236" i="1" s="1"/>
  <c r="BC235" i="1" a="1"/>
  <c r="BC235" i="1" s="1"/>
  <c r="BD235" i="1" a="1"/>
  <c r="BD235" i="1" s="1"/>
  <c r="BC304" i="1" a="1"/>
  <c r="BC304" i="1" s="1"/>
  <c r="BD303" i="1" a="1"/>
  <c r="BD303" i="1" s="1"/>
  <c r="BC295" i="1" a="1"/>
  <c r="BC295" i="1" s="1"/>
  <c r="BD288" i="1" a="1"/>
  <c r="BD288" i="1" s="1"/>
  <c r="BD282" i="1" a="1"/>
  <c r="BD282" i="1" s="1"/>
  <c r="BE275" i="1" a="1"/>
  <c r="BE275" i="1" s="1"/>
  <c r="BC271" i="1" a="1"/>
  <c r="BC271" i="1" s="1"/>
  <c r="BD262" i="1" a="1"/>
  <c r="BD262" i="1" s="1"/>
  <c r="BE260" i="1" a="1"/>
  <c r="BE260" i="1" s="1"/>
  <c r="BE258" i="1" a="1"/>
  <c r="BE258" i="1" s="1"/>
  <c r="BC256" i="1" a="1"/>
  <c r="BC256" i="1" s="1"/>
  <c r="BD255" i="1" a="1"/>
  <c r="BD255" i="1" s="1"/>
  <c r="BC253" i="1" a="1"/>
  <c r="BC253" i="1" s="1"/>
  <c r="BD253" i="1" a="1"/>
  <c r="BD253" i="1" s="1"/>
  <c r="BD252" i="1" a="1"/>
  <c r="BD252" i="1" s="1"/>
  <c r="BC251" i="1" a="1"/>
  <c r="BC251" i="1" s="1"/>
  <c r="BE251" i="1" a="1"/>
  <c r="BE251" i="1" s="1"/>
  <c r="BE250" i="1" a="1"/>
  <c r="BE250" i="1" s="1"/>
  <c r="BD240" i="1" a="1"/>
  <c r="BD240" i="1" s="1"/>
  <c r="BE240" i="1" a="1"/>
  <c r="BE240" i="1" s="1"/>
  <c r="BC247" i="1" a="1"/>
  <c r="BC247" i="1" s="1"/>
  <c r="BD246" i="1" a="1"/>
  <c r="BD246" i="1" s="1"/>
  <c r="BC238" i="1" a="1"/>
  <c r="BC238" i="1" s="1"/>
  <c r="BD237" i="1" a="1"/>
  <c r="BD237" i="1" s="1"/>
  <c r="BE233" i="1" a="1"/>
  <c r="BE233" i="1" s="1"/>
  <c r="BD232" i="1" a="1"/>
  <c r="BD232" i="1" s="1"/>
  <c r="BD231" i="1" a="1"/>
  <c r="BD231" i="1" s="1"/>
  <c r="BC230" i="1" a="1"/>
  <c r="BC230" i="1" s="1"/>
  <c r="BE228" i="1" a="1"/>
  <c r="BE228" i="1" s="1"/>
  <c r="BD227" i="1" a="1"/>
  <c r="BD227" i="1" s="1"/>
  <c r="BD224" i="1" a="1"/>
  <c r="BD224" i="1" s="1"/>
  <c r="BE220" i="1" a="1"/>
  <c r="BE220" i="1" s="1"/>
  <c r="BC220" i="1" a="1"/>
  <c r="BC220" i="1" s="1"/>
  <c r="BD234" i="1" a="1"/>
  <c r="BD234" i="1" s="1"/>
  <c r="BD229" i="1" a="1"/>
  <c r="BD229" i="1" s="1"/>
  <c r="BD223" i="1" a="1"/>
  <c r="BD223" i="1" s="1"/>
  <c r="BC221" i="1" a="1"/>
  <c r="BC221" i="1" s="1"/>
  <c r="BD217" i="1" a="1"/>
  <c r="BD217" i="1" s="1"/>
  <c r="BD214" i="1" a="1"/>
  <c r="BD214" i="1" s="1"/>
  <c r="BC212" i="1" a="1"/>
  <c r="BC212" i="1" s="1"/>
  <c r="BD211" i="1" a="1"/>
  <c r="BD211" i="1" s="1"/>
  <c r="BC209" i="1" a="1"/>
  <c r="BC209" i="1" s="1"/>
  <c r="BC206" i="1" a="1"/>
  <c r="BC206" i="1" s="1"/>
  <c r="BD205" i="1" a="1"/>
  <c r="BD205" i="1" s="1"/>
  <c r="BC203" i="1" a="1"/>
  <c r="BC203" i="1" s="1"/>
  <c r="BD202" i="1" a="1"/>
  <c r="BD202" i="1" s="1"/>
  <c r="BC200" i="1" a="1"/>
  <c r="BC200" i="1" s="1"/>
  <c r="BD197" i="1" a="1"/>
  <c r="BD197" i="1" s="1"/>
  <c r="BC195" i="1" a="1"/>
  <c r="BC195" i="1" s="1"/>
  <c r="BD194" i="1" a="1"/>
  <c r="BD194" i="1" s="1"/>
  <c r="BD191" i="1" a="1"/>
  <c r="BD191" i="1" s="1"/>
  <c r="BD188" i="1" a="1"/>
  <c r="BD188" i="1" s="1"/>
  <c r="BD186" i="1" a="1"/>
  <c r="BD186" i="1" s="1"/>
  <c r="BD185" i="1" a="1"/>
  <c r="BD185" i="1" s="1"/>
  <c r="BC180" i="1" a="1"/>
  <c r="BC180" i="1" s="1"/>
  <c r="BC177" i="1" a="1"/>
  <c r="BC177" i="1" s="1"/>
  <c r="BC174" i="1" a="1"/>
  <c r="BC174" i="1" s="1"/>
  <c r="BC171" i="1" a="1"/>
  <c r="BC171" i="1" s="1"/>
  <c r="BD170" i="1" a="1"/>
  <c r="BD170" i="1" s="1"/>
  <c r="BC168" i="1" a="1"/>
  <c r="BC168" i="1" s="1"/>
  <c r="BD167" i="1" a="1"/>
  <c r="BD167" i="1" s="1"/>
  <c r="AM938" i="1"/>
  <c r="AN937" i="1"/>
  <c r="AN936" i="1"/>
  <c r="AM931" i="1"/>
  <c r="AM929" i="1"/>
  <c r="AN928" i="1"/>
  <c r="AN927" i="1"/>
  <c r="AM922" i="1"/>
  <c r="AM920" i="1"/>
  <c r="AN919" i="1"/>
  <c r="AN918" i="1"/>
  <c r="AM914" i="1"/>
  <c r="AN901" i="1"/>
  <c r="AM899" i="1"/>
  <c r="AN898" i="1"/>
  <c r="AM937" i="1"/>
  <c r="AM935" i="1"/>
  <c r="AN934" i="1"/>
  <c r="AN933" i="1"/>
  <c r="AM928" i="1"/>
  <c r="AM926" i="1"/>
  <c r="AN925" i="1"/>
  <c r="AN924" i="1"/>
  <c r="AM919" i="1"/>
  <c r="AM917" i="1"/>
  <c r="AN916" i="1"/>
  <c r="AN910" i="1"/>
  <c r="AM908" i="1"/>
  <c r="AN907" i="1"/>
  <c r="AM896" i="1"/>
  <c r="AM934" i="1"/>
  <c r="AM932" i="1"/>
  <c r="AN931" i="1"/>
  <c r="AN930" i="1"/>
  <c r="AM925" i="1"/>
  <c r="AM923" i="1"/>
  <c r="AN922" i="1"/>
  <c r="AN921" i="1"/>
  <c r="AM916" i="1"/>
  <c r="AM905" i="1"/>
  <c r="AN892" i="1"/>
  <c r="AM890" i="1"/>
  <c r="AN889" i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E913" i="1" a="1"/>
  <c r="BE913" i="1" s="1"/>
  <c r="BE909" i="1" a="1"/>
  <c r="BE909" i="1" s="1"/>
  <c r="BC909" i="1" a="1"/>
  <c r="BC909" i="1" s="1"/>
  <c r="BC908" i="1" a="1"/>
  <c r="BC908" i="1" s="1"/>
  <c r="BE904" i="1" a="1"/>
  <c r="BE904" i="1" s="1"/>
  <c r="BE900" i="1" a="1"/>
  <c r="BE900" i="1" s="1"/>
  <c r="BC900" i="1" a="1"/>
  <c r="BC900" i="1" s="1"/>
  <c r="BC899" i="1" a="1"/>
  <c r="BC899" i="1" s="1"/>
  <c r="BE895" i="1" a="1"/>
  <c r="BE895" i="1" s="1"/>
  <c r="BE891" i="1" a="1"/>
  <c r="BE891" i="1" s="1"/>
  <c r="BC891" i="1" a="1"/>
  <c r="BC891" i="1" s="1"/>
  <c r="BC890" i="1" a="1"/>
  <c r="BC890" i="1" s="1"/>
  <c r="BC879" i="1" a="1"/>
  <c r="BC879" i="1" s="1"/>
  <c r="BD879" i="1" a="1"/>
  <c r="BD879" i="1" s="1"/>
  <c r="BC870" i="1" a="1"/>
  <c r="BC870" i="1" s="1"/>
  <c r="BD870" i="1" a="1"/>
  <c r="BD870" i="1" s="1"/>
  <c r="BC885" i="1" a="1"/>
  <c r="BC885" i="1" s="1"/>
  <c r="BD885" i="1" a="1"/>
  <c r="BD885" i="1" s="1"/>
  <c r="BC876" i="1" a="1"/>
  <c r="BC876" i="1" s="1"/>
  <c r="BD876" i="1" a="1"/>
  <c r="BD876" i="1" s="1"/>
  <c r="BC867" i="1" a="1"/>
  <c r="BC867" i="1" s="1"/>
  <c r="BD867" i="1" a="1"/>
  <c r="BD867" i="1" s="1"/>
  <c r="BE912" i="1" a="1"/>
  <c r="BE912" i="1" s="1"/>
  <c r="BC912" i="1" a="1"/>
  <c r="BC912" i="1" s="1"/>
  <c r="BQ910" i="1"/>
  <c r="BC910" i="1" a="1"/>
  <c r="BC910" i="1" s="1"/>
  <c r="BE907" i="1" a="1"/>
  <c r="BE907" i="1" s="1"/>
  <c r="BE903" i="1" a="1"/>
  <c r="BE903" i="1" s="1"/>
  <c r="BC903" i="1" a="1"/>
  <c r="BC903" i="1" s="1"/>
  <c r="BQ901" i="1"/>
  <c r="BC901" i="1" a="1"/>
  <c r="BC901" i="1" s="1"/>
  <c r="BE898" i="1" a="1"/>
  <c r="BE898" i="1" s="1"/>
  <c r="BE894" i="1" a="1"/>
  <c r="BE894" i="1" s="1"/>
  <c r="BC894" i="1" a="1"/>
  <c r="BC894" i="1" s="1"/>
  <c r="BQ892" i="1"/>
  <c r="BC892" i="1" a="1"/>
  <c r="BC892" i="1" s="1"/>
  <c r="BE889" i="1" a="1"/>
  <c r="BE889" i="1" s="1"/>
  <c r="BC886" i="1" a="1"/>
  <c r="BC886" i="1" s="1"/>
  <c r="BE885" i="1" a="1"/>
  <c r="BE885" i="1" s="1"/>
  <c r="BC882" i="1" a="1"/>
  <c r="BC882" i="1" s="1"/>
  <c r="BD882" i="1" a="1"/>
  <c r="BD882" i="1" s="1"/>
  <c r="BQ880" i="1"/>
  <c r="BC877" i="1" a="1"/>
  <c r="BC877" i="1" s="1"/>
  <c r="BE876" i="1" a="1"/>
  <c r="BE876" i="1" s="1"/>
  <c r="BC873" i="1" a="1"/>
  <c r="BC873" i="1" s="1"/>
  <c r="BD873" i="1" a="1"/>
  <c r="BD873" i="1" s="1"/>
  <c r="BQ871" i="1"/>
  <c r="BC868" i="1" a="1"/>
  <c r="BC868" i="1" s="1"/>
  <c r="BE867" i="1" a="1"/>
  <c r="BE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D846" i="1" a="1"/>
  <c r="BD846" i="1" s="1"/>
  <c r="BD843" i="1" a="1"/>
  <c r="BD843" i="1" s="1"/>
  <c r="BD840" i="1" a="1"/>
  <c r="BD840" i="1" s="1"/>
  <c r="BD837" i="1" a="1"/>
  <c r="BD837" i="1" s="1"/>
  <c r="BD834" i="1" a="1"/>
  <c r="BD834" i="1" s="1"/>
  <c r="BD831" i="1" a="1"/>
  <c r="BD831" i="1" s="1"/>
  <c r="BD828" i="1" a="1"/>
  <c r="BD828" i="1" s="1"/>
  <c r="BD825" i="1" a="1"/>
  <c r="BD825" i="1" s="1"/>
  <c r="BD822" i="1" a="1"/>
  <c r="BD822" i="1" s="1"/>
  <c r="BD819" i="1" a="1"/>
  <c r="BD819" i="1" s="1"/>
  <c r="BD816" i="1" a="1"/>
  <c r="BD816" i="1" s="1"/>
  <c r="BD813" i="1" a="1"/>
  <c r="BD813" i="1" s="1"/>
  <c r="BD810" i="1" a="1"/>
  <c r="BD810" i="1" s="1"/>
  <c r="BD807" i="1" a="1"/>
  <c r="BD807" i="1" s="1"/>
  <c r="BD804" i="1" a="1"/>
  <c r="BD804" i="1" s="1"/>
  <c r="BD801" i="1" a="1"/>
  <c r="BD801" i="1" s="1"/>
  <c r="BD798" i="1" a="1"/>
  <c r="BD798" i="1" s="1"/>
  <c r="BD795" i="1" a="1"/>
  <c r="BD795" i="1" s="1"/>
  <c r="BD792" i="1" a="1"/>
  <c r="BD792" i="1" s="1"/>
  <c r="BD789" i="1" a="1"/>
  <c r="BD789" i="1" s="1"/>
  <c r="BD786" i="1" a="1"/>
  <c r="BD786" i="1" s="1"/>
  <c r="BE785" i="1" a="1"/>
  <c r="BE785" i="1" s="1"/>
  <c r="BE781" i="1" a="1"/>
  <c r="BE781" i="1" s="1"/>
  <c r="BC781" i="1" a="1"/>
  <c r="BC781" i="1" s="1"/>
  <c r="BC780" i="1" a="1"/>
  <c r="BC780" i="1" s="1"/>
  <c r="BQ779" i="1"/>
  <c r="BC779" i="1" a="1"/>
  <c r="BC779" i="1" s="1"/>
  <c r="BE776" i="1" a="1"/>
  <c r="BE776" i="1" s="1"/>
  <c r="BE772" i="1" a="1"/>
  <c r="BE772" i="1" s="1"/>
  <c r="BC772" i="1" a="1"/>
  <c r="BC772" i="1" s="1"/>
  <c r="BC771" i="1" a="1"/>
  <c r="BC771" i="1" s="1"/>
  <c r="BQ770" i="1"/>
  <c r="BC770" i="1" a="1"/>
  <c r="BC770" i="1" s="1"/>
  <c r="BE767" i="1" a="1"/>
  <c r="BE767" i="1" s="1"/>
  <c r="BE763" i="1" a="1"/>
  <c r="BE763" i="1" s="1"/>
  <c r="BC763" i="1" a="1"/>
  <c r="BC763" i="1" s="1"/>
  <c r="BC762" i="1" a="1"/>
  <c r="BC762" i="1" s="1"/>
  <c r="BQ761" i="1"/>
  <c r="BC761" i="1" a="1"/>
  <c r="BC761" i="1" s="1"/>
  <c r="BC758" i="1" a="1"/>
  <c r="BC758" i="1" s="1"/>
  <c r="BD754" i="1" a="1"/>
  <c r="BD754" i="1" s="1"/>
  <c r="BC754" i="1" a="1"/>
  <c r="BC754" i="1" s="1"/>
  <c r="BQ752" i="1"/>
  <c r="BC749" i="1" a="1"/>
  <c r="BC749" i="1" s="1"/>
  <c r="BD745" i="1" a="1"/>
  <c r="BD745" i="1" s="1"/>
  <c r="BC745" i="1" a="1"/>
  <c r="BC745" i="1" s="1"/>
  <c r="BQ743" i="1"/>
  <c r="BC740" i="1" a="1"/>
  <c r="BC740" i="1" s="1"/>
  <c r="BD751" i="1" a="1"/>
  <c r="BD751" i="1" s="1"/>
  <c r="BC751" i="1" a="1"/>
  <c r="BC751" i="1" s="1"/>
  <c r="BD742" i="1" a="1"/>
  <c r="BD742" i="1" s="1"/>
  <c r="BC742" i="1" a="1"/>
  <c r="BC742" i="1" s="1"/>
  <c r="BQ782" i="1"/>
  <c r="BC782" i="1" a="1"/>
  <c r="BC782" i="1" s="1"/>
  <c r="BQ773" i="1"/>
  <c r="BC773" i="1" a="1"/>
  <c r="BC773" i="1" s="1"/>
  <c r="BQ764" i="1"/>
  <c r="BC764" i="1" a="1"/>
  <c r="BC764" i="1" s="1"/>
  <c r="BD757" i="1" a="1"/>
  <c r="BD757" i="1" s="1"/>
  <c r="BC757" i="1" a="1"/>
  <c r="BC757" i="1" s="1"/>
  <c r="BQ755" i="1"/>
  <c r="BC752" i="1" a="1"/>
  <c r="BC752" i="1" s="1"/>
  <c r="BE751" i="1" a="1"/>
  <c r="BE751" i="1" s="1"/>
  <c r="BD748" i="1" a="1"/>
  <c r="BD748" i="1" s="1"/>
  <c r="BC748" i="1" a="1"/>
  <c r="BC748" i="1" s="1"/>
  <c r="BQ746" i="1"/>
  <c r="BC743" i="1" a="1"/>
  <c r="BC743" i="1" s="1"/>
  <c r="BE742" i="1" a="1"/>
  <c r="BE742" i="1" s="1"/>
  <c r="BD739" i="1" a="1"/>
  <c r="BD739" i="1" s="1"/>
  <c r="BC739" i="1" a="1"/>
  <c r="BC739" i="1" s="1"/>
  <c r="BC637" i="1" a="1"/>
  <c r="BC637" i="1" s="1"/>
  <c r="BD637" i="1" a="1"/>
  <c r="BD637" i="1" s="1"/>
  <c r="BC628" i="1" a="1"/>
  <c r="BC628" i="1" s="1"/>
  <c r="BD628" i="1" a="1"/>
  <c r="BD628" i="1" s="1"/>
  <c r="BC619" i="1" a="1"/>
  <c r="BC619" i="1" s="1"/>
  <c r="BD619" i="1" a="1"/>
  <c r="BD61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Q643" i="1"/>
  <c r="BC643" i="1" a="1"/>
  <c r="BC643" i="1" s="1"/>
  <c r="BD641" i="1" a="1"/>
  <c r="BD641" i="1" s="1"/>
  <c r="BE637" i="1" a="1"/>
  <c r="BE637" i="1" s="1"/>
  <c r="BC631" i="1" a="1"/>
  <c r="BC631" i="1" s="1"/>
  <c r="BD631" i="1" a="1"/>
  <c r="BD631" i="1" s="1"/>
  <c r="BE628" i="1" a="1"/>
  <c r="BE628" i="1" s="1"/>
  <c r="BC622" i="1" a="1"/>
  <c r="BC622" i="1" s="1"/>
  <c r="BD622" i="1" a="1"/>
  <c r="BD622" i="1" s="1"/>
  <c r="BE619" i="1" a="1"/>
  <c r="BE619" i="1" s="1"/>
  <c r="BE646" i="1" a="1"/>
  <c r="BE646" i="1" s="1"/>
  <c r="BE642" i="1" a="1"/>
  <c r="BE642" i="1" s="1"/>
  <c r="BC642" i="1" a="1"/>
  <c r="BC642" i="1" s="1"/>
  <c r="BQ640" i="1"/>
  <c r="BC640" i="1" a="1"/>
  <c r="BC640" i="1" s="1"/>
  <c r="BD635" i="1" a="1"/>
  <c r="BD635" i="1" s="1"/>
  <c r="BC634" i="1" a="1"/>
  <c r="BC634" i="1" s="1"/>
  <c r="BD634" i="1" a="1"/>
  <c r="BD634" i="1" s="1"/>
  <c r="BE631" i="1" a="1"/>
  <c r="BE631" i="1" s="1"/>
  <c r="BD626" i="1" a="1"/>
  <c r="BD626" i="1" s="1"/>
  <c r="BC625" i="1" a="1"/>
  <c r="BC625" i="1" s="1"/>
  <c r="BD625" i="1" a="1"/>
  <c r="BD625" i="1" s="1"/>
  <c r="BE622" i="1" a="1"/>
  <c r="BE622" i="1" s="1"/>
  <c r="BD616" i="1" a="1"/>
  <c r="BD616" i="1" s="1"/>
  <c r="BD613" i="1" a="1"/>
  <c r="BD613" i="1" s="1"/>
  <c r="BD610" i="1" a="1"/>
  <c r="BD610" i="1" s="1"/>
  <c r="BD607" i="1" a="1"/>
  <c r="BD607" i="1" s="1"/>
  <c r="BD604" i="1" a="1"/>
  <c r="BD604" i="1" s="1"/>
  <c r="BD601" i="1" a="1"/>
  <c r="BD601" i="1" s="1"/>
  <c r="BD598" i="1" a="1"/>
  <c r="BD598" i="1" s="1"/>
  <c r="BD595" i="1" a="1"/>
  <c r="BD595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7" i="1" a="1"/>
  <c r="BD577" i="1" s="1"/>
  <c r="BD574" i="1" a="1"/>
  <c r="BD574" i="1" s="1"/>
  <c r="BD571" i="1" a="1"/>
  <c r="BD571" i="1" s="1"/>
  <c r="BE568" i="1" a="1"/>
  <c r="BE568" i="1" s="1"/>
  <c r="BE564" i="1" a="1"/>
  <c r="BE564" i="1" s="1"/>
  <c r="BC564" i="1" a="1"/>
  <c r="BC564" i="1" s="1"/>
  <c r="BC563" i="1" a="1"/>
  <c r="BC563" i="1" s="1"/>
  <c r="BC555" i="1" a="1"/>
  <c r="BC555" i="1" s="1"/>
  <c r="BD555" i="1" a="1"/>
  <c r="BD555" i="1" s="1"/>
  <c r="BC546" i="1" a="1"/>
  <c r="BC546" i="1" s="1"/>
  <c r="BD546" i="1" a="1"/>
  <c r="BD546" i="1" s="1"/>
  <c r="BC552" i="1" a="1"/>
  <c r="BC552" i="1" s="1"/>
  <c r="BD552" i="1" a="1"/>
  <c r="BD552" i="1" s="1"/>
  <c r="BE567" i="1" a="1"/>
  <c r="BE567" i="1" s="1"/>
  <c r="BC567" i="1" a="1"/>
  <c r="BC567" i="1" s="1"/>
  <c r="BQ565" i="1"/>
  <c r="BC565" i="1" a="1"/>
  <c r="BC565" i="1" s="1"/>
  <c r="BE562" i="1" a="1"/>
  <c r="BE562" i="1" s="1"/>
  <c r="BC558" i="1" a="1"/>
  <c r="BC558" i="1" s="1"/>
  <c r="BD558" i="1" a="1"/>
  <c r="BD558" i="1" s="1"/>
  <c r="BQ556" i="1"/>
  <c r="BC553" i="1" a="1"/>
  <c r="BC553" i="1" s="1"/>
  <c r="BE552" i="1" a="1"/>
  <c r="BE552" i="1" s="1"/>
  <c r="BC549" i="1" a="1"/>
  <c r="BC549" i="1" s="1"/>
  <c r="BD549" i="1" a="1"/>
  <c r="BD549" i="1" s="1"/>
  <c r="BQ547" i="1"/>
  <c r="BC544" i="1" a="1"/>
  <c r="BC544" i="1" s="1"/>
  <c r="BD543" i="1" a="1"/>
  <c r="BD543" i="1" s="1"/>
  <c r="BQ540" i="1"/>
  <c r="BC540" i="1" a="1"/>
  <c r="BC540" i="1" s="1"/>
  <c r="BE537" i="1" a="1"/>
  <c r="BE537" i="1" s="1"/>
  <c r="BE533" i="1" a="1"/>
  <c r="BE533" i="1" s="1"/>
  <c r="BC533" i="1" a="1"/>
  <c r="BC533" i="1" s="1"/>
  <c r="BC532" i="1" a="1"/>
  <c r="BC532" i="1" s="1"/>
  <c r="BD526" i="1" a="1"/>
  <c r="BD526" i="1" s="1"/>
  <c r="BD525" i="1" a="1"/>
  <c r="BD525" i="1" s="1"/>
  <c r="BC525" i="1" a="1"/>
  <c r="BC525" i="1" s="1"/>
  <c r="BD516" i="1" a="1"/>
  <c r="BD516" i="1" s="1"/>
  <c r="BC516" i="1" a="1"/>
  <c r="BC516" i="1" s="1"/>
  <c r="BD507" i="1" a="1"/>
  <c r="BD507" i="1" s="1"/>
  <c r="BC507" i="1" a="1"/>
  <c r="BC507" i="1" s="1"/>
  <c r="BD498" i="1" a="1"/>
  <c r="BD498" i="1" s="1"/>
  <c r="BC498" i="1" a="1"/>
  <c r="BC498" i="1" s="1"/>
  <c r="BD528" i="1" a="1"/>
  <c r="BD528" i="1" s="1"/>
  <c r="BC528" i="1" a="1"/>
  <c r="BC528" i="1" s="1"/>
  <c r="BD519" i="1" a="1"/>
  <c r="BD519" i="1" s="1"/>
  <c r="BC519" i="1" a="1"/>
  <c r="BC519" i="1" s="1"/>
  <c r="BE516" i="1" a="1"/>
  <c r="BE516" i="1" s="1"/>
  <c r="BD511" i="1" a="1"/>
  <c r="BD511" i="1" s="1"/>
  <c r="BD510" i="1" a="1"/>
  <c r="BD510" i="1" s="1"/>
  <c r="BC510" i="1" a="1"/>
  <c r="BC510" i="1" s="1"/>
  <c r="BE507" i="1" a="1"/>
  <c r="BE507" i="1" s="1"/>
  <c r="BD502" i="1" a="1"/>
  <c r="BD502" i="1" s="1"/>
  <c r="BD501" i="1" a="1"/>
  <c r="BD501" i="1" s="1"/>
  <c r="BC501" i="1" a="1"/>
  <c r="BC501" i="1" s="1"/>
  <c r="BE498" i="1" a="1"/>
  <c r="BE498" i="1" s="1"/>
  <c r="BQ534" i="1"/>
  <c r="BC534" i="1" a="1"/>
  <c r="BC534" i="1" s="1"/>
  <c r="BD531" i="1" a="1"/>
  <c r="BD531" i="1" s="1"/>
  <c r="BC531" i="1" a="1"/>
  <c r="BC531" i="1" s="1"/>
  <c r="BE528" i="1" a="1"/>
  <c r="BE528" i="1" s="1"/>
  <c r="BD522" i="1" a="1"/>
  <c r="BD522" i="1" s="1"/>
  <c r="BC522" i="1" a="1"/>
  <c r="BC522" i="1" s="1"/>
  <c r="BE519" i="1" a="1"/>
  <c r="BE519" i="1" s="1"/>
  <c r="BD513" i="1" a="1"/>
  <c r="BD513" i="1" s="1"/>
  <c r="BC513" i="1" a="1"/>
  <c r="BC513" i="1" s="1"/>
  <c r="BD504" i="1" a="1"/>
  <c r="BD504" i="1" s="1"/>
  <c r="BC504" i="1" a="1"/>
  <c r="BC504" i="1" s="1"/>
  <c r="BD495" i="1" a="1"/>
  <c r="BD495" i="1" s="1"/>
  <c r="BC495" i="1" a="1"/>
  <c r="BC495" i="1" s="1"/>
  <c r="BD385" i="1" a="1"/>
  <c r="BD385" i="1" s="1"/>
  <c r="BC385" i="1" a="1"/>
  <c r="BC38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E401" i="1" a="1"/>
  <c r="BE401" i="1" s="1"/>
  <c r="BE397" i="1" a="1"/>
  <c r="BE397" i="1" s="1"/>
  <c r="BC397" i="1" a="1"/>
  <c r="BC397" i="1" s="1"/>
  <c r="BQ395" i="1"/>
  <c r="BC395" i="1" a="1"/>
  <c r="BC395" i="1" s="1"/>
  <c r="BD393" i="1" a="1"/>
  <c r="BD393" i="1" s="1"/>
  <c r="BC386" i="1" a="1"/>
  <c r="BC386" i="1" s="1"/>
  <c r="BE385" i="1" a="1"/>
  <c r="BE385" i="1" s="1"/>
  <c r="BD382" i="1" a="1"/>
  <c r="BD382" i="1" s="1"/>
  <c r="BC382" i="1" a="1"/>
  <c r="BC382" i="1" s="1"/>
  <c r="BQ380" i="1"/>
  <c r="BE398" i="1" a="1"/>
  <c r="BE398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8" i="1" a="1"/>
  <c r="BD388" i="1" s="1"/>
  <c r="BC388" i="1" a="1"/>
  <c r="BC388" i="1" s="1"/>
  <c r="BQ386" i="1"/>
  <c r="BC383" i="1" a="1"/>
  <c r="BC383" i="1" s="1"/>
  <c r="BE382" i="1" a="1"/>
  <c r="BE382" i="1" s="1"/>
  <c r="BD379" i="1" a="1"/>
  <c r="BD379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32" i="1"/>
  <c r="BC332" i="1" a="1"/>
  <c r="BC332" i="1" s="1"/>
  <c r="BD330" i="1" a="1"/>
  <c r="BD330" i="1" s="1"/>
  <c r="BE331" i="1" a="1"/>
  <c r="BE331" i="1" s="1"/>
  <c r="BC331" i="1" a="1"/>
  <c r="BC331" i="1" s="1"/>
  <c r="BQ329" i="1"/>
  <c r="BC329" i="1" a="1"/>
  <c r="BC329" i="1" s="1"/>
  <c r="BE326" i="1" a="1"/>
  <c r="BE326" i="1" s="1"/>
  <c r="BD323" i="1" a="1"/>
  <c r="BD323" i="1" s="1"/>
  <c r="BC323" i="1" a="1"/>
  <c r="BC323" i="1" s="1"/>
  <c r="BE323" i="1" a="1"/>
  <c r="BE323" i="1" s="1"/>
  <c r="BE318" i="1" a="1"/>
  <c r="BE318" i="1" s="1"/>
  <c r="BC318" i="1" a="1"/>
  <c r="BC318" i="1" s="1"/>
  <c r="BQ316" i="1"/>
  <c r="BC316" i="1" a="1"/>
  <c r="BC316" i="1" s="1"/>
  <c r="BE313" i="1" a="1"/>
  <c r="BE313" i="1" s="1"/>
  <c r="BD309" i="1" a="1"/>
  <c r="BD309" i="1" s="1"/>
  <c r="BC309" i="1" a="1"/>
  <c r="BC309" i="1" s="1"/>
  <c r="BQ307" i="1"/>
  <c r="BE319" i="1" a="1"/>
  <c r="BE319" i="1" s="1"/>
  <c r="BE315" i="1" a="1"/>
  <c r="BE315" i="1" s="1"/>
  <c r="BC315" i="1" a="1"/>
  <c r="BC315" i="1" s="1"/>
  <c r="BD306" i="1" a="1"/>
  <c r="BD306" i="1" s="1"/>
  <c r="BC306" i="1" a="1"/>
  <c r="BC306" i="1" s="1"/>
  <c r="BC303" i="1" a="1"/>
  <c r="BC303" i="1" s="1"/>
  <c r="BC300" i="1" a="1"/>
  <c r="BC300" i="1" s="1"/>
  <c r="BC297" i="1" a="1"/>
  <c r="BC297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C277" i="1" a="1"/>
  <c r="BC277" i="1" s="1"/>
  <c r="BD273" i="1" a="1"/>
  <c r="BD273" i="1" s="1"/>
  <c r="BC273" i="1" a="1"/>
  <c r="BC273" i="1" s="1"/>
  <c r="BQ271" i="1"/>
  <c r="BC268" i="1" a="1"/>
  <c r="BC268" i="1" s="1"/>
  <c r="BD264" i="1" a="1"/>
  <c r="BD264" i="1" s="1"/>
  <c r="BC264" i="1" a="1"/>
  <c r="BC264" i="1" s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4" i="1" a="1"/>
  <c r="BC274" i="1" s="1"/>
  <c r="BE273" i="1" a="1"/>
  <c r="BE273" i="1" s="1"/>
  <c r="BD270" i="1" a="1"/>
  <c r="BD270" i="1" s="1"/>
  <c r="BC270" i="1" a="1"/>
  <c r="BC270" i="1" s="1"/>
  <c r="BQ268" i="1"/>
  <c r="BC265" i="1" a="1"/>
  <c r="BC265" i="1" s="1"/>
  <c r="BE264" i="1" a="1"/>
  <c r="BE264" i="1" s="1"/>
  <c r="BD276" i="1" a="1"/>
  <c r="BD276" i="1" s="1"/>
  <c r="BC276" i="1" a="1"/>
  <c r="BC276" i="1" s="1"/>
  <c r="BD267" i="1" a="1"/>
  <c r="BD267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Q227" i="1"/>
  <c r="BC227" i="1" a="1"/>
  <c r="BC227" i="1" s="1"/>
  <c r="BD225" i="1" a="1"/>
  <c r="BD225" i="1" s="1"/>
  <c r="BQ218" i="1"/>
  <c r="BC218" i="1" a="1"/>
  <c r="BC218" i="1" s="1"/>
  <c r="BD216" i="1" a="1"/>
  <c r="BD216" i="1" s="1"/>
  <c r="BQ209" i="1"/>
  <c r="BE230" i="1" a="1"/>
  <c r="BE230" i="1" s="1"/>
  <c r="BE226" i="1" a="1"/>
  <c r="BE226" i="1" s="1"/>
  <c r="BC226" i="1" a="1"/>
  <c r="BC226" i="1" s="1"/>
  <c r="BQ224" i="1"/>
  <c r="BC224" i="1" a="1"/>
  <c r="BC224" i="1" s="1"/>
  <c r="BE221" i="1" a="1"/>
  <c r="BE221" i="1" s="1"/>
  <c r="BE217" i="1" a="1"/>
  <c r="BE217" i="1" s="1"/>
  <c r="BC217" i="1" a="1"/>
  <c r="BC217" i="1" s="1"/>
  <c r="BQ215" i="1"/>
  <c r="BC215" i="1" a="1"/>
  <c r="BC215" i="1" s="1"/>
  <c r="BE212" i="1" a="1"/>
  <c r="BE212" i="1" s="1"/>
  <c r="BD208" i="1" a="1"/>
  <c r="BD208" i="1" s="1"/>
  <c r="BC208" i="1" a="1"/>
  <c r="BC208" i="1" s="1"/>
  <c r="BC205" i="1" a="1"/>
  <c r="BC205" i="1" s="1"/>
  <c r="BC202" i="1" a="1"/>
  <c r="BC202" i="1" s="1"/>
  <c r="BE200" i="1" a="1"/>
  <c r="BE200" i="1" s="1"/>
  <c r="BD199" i="1" a="1"/>
  <c r="BD199" i="1" s="1"/>
  <c r="BD189" i="1" a="1"/>
  <c r="BD189" i="1" s="1"/>
  <c r="BC189" i="1" a="1"/>
  <c r="BC189" i="1" s="1"/>
  <c r="BQ198" i="1"/>
  <c r="BC198" i="1" a="1"/>
  <c r="BC198" i="1" s="1"/>
  <c r="BE195" i="1" a="1"/>
  <c r="BE195" i="1" s="1"/>
  <c r="BD192" i="1" a="1"/>
  <c r="BD192" i="1" s="1"/>
  <c r="BC192" i="1" a="1"/>
  <c r="BC192" i="1" s="1"/>
  <c r="BE189" i="1" a="1"/>
  <c r="BE189" i="1" s="1"/>
  <c r="BD182" i="1" a="1"/>
  <c r="BD182" i="1" s="1"/>
  <c r="BC182" i="1" a="1"/>
  <c r="BC182" i="1" s="1"/>
  <c r="BD173" i="1" a="1"/>
  <c r="BD173" i="1" s="1"/>
  <c r="BC173" i="1" a="1"/>
  <c r="BC173" i="1" s="1"/>
  <c r="BC186" i="1" a="1"/>
  <c r="BC186" i="1" s="1"/>
  <c r="BQ183" i="1"/>
  <c r="BC183" i="1" a="1"/>
  <c r="BC183" i="1" s="1"/>
  <c r="BE182" i="1" a="1"/>
  <c r="BE182" i="1" s="1"/>
  <c r="BD179" i="1" a="1"/>
  <c r="BD179" i="1" s="1"/>
  <c r="BC179" i="1" a="1"/>
  <c r="BC179" i="1" s="1"/>
  <c r="BQ177" i="1"/>
  <c r="BD176" i="1" a="1"/>
  <c r="BD176" i="1" s="1"/>
  <c r="BC176" i="1" a="1"/>
  <c r="BC176" i="1" s="1"/>
  <c r="BC170" i="1" a="1"/>
  <c r="BC170" i="1" s="1"/>
  <c r="BC167" i="1" a="1"/>
  <c r="BC167" i="1" s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000" i="1"/>
  <c r="BQ976" i="1"/>
  <c r="BQ975" i="1"/>
  <c r="BQ17" i="1"/>
  <c r="BQ974" i="1"/>
  <c r="BQ973" i="1"/>
  <c r="BQ972" i="1"/>
  <c r="BQ971" i="1"/>
  <c r="BQ970" i="1"/>
  <c r="BQ969" i="1"/>
  <c r="BQ968" i="1"/>
  <c r="BQ967" i="1"/>
  <c r="BQ966" i="1"/>
  <c r="BQ999" i="1"/>
  <c r="BQ998" i="1"/>
  <c r="BQ997" i="1"/>
  <c r="BQ996" i="1"/>
  <c r="BQ995" i="1"/>
  <c r="BQ994" i="1"/>
  <c r="BQ16" i="1"/>
  <c r="BQ993" i="1"/>
  <c r="BQ992" i="1"/>
  <c r="BQ991" i="1"/>
  <c r="BQ15" i="1"/>
  <c r="BQ990" i="1"/>
  <c r="BQ989" i="1"/>
  <c r="BQ14" i="1"/>
  <c r="BQ949" i="1"/>
  <c r="BQ948" i="1"/>
  <c r="BQ947" i="1"/>
  <c r="BQ946" i="1"/>
  <c r="BQ945" i="1"/>
  <c r="BQ13" i="1"/>
  <c r="BQ944" i="1"/>
  <c r="BQ12" i="1"/>
  <c r="BQ954" i="1"/>
  <c r="BQ11" i="1"/>
  <c r="BQ953" i="1"/>
  <c r="BQ952" i="1"/>
  <c r="BQ10" i="1"/>
  <c r="BQ965" i="1"/>
  <c r="BQ964" i="1"/>
  <c r="BQ963" i="1"/>
  <c r="BQ962" i="1"/>
  <c r="BQ961" i="1"/>
  <c r="BQ960" i="1"/>
  <c r="BQ959" i="1"/>
  <c r="BQ958" i="1"/>
  <c r="BQ957" i="1"/>
  <c r="BQ9" i="1"/>
  <c r="BQ988" i="1"/>
  <c r="BQ987" i="1"/>
  <c r="BQ986" i="1"/>
  <c r="BQ985" i="1"/>
  <c r="BQ984" i="1"/>
  <c r="BQ983" i="1"/>
  <c r="BQ982" i="1"/>
  <c r="BQ981" i="1"/>
  <c r="BQ980" i="1"/>
  <c r="BQ979" i="1"/>
  <c r="BQ978" i="1"/>
  <c r="BQ943" i="1"/>
  <c r="BQ942" i="1"/>
  <c r="BQ941" i="1"/>
  <c r="BQ939" i="1"/>
  <c r="BQ940" i="1"/>
  <c r="BQ8" i="1"/>
  <c r="BQ7" i="1"/>
  <c r="BQ951" i="1"/>
  <c r="BQ950" i="1"/>
  <c r="BQ6" i="1"/>
  <c r="BQ956" i="1"/>
  <c r="BQ955" i="1"/>
  <c r="BD977" i="1" a="1"/>
  <c r="BD977" i="1" s="1"/>
  <c r="BC977" i="1" a="1"/>
  <c r="BC977" i="1" s="1"/>
  <c r="BE977" i="1" a="1"/>
  <c r="BE977" i="1" s="1"/>
  <c r="AN977" i="1"/>
  <c r="F7" i="10"/>
  <c r="AM977" i="1"/>
  <c r="BQ977" i="1"/>
  <c r="D7" i="10"/>
  <c r="P7" i="10"/>
  <c r="G7" i="10"/>
  <c r="C7" i="10"/>
  <c r="C16" i="9"/>
  <c r="C15" i="9"/>
  <c r="N132" i="10" l="1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<sst xmlns="http://schemas.openxmlformats.org/spreadsheetml/2006/main" count="3679" uniqueCount="1184">
  <si>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</si>
  <si>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</si>
  <si>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</si>
  <si>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</si>
  <si>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</si>
  <si>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</si>
  <si>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</si>
  <si>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</si>
  <si>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</si>
  <si>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</si>
  <si>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</si>
  <si>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</si>
  <si>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</si>
  <si>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</si>
  <si>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</si>
  <si>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</si>
  <si>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</si>
  <si>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</si>
  <si>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</si>
  <si>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</si>
  <si>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</si>
  <si>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</si>
  <si>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</si>
  <si>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</si>
  <si>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</si>
  <si>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</si>
  <si>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</si>
  <si>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</si>
  <si>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</si>
  <si>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</si>
  <si>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</si>
  <si>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</si>
  <si>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</si>
  <si>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</si>
  <si>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</si>
  <si>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</si>
  <si>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</si>
  <si>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</si>
  <si>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</si>
  <si>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</si>
  <si>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</si>
  <si>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</si>
  <si>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</si>
  <si>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</si>
  <si>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</si>
  <si>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</si>
  <si>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</si>
  <si>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</si>
  <si>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</si>
  <si>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</si>
  <si>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</si>
  <si>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</si>
  <si>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</si>
  <si>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</si>
  <si>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</si>
  <si>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</si>
  <si>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</si>
  <si>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</si>
  <si>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</si>
  <si>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</si>
  <si>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</si>
  <si>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</si>
  <si>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</si>
  <si>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</si>
  <si>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</si>
  <si>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</si>
  <si>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</si>
  <si>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</si>
  <si>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</si>
  <si>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</si>
  <si>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</si>
  <si>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</si>
  <si>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</si>
  <si>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</si>
  <si>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</si>
  <si>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</si>
  <si>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</si>
  <si>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</si>
  <si>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</si>
  <si>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</si>
  <si>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</si>
  <si>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</si>
  <si>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</si>
  <si>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</si>
  <si>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</si>
  <si>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</si>
  <si>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</si>
  <si>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</si>
  <si>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</si>
  <si>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</si>
  <si>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</si>
  <si>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</si>
  <si>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</si>
  <si>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</si>
  <si>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</si>
  <si>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</si>
  <si>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</si>
  <si>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</si>
  <si>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</si>
  <si>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</si>
  <si>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</si>
  <si>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</si>
  <si>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</si>
  <si>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</si>
  <si>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</si>
  <si>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</si>
  <si>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</si>
  <si>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</si>
  <si>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</si>
  <si>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</si>
  <si>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</si>
  <si>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</si>
  <si>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</si>
  <si>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</si>
  <si>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</si>
  <si>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</si>
  <si>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</si>
  <si>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</si>
  <si>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</si>
  <si>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</si>
  <si>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</si>
  <si>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</si>
  <si>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</si>
  <si>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</si>
  <si>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</si>
  <si>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</si>
  <si>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</si>
  <si>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</si>
  <si>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</si>
  <si>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</si>
  <si>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</si>
  <si>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</si>
  <si>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</si>
  <si>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</si>
  <si>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</si>
  <si>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</si>
  <si>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</si>
  <si>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</si>
  <si>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</si>
  <si>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</si>
  <si>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</si>
  <si>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</si>
  <si>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</si>
  <si>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</si>
  <si>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</si>
  <si>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</si>
  <si>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</si>
  <si>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</si>
  <si>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</si>
  <si>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</si>
  <si>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</si>
  <si>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</si>
  <si>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</si>
  <si>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</si>
  <si>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</si>
  <si>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</si>
  <si>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</si>
  <si>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</si>
  <si>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</si>
  <si>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</si>
  <si>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</si>
  <si>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</si>
  <si>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</si>
  <si>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</si>
  <si>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</si>
  <si>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</si>
  <si>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</si>
  <si>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</si>
  <si>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</si>
  <si>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</si>
  <si>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</si>
  <si>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</si>
  <si>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</si>
  <si>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</si>
  <si>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</si>
  <si>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</si>
  <si>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</si>
  <si>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</si>
  <si>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</si>
  <si>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</si>
  <si>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</si>
  <si>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</si>
  <si>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</si>
  <si>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</si>
  <si>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</si>
  <si>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</si>
  <si>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</si>
  <si>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</si>
  <si>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</si>
  <si>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</si>
  <si>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</si>
  <si>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</si>
  <si>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</si>
  <si>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</si>
  <si>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</si>
  <si>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</si>
  <si>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</si>
  <si>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</si>
  <si>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</si>
  <si>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</si>
  <si>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</si>
  <si>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</si>
  <si>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</si>
  <si>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</si>
  <si>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</si>
  <si>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</si>
  <si>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</si>
  <si>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</si>
  <si>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</si>
  <si>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</si>
  <si>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</si>
  <si>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</si>
  <si>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</si>
  <si>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</si>
  <si>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</si>
  <si>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</si>
  <si>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</si>
  <si>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</si>
  <si>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</si>
  <si>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</si>
  <si>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</si>
  <si>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</si>
  <si>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</si>
  <si>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</si>
  <si>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</si>
  <si>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</si>
  <si>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</si>
  <si>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</si>
  <si>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</si>
  <si>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</si>
  <si>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</si>
  <si>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</si>
  <si>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</si>
  <si>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</si>
  <si>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</si>
  <si>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</si>
  <si>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</si>
  <si>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</si>
  <si>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</si>
  <si>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</si>
  <si>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</si>
  <si>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</si>
  <si>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</si>
  <si>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</si>
  <si>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</si>
  <si>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</si>
  <si>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</si>
  <si>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</si>
  <si>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</si>
  <si>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</si>
  <si>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</si>
  <si>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</si>
  <si>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</si>
  <si>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</si>
  <si>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</si>
  <si>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</si>
  <si>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</si>
  <si>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</si>
  <si>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</si>
  <si>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</si>
  <si>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</si>
  <si>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</si>
  <si>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</si>
  <si>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</si>
  <si>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</si>
  <si>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</si>
  <si>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</si>
  <si>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</si>
  <si>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</si>
  <si>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</si>
  <si>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</si>
  <si>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</si>
  <si>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</si>
  <si>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</si>
  <si>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</si>
  <si>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</si>
  <si>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</si>
  <si>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</si>
  <si>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</si>
  <si>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</si>
  <si>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</si>
  <si>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</si>
  <si>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</si>
  <si>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</si>
  <si>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</si>
  <si>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</si>
  <si>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</si>
  <si>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</si>
  <si>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</si>
  <si>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</si>
  <si>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</si>
  <si>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</si>
  <si>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</si>
  <si>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</si>
  <si>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</si>
  <si>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</si>
  <si>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</si>
  <si>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</si>
  <si>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</si>
  <si>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</si>
  <si>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</si>
  <si>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</si>
  <si>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</si>
  <si>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</si>
  <si>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</si>
  <si>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</si>
  <si>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</si>
  <si>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</si>
  <si>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</si>
  <si>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</si>
  <si>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</si>
  <si>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</si>
  <si>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</si>
  <si>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</si>
  <si>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</si>
  <si>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</si>
  <si>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</si>
  <si>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</si>
  <si>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</si>
  <si>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</si>
  <si>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</si>
  <si>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</si>
  <si>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</si>
  <si>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</si>
  <si>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</si>
  <si>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</si>
  <si>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</si>
  <si>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</si>
  <si>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</si>
  <si>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</si>
  <si>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</si>
  <si>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</si>
  <si>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</si>
  <si>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</si>
  <si>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</si>
  <si>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</si>
  <si>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</si>
  <si>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</si>
  <si>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</si>
  <si>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</si>
  <si>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</si>
  <si>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</si>
  <si>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</si>
  <si>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</si>
  <si>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</si>
  <si>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</si>
  <si>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</si>
  <si>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</si>
  <si>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</si>
  <si>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</si>
  <si>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</si>
  <si>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</si>
  <si>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</si>
  <si>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</si>
  <si>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</si>
  <si>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</si>
  <si>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</si>
  <si>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</si>
  <si>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</si>
  <si>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</si>
  <si>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</si>
  <si>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</si>
  <si>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</si>
  <si>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</si>
  <si>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</si>
  <si>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</si>
  <si>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</si>
  <si>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</si>
  <si>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</si>
  <si>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</si>
  <si>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</si>
  <si>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</si>
  <si>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</si>
  <si>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</si>
  <si>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</si>
  <si>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</si>
  <si>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</si>
  <si>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</si>
  <si>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</si>
  <si>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</si>
  <si>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</si>
  <si>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</si>
  <si>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</si>
  <si>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</si>
  <si>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</si>
  <si>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</si>
  <si>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</si>
  <si>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</si>
  <si>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</si>
  <si>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</si>
  <si>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</si>
  <si>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</si>
  <si>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</si>
  <si>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</si>
  <si>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</si>
  <si>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</si>
  <si>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</si>
  <si>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</si>
  <si>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</si>
  <si>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</si>
  <si>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</si>
  <si>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</si>
  <si>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</si>
  <si>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</si>
  <si>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</si>
  <si>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</si>
  <si>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</si>
  <si>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</si>
  <si>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</si>
  <si>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</si>
  <si>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</si>
  <si>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</si>
  <si>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</si>
  <si>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</si>
  <si>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</si>
  <si>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</si>
  <si>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</si>
  <si>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</si>
  <si>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</si>
  <si>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</si>
  <si>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</si>
  <si>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</si>
  <si>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</si>
  <si>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</si>
  <si>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</si>
  <si>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</si>
  <si>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</si>
  <si>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</si>
  <si>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</si>
  <si>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</si>
  <si>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</si>
  <si>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</si>
  <si>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</si>
  <si>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</si>
  <si>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</si>
  <si>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</si>
  <si>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</si>
  <si>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</si>
  <si>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</si>
  <si>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</si>
  <si>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</si>
  <si>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</si>
  <si>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</si>
  <si>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</si>
  <si>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</si>
  <si>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</si>
  <si>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</si>
  <si>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</si>
  <si>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</si>
  <si>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</si>
  <si>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</si>
  <si>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</si>
  <si>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</si>
  <si>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</si>
  <si>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</si>
  <si>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</si>
  <si>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</si>
  <si>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</si>
  <si>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</si>
  <si>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</si>
  <si>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</si>
  <si>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</si>
  <si>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</si>
  <si>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</si>
  <si>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</si>
  <si>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</si>
  <si>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</si>
  <si>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</si>
  <si>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</si>
  <si>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</si>
  <si>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</si>
  <si>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</si>
  <si>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</si>
  <si>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</si>
  <si>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</si>
  <si>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</si>
  <si>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</si>
  <si>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</si>
  <si>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</si>
  <si>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</si>
  <si>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</si>
  <si>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</si>
  <si>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</si>
  <si>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</si>
  <si>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</si>
  <si>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</si>
  <si>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</si>
  <si>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</si>
  <si>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</si>
  <si>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</si>
  <si>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</si>
  <si>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</si>
  <si>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</si>
  <si>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</si>
  <si>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</si>
  <si>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</si>
  <si>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</si>
  <si>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</si>
  <si>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</si>
  <si>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</si>
  <si>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</si>
  <si>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</si>
  <si>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</si>
  <si>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</si>
  <si>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</si>
  <si>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</si>
  <si>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</si>
  <si>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</si>
  <si>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</si>
  <si>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</si>
  <si>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</si>
  <si>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</si>
  <si>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</si>
  <si>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</si>
  <si>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</si>
  <si>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</si>
  <si>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</si>
  <si>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</si>
  <si>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</si>
  <si>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</si>
  <si>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</si>
  <si>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</si>
  <si>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</si>
  <si>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</si>
  <si>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</si>
  <si>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</si>
  <si>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</si>
  <si>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</si>
  <si>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</si>
  <si>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</si>
  <si>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</si>
  <si>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</si>
  <si>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</si>
  <si>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</si>
  <si>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</si>
  <si>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</si>
  <si>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</si>
  <si>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</si>
  <si>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</si>
  <si>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</si>
  <si>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</si>
  <si>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</si>
  <si>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</si>
  <si>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</si>
  <si>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</si>
  <si>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</si>
  <si>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</si>
  <si>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</si>
  <si>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</si>
  <si>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</si>
  <si>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</si>
  <si>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</si>
  <si>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</si>
  <si>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</si>
  <si>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</si>
  <si>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</si>
  <si>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</si>
  <si>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</si>
  <si>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</si>
  <si>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</si>
  <si>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</si>
  <si>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</si>
  <si>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</si>
  <si>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</si>
  <si>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</si>
  <si>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</si>
  <si>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</si>
  <si>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</si>
  <si>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</si>
  <si>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</si>
  <si>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</si>
  <si>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</si>
  <si>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</si>
  <si>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</si>
  <si>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</si>
  <si>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</si>
  <si>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</si>
  <si>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</si>
  <si>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</si>
  <si>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</si>
  <si>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</si>
  <si>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</si>
  <si>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</si>
  <si>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</si>
  <si>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</si>
  <si>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</si>
  <si>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</si>
  <si>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</si>
  <si>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</si>
  <si>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</si>
  <si>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</si>
  <si>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</si>
  <si>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</si>
  <si>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</si>
  <si>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</si>
  <si>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</si>
  <si>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</si>
  <si>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</si>
  <si>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</si>
  <si>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</si>
  <si>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</si>
  <si>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</si>
  <si>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</si>
  <si>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</si>
  <si>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</si>
  <si>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</si>
  <si>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</si>
  <si>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</si>
  <si>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</si>
  <si>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</si>
  <si>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</si>
  <si>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</si>
  <si>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</si>
  <si>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</si>
  <si>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</si>
  <si>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</si>
  <si>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</si>
  <si>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</si>
  <si>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</si>
  <si>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</si>
  <si>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</si>
  <si>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</si>
  <si>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</si>
  <si>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</si>
  <si>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</si>
  <si>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</si>
  <si>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</si>
  <si>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</si>
  <si>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</si>
  <si>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</si>
  <si>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</si>
  <si>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</si>
  <si>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</si>
  <si>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</si>
  <si>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</si>
  <si>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</si>
  <si>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</si>
  <si>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</si>
  <si>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</si>
  <si>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</si>
  <si>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</si>
  <si>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</si>
  <si>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</si>
  <si>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</si>
  <si>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</si>
  <si>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</si>
  <si>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</si>
  <si>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</si>
  <si>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</si>
  <si>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</si>
  <si>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</si>
  <si>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</si>
  <si>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</si>
  <si>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</si>
  <si>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</si>
  <si>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</si>
  <si>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</si>
  <si>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</si>
  <si>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</si>
  <si>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</si>
  <si>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</si>
  <si>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</si>
  <si>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</si>
  <si>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</si>
  <si>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</si>
  <si>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</si>
  <si>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</si>
  <si>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</si>
  <si>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</si>
  <si>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</si>
  <si>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</si>
  <si>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</si>
  <si>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</si>
  <si>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</si>
  <si>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</si>
  <si>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</si>
  <si>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</si>
  <si>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</si>
  <si>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</si>
  <si>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</si>
  <si>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</si>
  <si>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</si>
  <si>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</si>
  <si>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</si>
  <si>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</si>
  <si>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</si>
  <si>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</si>
  <si>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</si>
  <si>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</si>
  <si>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</si>
  <si>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</si>
  <si>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</si>
  <si>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</si>
  <si>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</si>
  <si>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</si>
  <si>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</si>
  <si>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</si>
  <si>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</si>
  <si>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</si>
  <si>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</si>
  <si>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</si>
  <si>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</si>
  <si>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</si>
  <si>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</si>
  <si>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</si>
  <si>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</si>
  <si>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</si>
  <si>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</si>
  <si>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</si>
  <si>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</si>
  <si>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</si>
  <si>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</si>
  <si>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</si>
  <si>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</si>
  <si>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</si>
  <si>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</si>
  <si>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</si>
  <si>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</si>
  <si>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</si>
  <si>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</si>
  <si>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</si>
  <si>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</si>
  <si>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</si>
  <si>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</si>
  <si>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</si>
  <si>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</si>
  <si>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</si>
  <si>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</si>
  <si>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</si>
  <si>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</si>
  <si>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</si>
  <si>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</si>
  <si>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</si>
  <si>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</si>
  <si>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</si>
  <si>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</si>
  <si>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</si>
  <si>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</si>
  <si>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</si>
  <si>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</si>
  <si>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</si>
  <si>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</si>
  <si>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</si>
  <si>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</si>
  <si>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</si>
  <si>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</si>
  <si>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</si>
  <si>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</si>
  <si>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</si>
  <si>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</si>
  <si>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</si>
  <si>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</si>
  <si>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</si>
  <si>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</si>
  <si>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</si>
  <si>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</si>
  <si>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</si>
  <si>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</si>
  <si>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</si>
  <si>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</si>
  <si>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</si>
  <si>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</si>
  <si>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</si>
  <si>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</si>
  <si>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</si>
  <si>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</si>
  <si>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</si>
  <si>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</si>
  <si>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</si>
  <si>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</si>
  <si>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</si>
  <si>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</si>
  <si>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</si>
  <si>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</si>
  <si>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</si>
  <si>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</si>
  <si>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</si>
  <si>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</si>
  <si>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</si>
  <si>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</si>
  <si>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</si>
  <si>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</si>
  <si>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</si>
  <si>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</si>
  <si>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</si>
  <si>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</si>
  <si>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</si>
  <si>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</si>
  <si>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</si>
  <si>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</si>
  <si>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</si>
  <si>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</si>
  <si>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</si>
  <si>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</si>
  <si>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</si>
  <si>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</si>
  <si>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</si>
  <si>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</si>
  <si>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</si>
  <si>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</si>
  <si>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</si>
  <si>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</si>
  <si>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</si>
  <si>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</si>
  <si>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</si>
  <si>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</si>
  <si>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</si>
  <si>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</si>
  <si>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</si>
  <si>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</si>
  <si>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</si>
  <si>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</si>
  <si>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</si>
  <si>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</si>
  <si>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</si>
  <si>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</si>
  <si>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</si>
  <si>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</si>
  <si>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</si>
  <si>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</si>
  <si>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</si>
  <si>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</si>
  <si>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</si>
  <si>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</si>
  <si>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</si>
  <si>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</si>
  <si>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</si>
  <si>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</si>
  <si>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</si>
  <si>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</si>
  <si>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</si>
  <si>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</si>
  <si>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</si>
  <si>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</si>
  <si>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</si>
  <si>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</si>
  <si>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</si>
  <si>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</si>
  <si>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</si>
  <si>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</si>
  <si>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</si>
  <si>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</si>
  <si>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</si>
  <si>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</si>
  <si>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</si>
  <si>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</si>
  <si>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</si>
  <si>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</si>
  <si>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</si>
  <si>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</si>
  <si>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</si>
  <si>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</si>
  <si>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</si>
  <si>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</si>
  <si>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</si>
  <si>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</si>
  <si>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</si>
  <si>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</si>
  <si>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</si>
  <si>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</si>
  <si>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</si>
  <si>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</si>
  <si>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</si>
  <si>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</si>
  <si>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</si>
  <si>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</si>
  <si>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</si>
  <si>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</si>
  <si>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</si>
  <si>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</si>
  <si>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</si>
  <si>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</si>
  <si>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</si>
  <si>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</si>
  <si>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</si>
  <si>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</si>
  <si>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</si>
  <si>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</si>
  <si>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</si>
  <si>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</si>
  <si>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</si>
  <si>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</si>
  <si>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</si>
  <si>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</si>
  <si>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</si>
  <si>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</si>
  <si>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</si>
  <si>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</si>
  <si>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</si>
  <si>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</si>
  <si>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</si>
  <si>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</si>
  <si>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</si>
  <si>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</si>
  <si>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</si>
  <si>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</si>
  <si>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</si>
  <si>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</si>
  <si>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</si>
  <si>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</si>
  <si>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</si>
  <si>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</si>
  <si>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</si>
  <si>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</si>
  <si>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</si>
  <si>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</si>
  <si>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</si>
  <si>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</si>
  <si>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</si>
  <si>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</si>
  <si>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</si>
  <si>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</si>
  <si>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</si>
  <si>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</si>
  <si>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</si>
  <si>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</si>
  <si>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</si>
  <si>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</si>
  <si>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</si>
  <si>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</si>
  <si>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</si>
  <si>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</si>
  <si>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</si>
  <si>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</si>
  <si>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</si>
  <si>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</si>
  <si>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</si>
  <si>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</si>
  <si>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</si>
  <si>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</si>
  <si>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</si>
  <si>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</si>
  <si>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</si>
  <si>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</si>
  <si>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</si>
  <si>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</si>
  <si>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</si>
  <si>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</si>
  <si>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</si>
  <si>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</si>
  <si>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</si>
  <si>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</si>
  <si>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</si>
  <si>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</si>
  <si>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</si>
  <si>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</si>
  <si>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</si>
  <si>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</si>
  <si>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</si>
  <si>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</si>
  <si>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</si>
  <si>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</si>
  <si>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</si>
  <si>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</si>
  <si>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</si>
  <si>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</si>
  <si>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</si>
  <si>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</si>
  <si>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</si>
  <si>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</si>
  <si>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</si>
  <si>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</si>
  <si>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</si>
  <si>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</si>
  <si>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</si>
  <si>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</si>
  <si>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</si>
  <si>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</si>
  <si>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</si>
  <si>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</si>
  <si>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</si>
  <si>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</si>
  <si>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</si>
  <si>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</si>
  <si>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</si>
  <si>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</si>
  <si>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</si>
  <si>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</si>
  <si>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</si>
  <si>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</si>
  <si>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</si>
  <si>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</si>
  <si>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</si>
  <si>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</si>
  <si>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</si>
  <si>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</si>
  <si>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</si>
  <si>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</si>
  <si>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</si>
  <si>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</si>
  <si>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</si>
  <si>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</si>
  <si>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</si>
  <si>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</si>
  <si>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</si>
  <si>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</si>
  <si>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</si>
  <si>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</si>
  <si>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</si>
  <si>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</si>
  <si>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</si>
  <si>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</si>
  <si>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</si>
  <si>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</si>
  <si>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</si>
  <si>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</si>
  <si>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</si>
  <si>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</si>
  <si>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</si>
  <si>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</si>
  <si>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</si>
  <si>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</si>
  <si>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</si>
  <si>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</si>
  <si>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</si>
  <si>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Henrique</t>
  </si>
  <si>
    <t>PDM - Substituição de dormentes</t>
  </si>
  <si>
    <t>Equipe pronta 08:28, intervalo 08:31 até as 12:31</t>
  </si>
  <si>
    <t>Equipe pronta 08:28, intervalo 08:31 até as 12:31, prod 50 dormentes confinados</t>
  </si>
  <si>
    <t>Moises</t>
  </si>
  <si>
    <t>Socaria mecanizada</t>
  </si>
  <si>
    <t>1 (Palazzi)</t>
  </si>
  <si>
    <t>Mc1 08:17, autorizado 09:37, em intervalo 10:09 até 13:09</t>
  </si>
  <si>
    <t xml:space="preserve">Mc1 08:17, autorizado 09:37, em intervalo 10:09 até 13:09, prod 850m 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</si>
  <si>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</si>
  <si>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</si>
  <si>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</si>
  <si>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</si>
  <si>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</si>
  <si>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</si>
  <si>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</si>
  <si>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</si>
  <si>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>Edson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</si>
  <si>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</si>
  <si>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</si>
  <si>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</si>
  <si>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</si>
  <si>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</si>
  <si>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</si>
  <si>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</si>
  <si>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</si>
  <si>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</si>
  <si>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</si>
  <si>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</si>
  <si>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</si>
  <si>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</si>
  <si>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</si>
  <si>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</si>
  <si>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</si>
  <si>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</si>
  <si>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</si>
  <si>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</si>
  <si>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</si>
  <si>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MC1 13:32, licenciado 13:45, Saiu para o local de trabalho, devido avaria no AMV DO travessão de ZGP – ZXW</t>
  </si>
  <si>
    <t>Equipe pronta 07:44, cancelado devido acidente U30</t>
  </si>
  <si>
    <t xml:space="preserve">Acidente U30 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</si>
  <si>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</si>
  <si>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</si>
  <si>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</si>
  <si>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</si>
  <si>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</si>
  <si>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</si>
  <si>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</si>
  <si>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</si>
  <si>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</si>
  <si>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</si>
  <si>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</si>
  <si>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 xml:space="preserve">MC1 15:32, aguarda autorização CCO </t>
  </si>
  <si>
    <t>, AGU</t>
  </si>
  <si>
    <t>PDM - Substituição de jacaré</t>
  </si>
  <si>
    <t>Cancelado devido acidente U50 e U30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</si>
  <si>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</si>
  <si>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</si>
  <si>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</si>
  <si>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</si>
  <si>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</si>
  <si>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</si>
  <si>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Ronda 7 dias de ZEV para ZEM</t>
  </si>
  <si>
    <t>Recolhimento de dormente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</si>
  <si>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</si>
  <si>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</si>
  <si>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</si>
  <si>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</si>
  <si>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</si>
  <si>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</si>
  <si>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>Antonioni</t>
  </si>
  <si>
    <t xml:space="preserve">Descarga de dormentes   </t>
  </si>
  <si>
    <t>Substituição de JIC</t>
  </si>
  <si>
    <t xml:space="preserve">Higor </t>
  </si>
  <si>
    <t>Caminhão de solda</t>
  </si>
  <si>
    <t>MC1 08:24, intervalo 09:33 ate 12:35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</si>
  <si>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</si>
  <si>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</si>
  <si>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</si>
  <si>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</si>
  <si>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Mc1 08:42, autorizado 09:21, em intervalo 09:58 até 12:30, realizou 3 soldas </t>
  </si>
  <si>
    <t xml:space="preserve">PDM - Substituição de trilho  </t>
  </si>
  <si>
    <t>ZEM130-2</t>
  </si>
  <si>
    <t xml:space="preserve">felipe </t>
  </si>
  <si>
    <t>ZEM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</si>
  <si>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</si>
  <si>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</si>
  <si>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</si>
  <si>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</si>
  <si>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</si>
  <si>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</si>
  <si>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</si>
  <si>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</si>
  <si>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</si>
  <si>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</si>
  <si>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</si>
  <si>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</si>
  <si>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</si>
  <si>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</si>
  <si>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</si>
  <si>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</si>
  <si>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</si>
  <si>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</si>
  <si>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</si>
  <si>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</si>
  <si>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</si>
  <si>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</si>
  <si>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 xml:space="preserve">Antoni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</si>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</sst>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6" headerRowBorderDxfId="194" tableBorderDxfId="195" totalsRowBorderDxfId="193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2" dataDxfId="181" headerRowBorderDxfId="179" tableBorderDxfId="180">
  <autoFilter ref="A1:A216" xr:uid="{0436727B-5FB8-4B0E-A1C6-DFB9231E4B16}"/>
  <tableColumns count="1">
    <tableColumn id="1" xr3:uid="{D0196BA9-8675-415E-BBE0-E5D0002285D2}" name="BLOCO" dataDxfId="17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BE3" activePane="topRight" state="frozen"/>
      <selection pane="topRight" activeCell="BM965" sqref="BM96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5" t="s">
        <v>916</v>
      </c>
      <c r="C1" s="176"/>
      <c r="D1" s="176"/>
      <c r="E1" s="3"/>
      <c r="F1" s="175" t="s">
        <v>917</v>
      </c>
      <c r="G1" s="176"/>
      <c r="H1" s="177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8"/>
      <c r="AH1" s="5"/>
      <c r="AI1" s="185" t="s">
        <v>918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919</v>
      </c>
      <c r="BI1" s="191"/>
      <c r="BJ1" s="191"/>
      <c r="BK1" s="192"/>
      <c r="BL1" s="5"/>
      <c r="BM1" s="182" t="s">
        <v>920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5" t="s">
        <v>921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924</v>
      </c>
      <c r="AT2" s="186"/>
      <c r="AU2" s="186"/>
      <c r="AV2" s="186"/>
      <c r="AW2" s="186"/>
      <c r="AX2" s="186"/>
      <c r="AY2" s="189"/>
      <c r="AZ2" s="6"/>
      <c r="BA2" s="179" t="s">
        <v>925</v>
      </c>
      <c r="BB2" s="181"/>
      <c r="BC2" s="185" t="s">
        <v>922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9" t="s">
        <v>926</v>
      </c>
      <c r="AJ3" s="181"/>
      <c r="AK3" s="179" t="s">
        <v>927</v>
      </c>
      <c r="AL3" s="180"/>
      <c r="AM3" s="201"/>
      <c r="AN3" s="202"/>
      <c r="AO3" s="180"/>
      <c r="AP3" s="180"/>
      <c r="AQ3" s="181"/>
      <c r="AR3" s="63"/>
      <c r="AS3" s="173" t="s">
        <v>933</v>
      </c>
      <c r="AT3" s="174"/>
      <c r="AU3" s="173" t="s">
        <v>934</v>
      </c>
      <c r="AV3" s="174"/>
      <c r="AW3" s="173" t="s">
        <v>935</v>
      </c>
      <c r="AX3" s="174"/>
      <c r="AY3" s="63" t="s">
        <v>936</v>
      </c>
      <c r="AZ3" s="63"/>
      <c r="BA3" s="199"/>
      <c r="BB3" s="200"/>
      <c r="BC3" s="179" t="s">
        <v>929</v>
      </c>
      <c r="BD3" s="180"/>
      <c r="BE3" s="180"/>
      <c r="BF3" s="181"/>
      <c r="BG3" s="62"/>
      <c r="BH3" s="193"/>
      <c r="BI3" s="194"/>
      <c r="BJ3" s="194"/>
      <c r="BK3" s="195"/>
      <c r="BL3" s="62"/>
      <c r="BM3" s="182" t="s">
        <v>937</v>
      </c>
      <c r="BN3" s="183"/>
      <c r="BO3" s="183"/>
      <c r="BP3" s="184"/>
      <c r="BQ3" s="182" t="s">
        <v>707</v>
      </c>
      <c r="BR3" s="183"/>
      <c r="BS3" s="184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/>
      </c>
      <c r="B6" s="102"/>
      <c r="C6" s="135" t="str">
        <f>IF(BS_CONTROLE[[#This Row],[DATA]]="","",WEEKNUM(BS_CONTROLE[[#This Row],[DATA]]))</f>
        <v/>
      </c>
      <c r="D6" s="104"/>
      <c r="E6" s="159">
        <v>768</v>
      </c>
      <c r="F6" s="126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6"/>
      <c r="Q6" s="105"/>
      <c r="R6" s="10" t="str">
        <f>IFERROR(_xlfn.XLOOKUP(F6, BS_ATIVIDADE[ATIVIDADE],BS_ATIVIDADE[UNIDADE] ), "*")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5"/>
      <c r="AI6" s="126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6"/>
      <c r="AV6" s="136"/>
      <c r="AW6" s="14"/>
      <c r="AX6" s="14"/>
      <c r="AY6" s="164" t="str">
        <f>IF(D6="","*",IFERROR(IF(ISODD(COUNT(AS6:AX6)),"ERRO",SUM((AT6-AS6),(AV6-AU6),(AX6-AW6))),"ERRO"))</f>
        <v>*</v>
      </c>
      <c r="AZ6" s="153"/>
      <c r="BA6" s="109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05"/>
      <c r="BG6" s="16"/>
      <c r="BH6" s="17"/>
      <c r="BI6" s="17"/>
      <c r="BJ6" s="17"/>
      <c r="BK6" s="18"/>
      <c r="BL6" s="16"/>
      <c r="BM6" s="130"/>
      <c r="BN6" s="130"/>
      <c r="BO6" s="130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:BT69" si="0">IF(BN6="","",SUBSTITUTE(BM6," ","")&amp;SUBSTITUTE(BN6," ",""))</f>
        <v/>
      </c>
    </row>
    <row r="7" spans="1:72">
      <c r="A7" s="47" t="str">
        <f>D7&amp;B7</f>
        <v/>
      </c>
      <c r="B7" s="102"/>
      <c r="C7" s="135" t="str">
        <f>IF(BS_CONTROLE[[#This Row],[DATA]]="","",WEEKNUM(BS_CONTROLE[[#This Row],[DATA]]))</f>
        <v/>
      </c>
      <c r="D7" s="104"/>
      <c r="E7" s="159">
        <v>771</v>
      </c>
      <c r="F7" s="126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6"/>
      <c r="Q7" s="105"/>
      <c r="R7" s="10" t="str">
        <f>IFERROR(_xlfn.XLOOKUP(F7, BS_ATIVIDADE[ATIVIDADE],BS_ATIVIDADE[UNIDADE] ), "*")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 t="s">
        <v>558</v>
      </c>
      <c r="AB7" s="103"/>
      <c r="AC7" s="152"/>
      <c r="AD7" s="107"/>
      <c r="AE7" s="105"/>
      <c r="AF7" s="105"/>
      <c r="AG7" s="105"/>
      <c r="AH7" s="15"/>
      <c r="AI7" s="126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6"/>
      <c r="AV7" s="136"/>
      <c r="AW7" s="14"/>
      <c r="AX7" s="14"/>
      <c r="AY7" s="164" t="str">
        <f>IF(D7="","*",IFERROR(IF(ISODD(COUNT(AS7:AX7)),"ERRO",SUM((AT7-AS7),(AV7-AU7),(AX7-AW7))),"ERRO"))</f>
        <v>*</v>
      </c>
      <c r="AZ7" s="153"/>
      <c r="BA7" s="109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05"/>
      <c r="BG7" s="16"/>
      <c r="BH7" s="17"/>
      <c r="BI7" s="17"/>
      <c r="BJ7" s="17"/>
      <c r="BK7" s="18"/>
      <c r="BL7" s="16"/>
      <c r="BM7" s="130"/>
      <c r="BN7" s="130"/>
      <c r="BO7" s="130"/>
      <c r="BP7" s="18"/>
      <c r="BQ7" s="12" t="str">
        <f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70" si="1">IF(BN7="","",SUBSTITUTE(BM7," ","")&amp;SUBSTITUTE(BN7," ",""))</f>
        <v/>
      </c>
    </row>
    <row r="8" spans="1:72">
      <c r="A8" s="47" t="str">
        <f>D8&amp;B8</f>
        <v>DANIEL (TP-647)46083</v>
      </c>
      <c r="B8" s="102">
        <v>46083</v>
      </c>
      <c r="C8" s="135">
        <f>IF(BS_CONTROLE[[#This Row],[DATA]]="","",WEEKNUM(BS_CONTROLE[[#This Row],[DATA]]))</f>
        <v>10</v>
      </c>
      <c r="D8" s="104" t="s">
        <v>830</v>
      </c>
      <c r="E8" s="159">
        <v>162</v>
      </c>
      <c r="F8" s="126" t="s">
        <v>740</v>
      </c>
      <c r="G8" s="142" t="str">
        <f>IF(D8="","*",VLOOKUP(F8,BS_ATIVIDADE[],3,FALSE))</f>
        <v>SOLDA</v>
      </c>
      <c r="H8" s="105" t="s">
        <v>558</v>
      </c>
      <c r="I8" s="105" t="s">
        <v>558</v>
      </c>
      <c r="J8" s="105">
        <v>56</v>
      </c>
      <c r="K8" s="105">
        <v>208.75</v>
      </c>
      <c r="L8" s="105" t="s">
        <v>558</v>
      </c>
      <c r="M8" s="105" t="s">
        <v>1009</v>
      </c>
      <c r="N8" s="105" t="s">
        <v>237</v>
      </c>
      <c r="O8" s="106">
        <v>0.375</v>
      </c>
      <c r="P8" s="106">
        <v>6.25E-2</v>
      </c>
      <c r="Q8" s="105">
        <v>1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" s="105" t="s">
        <v>1010</v>
      </c>
      <c r="W8" s="151" t="s">
        <v>1011</v>
      </c>
      <c r="X8" s="104" t="s">
        <v>386</v>
      </c>
      <c r="Y8" s="129"/>
      <c r="Z8" s="104"/>
      <c r="AA8" s="105" t="s">
        <v>558</v>
      </c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1" t="str">
        <f>BS_CONTROLE[[#This Row],[Local - Partida]]</f>
        <v>-</v>
      </c>
      <c r="AL8" s="31" t="str">
        <f>BS_CONTROLE[[#This Row],[Local - Encerramento]]</f>
        <v>-</v>
      </c>
      <c r="AM8" s="105" t="str">
        <f>IF(BS_CONTROLE[[#This Row],[Entre - Estações]]=0, "-", BS_CONTROLE[[#This Row],[Entre - Estações]])</f>
        <v>ZST</v>
      </c>
      <c r="AN8" s="105" t="str">
        <f>IF(BS_CONTROLE[[#This Row],[SB]]=0, "-", BS_CONTROLE[[#This Row],[SB]])</f>
        <v>ZST2</v>
      </c>
      <c r="AO8" s="105">
        <f>IF(BS_CONTROLE[[#This Row],[SUB]]=0, "-", BS_CONTROLE[[#This Row],[SUB]])</f>
        <v>56</v>
      </c>
      <c r="AP8" s="105">
        <v>2</v>
      </c>
      <c r="AQ8" s="105">
        <f>BS_CONTROLE[[#This Row],[KM - Inicio]]</f>
        <v>208.75</v>
      </c>
      <c r="AR8" s="108">
        <v>0</v>
      </c>
      <c r="AS8" s="108">
        <v>0</v>
      </c>
      <c r="AT8" s="108">
        <v>0</v>
      </c>
      <c r="AU8" s="136"/>
      <c r="AV8" s="136"/>
      <c r="AW8" s="14"/>
      <c r="AX8" s="14"/>
      <c r="AY8" s="164">
        <f>IF(D8="","*",IFERROR(IF(ISODD(COUNT(AS8:AX8)),"ERRO",SUM((AT8-AS8),(AV8-AU8),(AX8-AW8))),"ERRO"))</f>
        <v>0</v>
      </c>
      <c r="AZ8" s="153"/>
      <c r="BA8" s="109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" s="105" t="s">
        <v>1010</v>
      </c>
      <c r="BG8" s="16"/>
      <c r="BH8" s="17">
        <v>0</v>
      </c>
      <c r="BI8" s="17"/>
      <c r="BJ8" s="17" t="s">
        <v>1012</v>
      </c>
      <c r="BK8" s="17" t="s">
        <v>1013</v>
      </c>
      <c r="BL8" s="16"/>
      <c r="BM8" s="130" t="s">
        <v>406</v>
      </c>
      <c r="BN8" s="130" t="s">
        <v>435</v>
      </c>
      <c r="BO8" s="130" t="s">
        <v>497</v>
      </c>
      <c r="BP8" s="18" t="s">
        <v>1014</v>
      </c>
      <c r="BQ8" s="12" t="str">
        <f>IF(AND(BR8&lt;1,BS8&lt;1),"Produção e Intervalo",IF(BR8&lt;1,"Intervalo",IF(BS8&lt;1,"Produção","Aderente")))</f>
        <v>Produção e Intervalo</v>
      </c>
      <c r="BR8" s="19">
        <f>IF(OR(B8="",F8=""),"*",AY8/P8)</f>
        <v>0</v>
      </c>
      <c r="BS8" s="19">
        <f>IF(OR(B8="",F8=""),"*",BA8/Q8)</f>
        <v>0</v>
      </c>
      <c r="BT8" s="8" t="str">
        <f t="shared" si="1"/>
        <v>SuperExecução</v>
      </c>
    </row>
    <row r="9" spans="1:72">
      <c r="A9" s="47" t="str">
        <f>D9&amp;B9</f>
        <v/>
      </c>
      <c r="B9" s="102"/>
      <c r="C9" s="135" t="str">
        <f>IF(BS_CONTROLE[[#This Row],[DATA]]="","",WEEKNUM(BS_CONTROLE[[#This Row],[DATA]]))</f>
        <v/>
      </c>
      <c r="D9" s="104"/>
      <c r="E9" s="159">
        <v>789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>IF(D9="","*",IFERROR(IF(ISODD(COUNT(AS9:AX9)),"ERRO",SUM((AT9-AS9),(AV9-AU9),(AX9-AW9))),"ERRO"))</f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>IF(AND(BR9&lt;1,BS9&lt;1),"Produção e Intervalo",IF(BR9&lt;1,"Intervalo",IF(BS9&lt;1,"Produção","Aderente")))</f>
        <v>Aderente</v>
      </c>
      <c r="BR9" s="19" t="str">
        <f>IF(OR(B9="",F9=""),"*",AY9/P9)</f>
        <v>*</v>
      </c>
      <c r="BS9" s="19" t="str">
        <f>IF(OR(B9="",F9=""),"*",BA9/Q9)</f>
        <v>*</v>
      </c>
      <c r="BT9" s="8" t="str">
        <f t="shared" si="1"/>
        <v/>
      </c>
    </row>
    <row r="10" spans="1:72">
      <c r="A10" s="47" t="str">
        <f>D10&amp;B10</f>
        <v/>
      </c>
      <c r="B10" s="102"/>
      <c r="C10" s="135" t="str">
        <f>IF(BS_CONTROLE[[#This Row],[DATA]]="","",WEEKNUM(BS_CONTROLE[[#This Row],[DATA]]))</f>
        <v/>
      </c>
      <c r="D10" s="104"/>
      <c r="E10" s="159">
        <v>35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>IF(AND(BR10&lt;1,BS10&lt;1),"Produção e Intervalo",IF(BR10&lt;1,"Intervalo",IF(BS10&lt;1,"Produção","Aderente")))</f>
        <v>Aderente</v>
      </c>
      <c r="BR10" s="19" t="str">
        <f>IF(OR(B10="",F10=""),"*",AY10/P10)</f>
        <v>*</v>
      </c>
      <c r="BS10" s="19" t="str">
        <f>IF(OR(B10="",F10=""),"*",BA10/Q10)</f>
        <v>*</v>
      </c>
      <c r="BT10" s="8" t="str">
        <f t="shared" si="1"/>
        <v/>
      </c>
    </row>
    <row r="11" spans="1:72">
      <c r="A11" s="47" t="str">
        <f>D11&amp;B11</f>
        <v/>
      </c>
      <c r="B11" s="102"/>
      <c r="C11" s="135" t="str">
        <f>IF(BS_CONTROLE[[#This Row],[DATA]]="","",WEEKNUM(BS_CONTROLE[[#This Row],[DATA]]))</f>
        <v/>
      </c>
      <c r="D11" s="104"/>
      <c r="E11" s="159">
        <v>38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IF(D11="","*",IFERROR(IF(ISODD(COUNT(AS11:AX11)),"ERRO",SUM((AT11-AS11),(AV11-AU11),(AX11-AW11))),"ERRO"))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 t="str">
        <f t="shared" si="1"/>
        <v/>
      </c>
    </row>
    <row r="12" spans="1:72">
      <c r="A12" s="47" t="str">
        <f>D12&amp;B12</f>
        <v/>
      </c>
      <c r="B12" s="102"/>
      <c r="C12" s="135" t="str">
        <f>IF(BS_CONTROLE[[#This Row],[DATA]]="","",WEEKNUM(BS_CONTROLE[[#This Row],[DATA]]))</f>
        <v/>
      </c>
      <c r="D12" s="104"/>
      <c r="E12" s="159">
        <v>40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/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>IF(D12="","*",IFERROR(IF(ISODD(COUNT(AS12:AX12)),"ERRO",SUM((AT12-AS12),(AV12-AU12),(AX12-AW12))),"ERRO"))</f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 t="str">
        <f t="shared" si="1"/>
        <v/>
      </c>
    </row>
    <row r="13" spans="1:72">
      <c r="A13" s="47" t="str">
        <f>D13&amp;B13</f>
        <v/>
      </c>
      <c r="B13" s="102"/>
      <c r="C13" s="135" t="str">
        <f>IF(BS_CONTROLE[[#This Row],[DATA]]="","",WEEKNUM(BS_CONTROLE[[#This Row],[DATA]]))</f>
        <v/>
      </c>
      <c r="D13" s="104"/>
      <c r="E13" s="159">
        <v>42</v>
      </c>
      <c r="F13" s="126"/>
      <c r="G13" s="142" t="str">
        <f>IF(D13="","*",VLOOKUP(F13,BS_ATIVIDADE[],3,FALSE))</f>
        <v>*</v>
      </c>
      <c r="H13" s="106"/>
      <c r="I13" s="106"/>
      <c r="J13" s="105"/>
      <c r="K13" s="105"/>
      <c r="L13" s="105"/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06"/>
      <c r="P13" s="106"/>
      <c r="Q13" s="105"/>
      <c r="R13" s="10" t="str">
        <f>IFERROR(_xlfn.XLOOKUP(F13, BS_ATIVIDADE[ATIVIDADE],BS_ATIVIDADE[UNIDADE] ), "*")</f>
        <v>*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05"/>
      <c r="W13" s="151"/>
      <c r="X13" s="104"/>
      <c r="Y13" s="129"/>
      <c r="Z13" s="104"/>
      <c r="AA13" s="105"/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1">
        <f>BS_CONTROLE[[#This Row],[Local - Partida]]</f>
        <v>0</v>
      </c>
      <c r="AL13" s="31">
        <f>BS_CONTROLE[[#This Row],[Local - Encerramento]]</f>
        <v>0</v>
      </c>
      <c r="AM13" s="105" t="str">
        <f>IF(BS_CONTROLE[[#This Row],[Entre - Estações]]=0, "-", BS_CONTROLE[[#This Row],[Entre - Estações]])</f>
        <v>-</v>
      </c>
      <c r="AN13" s="105" t="str">
        <f>IF(BS_CONTROLE[[#This Row],[SB]]=0, "-", BS_CONTROLE[[#This Row],[SB]])</f>
        <v>-</v>
      </c>
      <c r="AO13" s="105" t="str">
        <f>IF(BS_CONTROLE[[#This Row],[SUB]]=0, "-", BS_CONTROLE[[#This Row],[SUB]])</f>
        <v>-</v>
      </c>
      <c r="AP13" s="105">
        <f>BS_CONTROLE[[#This Row],[KM - Inicio]]</f>
        <v>0</v>
      </c>
      <c r="AQ13" s="105">
        <f>BS_CONTROLE[[#This Row],[KM - Inicio]]</f>
        <v>0</v>
      </c>
      <c r="AR13" s="108"/>
      <c r="AS13" s="108"/>
      <c r="AT13" s="108"/>
      <c r="AU13" s="136"/>
      <c r="AV13" s="136"/>
      <c r="AW13" s="14"/>
      <c r="AX13" s="14"/>
      <c r="AY13" s="164" t="str">
        <f>IF(D13="","*",IFERROR(IF(ISODD(COUNT(AS13:AX13)),"ERRO",SUM((AT13-AS13),(AV13-AU13),(AX13-AW13))),"ERRO"))</f>
        <v>*</v>
      </c>
      <c r="AZ13" s="153"/>
      <c r="BA13" s="109"/>
      <c r="BB13" s="10" t="str">
        <f>IFERROR(_xlfn.XLOOKUP(AI13, BS_ATIVIDADE[ATIVIDADE],BS_ATIVIDADE[UNIDADE] ), "*")</f>
        <v>*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50"/>
      <c r="BG13" s="16"/>
      <c r="BH13" s="17"/>
      <c r="BI13" s="17"/>
      <c r="BJ13" s="17"/>
      <c r="BK13" s="18"/>
      <c r="BL13" s="16"/>
      <c r="BM13" s="130"/>
      <c r="BN13" s="130"/>
      <c r="BO13" s="130"/>
      <c r="BP13" s="18"/>
      <c r="BQ13" s="12" t="str">
        <f>IF(AND(BR13&lt;1,BS13&lt;1),"Produção e Intervalo",IF(BR13&lt;1,"Intervalo",IF(BS13&lt;1,"Produção","Aderente")))</f>
        <v>Aderente</v>
      </c>
      <c r="BR13" s="19" t="str">
        <f>IF(OR(B13="",F13=""),"*",AY13/P13)</f>
        <v>*</v>
      </c>
      <c r="BS13" s="19" t="str">
        <f>IF(OR(B13="",F13=""),"*",BA13/Q13)</f>
        <v>*</v>
      </c>
      <c r="BT13" s="8" t="str">
        <f t="shared" si="1"/>
        <v/>
      </c>
    </row>
    <row r="14" spans="1:72">
      <c r="A14" s="47" t="str">
        <f>D14&amp;B14</f>
        <v/>
      </c>
      <c r="B14" s="102"/>
      <c r="C14" s="135" t="str">
        <f>IF(BS_CONTROLE[[#This Row],[DATA]]="","",WEEKNUM(BS_CONTROLE[[#This Row],[DATA]]))</f>
        <v/>
      </c>
      <c r="D14" s="104"/>
      <c r="E14" s="159">
        <v>48</v>
      </c>
      <c r="F14" s="126"/>
      <c r="G14" s="142" t="str">
        <f>IF(D14="","*",VLOOKUP(F14,BS_ATIVIDADE[],3,FALSE))</f>
        <v>*</v>
      </c>
      <c r="H14" s="106"/>
      <c r="I14" s="106"/>
      <c r="J14" s="105"/>
      <c r="K14" s="105"/>
      <c r="L14" s="105"/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6"/>
      <c r="P14" s="106"/>
      <c r="Q14" s="105"/>
      <c r="R14" s="10" t="str">
        <f>IFERROR(_xlfn.XLOOKUP(F14, BS_ATIVIDADE[ATIVIDADE],BS_ATIVIDADE[UNIDADE] ), "*")</f>
        <v>*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5"/>
      <c r="W14" s="151"/>
      <c r="X14" s="104"/>
      <c r="Y14" s="129"/>
      <c r="Z14" s="104"/>
      <c r="AA14" s="105"/>
      <c r="AB14" s="103"/>
      <c r="AC14" s="152"/>
      <c r="AD14" s="107"/>
      <c r="AE14" s="105"/>
      <c r="AF14" s="105"/>
      <c r="AG14" s="105"/>
      <c r="AH14" s="15"/>
      <c r="AI14" s="126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5" t="str">
        <f>IF(BS_CONTROLE[[#This Row],[Entre - Estações]]=0, "-", BS_CONTROLE[[#This Row],[Entre - Estações]])</f>
        <v>-</v>
      </c>
      <c r="AN14" s="105" t="str">
        <f>IF(BS_CONTROLE[[#This Row],[SB]]=0, "-", BS_CONTROLE[[#This Row],[SB]])</f>
        <v>-</v>
      </c>
      <c r="AO14" s="105" t="str">
        <f>IF(BS_CONTROLE[[#This Row],[SUB]]=0, "-", BS_CONTROLE[[#This Row],[SUB]])</f>
        <v>-</v>
      </c>
      <c r="AP14" s="105">
        <f>BS_CONTROLE[[#This Row],[KM - Inicio]]</f>
        <v>0</v>
      </c>
      <c r="AQ14" s="105">
        <f>BS_CONTROLE[[#This Row],[KM - Inicio]]</f>
        <v>0</v>
      </c>
      <c r="AR14" s="108"/>
      <c r="AS14" s="108"/>
      <c r="AT14" s="108"/>
      <c r="AU14" s="136"/>
      <c r="AV14" s="136"/>
      <c r="AW14" s="14"/>
      <c r="AX14" s="14"/>
      <c r="AY14" s="164" t="str">
        <f>IF(D14="","*",IFERROR(IF(ISODD(COUNT(AS14:AX14)),"ERRO",SUM((AT14-AS14),(AV14-AU14),(AX14-AW14))),"ERRO"))</f>
        <v>*</v>
      </c>
      <c r="AZ14" s="153"/>
      <c r="BA14" s="109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0"/>
      <c r="BG14" s="16"/>
      <c r="BH14" s="17"/>
      <c r="BI14" s="17"/>
      <c r="BJ14" s="17"/>
      <c r="BK14" s="18"/>
      <c r="BL14" s="16"/>
      <c r="BM14" s="130"/>
      <c r="BN14" s="130"/>
      <c r="BO14" s="130"/>
      <c r="BP14" s="18"/>
      <c r="BQ14" s="12" t="str">
        <f>IF(AND(BR14&lt;1,BS14&lt;1),"Produção e Intervalo",IF(BR14&lt;1,"Intervalo",IF(BS14&lt;1,"Produção","Aderente")))</f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1"/>
        <v/>
      </c>
    </row>
    <row r="15" spans="1:72">
      <c r="A15" s="47" t="str">
        <f>D15&amp;B15</f>
        <v/>
      </c>
      <c r="B15" s="102"/>
      <c r="C15" s="135" t="str">
        <f>IF(BS_CONTROLE[[#This Row],[DATA]]="","",WEEKNUM(BS_CONTROLE[[#This Row],[DATA]]))</f>
        <v/>
      </c>
      <c r="D15" s="104"/>
      <c r="E15" s="159">
        <v>51</v>
      </c>
      <c r="F15" s="126"/>
      <c r="G15" s="142" t="str">
        <f>IF(D15="","*",VLOOKUP(F15,BS_ATIVIDADE[],3,FALSE))</f>
        <v>*</v>
      </c>
      <c r="H15" s="106"/>
      <c r="I15" s="106"/>
      <c r="J15" s="105"/>
      <c r="K15" s="105"/>
      <c r="L15" s="105"/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6"/>
      <c r="P15" s="106"/>
      <c r="Q15" s="105"/>
      <c r="R15" s="10" t="str">
        <f>IFERROR(_xlfn.XLOOKUP(F15, BS_ATIVIDADE[ATIVIDADE],BS_ATIVIDADE[UNIDADE] ), "*")</f>
        <v>*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5"/>
      <c r="W15" s="151"/>
      <c r="X15" s="104"/>
      <c r="Y15" s="129"/>
      <c r="Z15" s="104"/>
      <c r="AA15" s="105"/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5" t="str">
        <f>IF(BS_CONTROLE[[#This Row],[Entre - Estações]]=0, "-", BS_CONTROLE[[#This Row],[Entre - Estações]])</f>
        <v>-</v>
      </c>
      <c r="AN15" s="105" t="str">
        <f>IF(BS_CONTROLE[[#This Row],[SB]]=0, "-", BS_CONTROLE[[#This Row],[SB]])</f>
        <v>-</v>
      </c>
      <c r="AO15" s="105" t="str">
        <f>IF(BS_CONTROLE[[#This Row],[SUB]]=0, "-", BS_CONTROLE[[#This Row],[SUB]])</f>
        <v>-</v>
      </c>
      <c r="AP15" s="105">
        <f>BS_CONTROLE[[#This Row],[KM - Inicio]]</f>
        <v>0</v>
      </c>
      <c r="AQ15" s="105">
        <f>BS_CONTROLE[[#This Row],[KM - Inicio]]</f>
        <v>0</v>
      </c>
      <c r="AR15" s="108"/>
      <c r="AS15" s="108"/>
      <c r="AT15" s="108"/>
      <c r="AU15" s="136"/>
      <c r="AV15" s="136"/>
      <c r="AW15" s="14"/>
      <c r="AX15" s="14"/>
      <c r="AY15" s="164" t="str">
        <f>IF(D15="","*",IFERROR(IF(ISODD(COUNT(AS15:AX15)),"ERRO",SUM((AT15-AS15),(AV15-AU15),(AX15-AW15))),"ERRO"))</f>
        <v>*</v>
      </c>
      <c r="AZ15" s="153"/>
      <c r="BA15" s="109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0"/>
      <c r="BG15" s="16"/>
      <c r="BH15" s="17"/>
      <c r="BI15" s="17"/>
      <c r="BJ15" s="17"/>
      <c r="BK15" s="18"/>
      <c r="BL15" s="16"/>
      <c r="BM15" s="130"/>
      <c r="BN15" s="130"/>
      <c r="BO15" s="130"/>
      <c r="BP15" s="18"/>
      <c r="BQ15" s="12" t="str">
        <f>IF(AND(BR15&lt;1,BS15&lt;1),"Produção e Intervalo",IF(BR15&lt;1,"Intervalo",IF(BS15&lt;1,"Produção","Aderente")))</f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1"/>
        <v/>
      </c>
    </row>
    <row r="16" spans="1:72">
      <c r="A16" s="47" t="str">
        <f>D16&amp;B16</f>
        <v/>
      </c>
      <c r="B16" s="102"/>
      <c r="C16" s="135" t="str">
        <f>IF(BS_CONTROLE[[#This Row],[DATA]]="","",WEEKNUM(BS_CONTROLE[[#This Row],[DATA]]))</f>
        <v/>
      </c>
      <c r="D16" s="104"/>
      <c r="E16" s="159">
        <v>55</v>
      </c>
      <c r="F16" s="126"/>
      <c r="G16" s="142" t="str">
        <f>IF(D16="","*",VLOOKUP(F16,BS_ATIVIDADE[],3,FALSE))</f>
        <v>*</v>
      </c>
      <c r="H16" s="106"/>
      <c r="I16" s="106"/>
      <c r="J16" s="105"/>
      <c r="K16" s="105"/>
      <c r="L16" s="105"/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06"/>
      <c r="P16" s="106"/>
      <c r="Q16" s="105"/>
      <c r="R16" s="10" t="str">
        <f>IFERROR(_xlfn.XLOOKUP(F16, BS_ATIVIDADE[ATIVIDADE],BS_ATIVIDADE[UNIDADE] ), "*")</f>
        <v>*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" s="105"/>
      <c r="W16" s="151"/>
      <c r="X16" s="104"/>
      <c r="Y16" s="129"/>
      <c r="Z16" s="104"/>
      <c r="AA16" s="105"/>
      <c r="AB16" s="103"/>
      <c r="AC16" s="152"/>
      <c r="AD16" s="107"/>
      <c r="AE16" s="105"/>
      <c r="AF16" s="105"/>
      <c r="AG16" s="105"/>
      <c r="AH16" s="15"/>
      <c r="AI16" s="126" t="str">
        <f>IF(BS_CONTROLE[[#This Row],[Atividade]]=0, "-", BS_CONTROLE[[#This Row],[Atividade]])</f>
        <v>-</v>
      </c>
      <c r="AJ16" s="9" t="str">
        <f>IF(BS_CONTROLE[[#This Row],[Atividade]]=0, "-", BS_CONTROLE[[#This Row],[Atividade]])</f>
        <v>-</v>
      </c>
      <c r="AK16" s="31">
        <f>BS_CONTROLE[[#This Row],[Local - Partida]]</f>
        <v>0</v>
      </c>
      <c r="AL16" s="31">
        <f>BS_CONTROLE[[#This Row],[Local - Encerramento]]</f>
        <v>0</v>
      </c>
      <c r="AM16" s="105" t="str">
        <f>IF(BS_CONTROLE[[#This Row],[Entre - Estações]]=0, "-", BS_CONTROLE[[#This Row],[Entre - Estações]])</f>
        <v>-</v>
      </c>
      <c r="AN16" s="105" t="str">
        <f>IF(BS_CONTROLE[[#This Row],[SB]]=0, "-", BS_CONTROLE[[#This Row],[SB]])</f>
        <v>-</v>
      </c>
      <c r="AO16" s="105" t="str">
        <f>IF(BS_CONTROLE[[#This Row],[SUB]]=0, "-", BS_CONTROLE[[#This Row],[SUB]])</f>
        <v>-</v>
      </c>
      <c r="AP16" s="105">
        <f>BS_CONTROLE[[#This Row],[KM - Inicio]]</f>
        <v>0</v>
      </c>
      <c r="AQ16" s="105">
        <f>BS_CONTROLE[[#This Row],[KM - Inicio]]</f>
        <v>0</v>
      </c>
      <c r="AR16" s="108"/>
      <c r="AS16" s="108"/>
      <c r="AT16" s="108"/>
      <c r="AU16" s="136"/>
      <c r="AV16" s="136"/>
      <c r="AW16" s="14"/>
      <c r="AX16" s="14"/>
      <c r="AY16" s="164" t="str">
        <f>IF(D16="","*",IFERROR(IF(ISODD(COUNT(AS16:AX16)),"ERRO",SUM((AT16-AS16),(AV16-AU16),(AX16-AW16))),"ERRO"))</f>
        <v>*</v>
      </c>
      <c r="AZ16" s="153"/>
      <c r="BA16" s="109"/>
      <c r="BB16" s="10" t="str">
        <f>IFERROR(_xlfn.XLOOKUP(AI16, BS_ATIVIDADE[ATIVIDADE],BS_ATIVIDADE[UNIDADE] ), "*")</f>
        <v>*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" s="150"/>
      <c r="BG16" s="16"/>
      <c r="BH16" s="17"/>
      <c r="BI16" s="17"/>
      <c r="BJ16" s="17"/>
      <c r="BK16" s="18"/>
      <c r="BL16" s="16"/>
      <c r="BM16" s="130"/>
      <c r="BN16" s="130"/>
      <c r="BO16" s="130"/>
      <c r="BP16" s="18"/>
      <c r="BQ16" s="12" t="str">
        <f>IF(AND(BR16&lt;1,BS16&lt;1),"Produção e Intervalo",IF(BR16&lt;1,"Intervalo",IF(BS16&lt;1,"Produção","Aderente")))</f>
        <v>Aderente</v>
      </c>
      <c r="BR16" s="19" t="str">
        <f>IF(OR(B16="",F16=""),"*",AY16/P16)</f>
        <v>*</v>
      </c>
      <c r="BS16" s="19" t="str">
        <f>IF(OR(B16="",F16=""),"*",BA16/Q16)</f>
        <v>*</v>
      </c>
      <c r="BT16" s="8" t="str">
        <f t="shared" si="1"/>
        <v/>
      </c>
    </row>
    <row r="17" spans="1:72">
      <c r="A17" s="47" t="str">
        <f>D17&amp;B17</f>
        <v/>
      </c>
      <c r="B17" s="102"/>
      <c r="C17" s="135" t="str">
        <f>IF(BS_CONTROLE[[#This Row],[DATA]]="","",WEEKNUM(BS_CONTROLE[[#This Row],[DATA]]))</f>
        <v/>
      </c>
      <c r="D17" s="104"/>
      <c r="E17" s="159">
        <v>71</v>
      </c>
      <c r="F17" s="126"/>
      <c r="G17" s="142" t="str">
        <f>IF(D17="","*",VLOOKUP(F17,BS_ATIVIDADE[],3,FALSE))</f>
        <v>*</v>
      </c>
      <c r="H17" s="106"/>
      <c r="I17" s="106"/>
      <c r="J17" s="105"/>
      <c r="K17" s="105"/>
      <c r="L17" s="105"/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06"/>
      <c r="P17" s="106"/>
      <c r="Q17" s="105"/>
      <c r="R17" s="10" t="str">
        <f>IFERROR(_xlfn.XLOOKUP(F17, BS_ATIVIDADE[ATIVIDADE],BS_ATIVIDADE[UNIDADE] ), "*")</f>
        <v>*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05"/>
      <c r="W17" s="151"/>
      <c r="X17" s="104"/>
      <c r="Y17" s="129"/>
      <c r="Z17" s="104"/>
      <c r="AA17" s="105"/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1">
        <f>BS_CONTROLE[[#This Row],[Local - Partida]]</f>
        <v>0</v>
      </c>
      <c r="AL17" s="31">
        <f>BS_CONTROLE[[#This Row],[Local - Encerramento]]</f>
        <v>0</v>
      </c>
      <c r="AM17" s="105" t="str">
        <f>IF(BS_CONTROLE[[#This Row],[Entre - Estações]]=0, "-", BS_CONTROLE[[#This Row],[Entre - Estações]])</f>
        <v>-</v>
      </c>
      <c r="AN17" s="105" t="str">
        <f>IF(BS_CONTROLE[[#This Row],[SB]]=0, "-", BS_CONTROLE[[#This Row],[SB]])</f>
        <v>-</v>
      </c>
      <c r="AO17" s="105" t="str">
        <f>IF(BS_CONTROLE[[#This Row],[SUB]]=0, "-", BS_CONTROLE[[#This Row],[SUB]])</f>
        <v>-</v>
      </c>
      <c r="AP17" s="105">
        <f>BS_CONTROLE[[#This Row],[KM - Inicio]]</f>
        <v>0</v>
      </c>
      <c r="AQ17" s="105">
        <f>BS_CONTROLE[[#This Row],[KM - Inicio]]</f>
        <v>0</v>
      </c>
      <c r="AR17" s="108"/>
      <c r="AS17" s="108"/>
      <c r="AT17" s="108"/>
      <c r="AU17" s="136"/>
      <c r="AV17" s="136"/>
      <c r="AW17" s="14"/>
      <c r="AX17" s="14"/>
      <c r="AY17" s="164" t="str">
        <f>IF(D17="","*",IFERROR(IF(ISODD(COUNT(AS17:AX17)),"ERRO",SUM((AT17-AS17),(AV17-AU17),(AX17-AW17))),"ERRO"))</f>
        <v>*</v>
      </c>
      <c r="AZ17" s="153"/>
      <c r="BA17" s="109"/>
      <c r="BB17" s="10" t="str">
        <f>IFERROR(_xlfn.XLOOKUP(AI17, BS_ATIVIDADE[ATIVIDADE],BS_ATIVIDADE[UNIDADE] ), "*")</f>
        <v>*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50"/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>IF(AND(BR17&lt;1,BS17&lt;1),"Produção e Intervalo",IF(BR17&lt;1,"Intervalo",IF(BS17&lt;1,"Produção","Aderente")))</f>
        <v>Aderente</v>
      </c>
      <c r="BR17" s="19" t="str">
        <f>IF(OR(B17="",F17=""),"*",AY17/P17)</f>
        <v>*</v>
      </c>
      <c r="BS17" s="19" t="str">
        <f>IF(OR(B17="",F17=""),"*",BA17/Q17)</f>
        <v>*</v>
      </c>
      <c r="BT17" s="8" t="str">
        <f t="shared" si="1"/>
        <v/>
      </c>
    </row>
    <row r="18" spans="1:72">
      <c r="A18" s="47" t="str">
        <f>D18&amp;B18</f>
        <v/>
      </c>
      <c r="B18" s="102"/>
      <c r="C18" s="135" t="str">
        <f>IF(BS_CONTROLE[[#This Row],[DATA]]="","",WEEKNUM(BS_CONTROLE[[#This Row],[DATA]]))</f>
        <v/>
      </c>
      <c r="D18" s="104"/>
      <c r="E18" s="159">
        <v>75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05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IF(D18="","*",IFERROR(IF(ISODD(COUNT(AS18:AX18)),"ERRO",SUM((AT18-AS18),(AV18-AU18),(AX18-AW18))),"ERRO"))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0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>IF(AND(BR18&lt;1,BS18&lt;1),"Produção e Intervalo",IF(BR18&lt;1,"Intervalo",IF(BS18&lt;1,"Produção","Aderente")))</f>
        <v>Aderente</v>
      </c>
      <c r="BR18" s="19" t="str">
        <f>IF(OR(B18="",F18=""),"*",AY18/P18)</f>
        <v>*</v>
      </c>
      <c r="BS18" s="19" t="str">
        <f>IF(OR(B18="",F18=""),"*",BA18/Q18)</f>
        <v>*</v>
      </c>
      <c r="BT18" s="8" t="str">
        <f t="shared" si="1"/>
        <v/>
      </c>
    </row>
    <row r="19" spans="1:72">
      <c r="A19" s="47" t="str">
        <f>D19&amp;B19</f>
        <v/>
      </c>
      <c r="B19" s="102"/>
      <c r="C19" s="135" t="str">
        <f>IF(BS_CONTROLE[[#This Row],[DATA]]="","",WEEKNUM(BS_CONTROLE[[#This Row],[DATA]]))</f>
        <v/>
      </c>
      <c r="D19" s="104"/>
      <c r="E19" s="159">
        <v>76</v>
      </c>
      <c r="F19" s="126"/>
      <c r="G19" s="142" t="str">
        <f>IF(D19="","*",VLOOKUP(F19,BS_ATIVIDADE[],3,FALSE))</f>
        <v>*</v>
      </c>
      <c r="H19" s="106"/>
      <c r="I19" s="106"/>
      <c r="J19" s="105"/>
      <c r="K19" s="105"/>
      <c r="L19" s="105"/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06"/>
      <c r="P19" s="106"/>
      <c r="Q19" s="105"/>
      <c r="R19" s="10" t="str">
        <f>IFERROR(_xlfn.XLOOKUP(F19, BS_ATIVIDADE[ATIVIDADE],BS_ATIVIDADE[UNIDADE] ), "*")</f>
        <v>*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05"/>
      <c r="W19" s="151"/>
      <c r="X19" s="104"/>
      <c r="Y19" s="129"/>
      <c r="Z19" s="104"/>
      <c r="AA19" s="105"/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-</v>
      </c>
      <c r="AJ19" s="9" t="str">
        <f>IF(BS_CONTROLE[[#This Row],[Atividade]]=0, "-", BS_CONTROLE[[#This Row],[Atividade]])</f>
        <v>-</v>
      </c>
      <c r="AK19" s="31">
        <f>BS_CONTROLE[[#This Row],[Local - Partida]]</f>
        <v>0</v>
      </c>
      <c r="AL19" s="31">
        <f>BS_CONTROLE[[#This Row],[Local - Encerramento]]</f>
        <v>0</v>
      </c>
      <c r="AM19" s="105" t="str">
        <f>IF(BS_CONTROLE[[#This Row],[Entre - Estações]]=0, "-", BS_CONTROLE[[#This Row],[Entre - Estações]])</f>
        <v>-</v>
      </c>
      <c r="AN19" s="105" t="str">
        <f>IF(BS_CONTROLE[[#This Row],[SB]]=0, "-", BS_CONTROLE[[#This Row],[SB]])</f>
        <v>-</v>
      </c>
      <c r="AO19" s="105" t="str">
        <f>IF(BS_CONTROLE[[#This Row],[SUB]]=0, "-", BS_CONTROLE[[#This Row],[SUB]])</f>
        <v>-</v>
      </c>
      <c r="AP19" s="105">
        <f>BS_CONTROLE[[#This Row],[KM - Inicio]]</f>
        <v>0</v>
      </c>
      <c r="AQ19" s="105">
        <f>BS_CONTROLE[[#This Row],[KM - Inicio]]</f>
        <v>0</v>
      </c>
      <c r="AR19" s="108"/>
      <c r="AS19" s="108"/>
      <c r="AT19" s="108"/>
      <c r="AU19" s="136"/>
      <c r="AV19" s="136"/>
      <c r="AW19" s="14"/>
      <c r="AX19" s="14"/>
      <c r="AY19" s="164" t="str">
        <f>IF(D19="","*",IFERROR(IF(ISODD(COUNT(AS19:AX19)),"ERRO",SUM((AT19-AS19),(AV19-AU19),(AX19-AW19))),"ERRO"))</f>
        <v>*</v>
      </c>
      <c r="AZ19" s="153"/>
      <c r="BA19" s="109"/>
      <c r="BB19" s="10" t="str">
        <f>IFERROR(_xlfn.XLOOKUP(AI19, BS_ATIVIDADE[ATIVIDADE],BS_ATIVIDADE[UNIDADE] ), "*")</f>
        <v>*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50"/>
      <c r="BG19" s="16"/>
      <c r="BH19" s="17"/>
      <c r="BI19" s="17"/>
      <c r="BJ19" s="17"/>
      <c r="BK19" s="18"/>
      <c r="BL19" s="16"/>
      <c r="BM19" s="130"/>
      <c r="BN19" s="130"/>
      <c r="BO19" s="130"/>
      <c r="BP19" s="18"/>
      <c r="BQ19" s="12" t="str">
        <f>IF(AND(BR19&lt;1,BS19&lt;1),"Produção e Intervalo",IF(BR19&lt;1,"Intervalo",IF(BS19&lt;1,"Produção","Aderente")))</f>
        <v>Aderente</v>
      </c>
      <c r="BR19" s="19" t="str">
        <f>IF(OR(B19="",F19=""),"*",AY19/P19)</f>
        <v>*</v>
      </c>
      <c r="BS19" s="19" t="str">
        <f>IF(OR(B19="",F19=""),"*",BA19/Q19)</f>
        <v>*</v>
      </c>
      <c r="BT19" s="8" t="str">
        <f t="shared" si="1"/>
        <v/>
      </c>
    </row>
    <row r="20" spans="1:72">
      <c r="A20" s="47" t="str">
        <f>D20&amp;B20</f>
        <v/>
      </c>
      <c r="B20" s="102"/>
      <c r="C20" s="135" t="str">
        <f>IF(BS_CONTROLE[[#This Row],[DATA]]="","",WEEKNUM(BS_CONTROLE[[#This Row],[DATA]]))</f>
        <v/>
      </c>
      <c r="D20" s="104"/>
      <c r="E20" s="159">
        <v>77</v>
      </c>
      <c r="F20" s="126"/>
      <c r="G20" s="142" t="str">
        <f>IF(D20="","*",VLOOKUP(F20,BS_ATIVIDADE[],3,FALSE))</f>
        <v>*</v>
      </c>
      <c r="H20" s="106"/>
      <c r="I20" s="106"/>
      <c r="J20" s="105"/>
      <c r="K20" s="105"/>
      <c r="L20" s="105"/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06"/>
      <c r="P20" s="106"/>
      <c r="Q20" s="105"/>
      <c r="R20" s="10" t="str">
        <f>IFERROR(_xlfn.XLOOKUP(F20, BS_ATIVIDADE[ATIVIDADE],BS_ATIVIDADE[UNIDADE] ), "*")</f>
        <v>*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" s="105"/>
      <c r="W20" s="151"/>
      <c r="X20" s="104"/>
      <c r="Y20" s="129"/>
      <c r="Z20" s="104"/>
      <c r="AA20" s="105"/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-</v>
      </c>
      <c r="AJ20" s="9" t="str">
        <f>IF(BS_CONTROLE[[#This Row],[Atividade]]=0, "-", BS_CONTROLE[[#This Row],[Atividade]])</f>
        <v>-</v>
      </c>
      <c r="AK20" s="31">
        <f>BS_CONTROLE[[#This Row],[Local - Partida]]</f>
        <v>0</v>
      </c>
      <c r="AL20" s="31">
        <f>BS_CONTROLE[[#This Row],[Local - Encerramento]]</f>
        <v>0</v>
      </c>
      <c r="AM20" s="105" t="str">
        <f>IF(BS_CONTROLE[[#This Row],[Entre - Estações]]=0, "-", BS_CONTROLE[[#This Row],[Entre - Estações]])</f>
        <v>-</v>
      </c>
      <c r="AN20" s="105" t="str">
        <f>IF(BS_CONTROLE[[#This Row],[SB]]=0, "-", BS_CONTROLE[[#This Row],[SB]])</f>
        <v>-</v>
      </c>
      <c r="AO20" s="105" t="str">
        <f>IF(BS_CONTROLE[[#This Row],[SUB]]=0, "-", BS_CONTROLE[[#This Row],[SUB]])</f>
        <v>-</v>
      </c>
      <c r="AP20" s="105">
        <f>BS_CONTROLE[[#This Row],[KM - Inicio]]</f>
        <v>0</v>
      </c>
      <c r="AQ20" s="105">
        <f>BS_CONTROLE[[#This Row],[KM - Inicio]]</f>
        <v>0</v>
      </c>
      <c r="AR20" s="108"/>
      <c r="AS20" s="108"/>
      <c r="AT20" s="108"/>
      <c r="AU20" s="136"/>
      <c r="AV20" s="136"/>
      <c r="AW20" s="14"/>
      <c r="AX20" s="14"/>
      <c r="AY20" s="164" t="str">
        <f>IF(D20="","*",IFERROR(IF(ISODD(COUNT(AS20:AX20)),"ERRO",SUM((AT20-AS20),(AV20-AU20),(AX20-AW20))),"ERRO"))</f>
        <v>*</v>
      </c>
      <c r="AZ20" s="153"/>
      <c r="BA20" s="109"/>
      <c r="BB20" s="10" t="str">
        <f>IFERROR(_xlfn.XLOOKUP(AI20, BS_ATIVIDADE[ATIVIDADE],BS_ATIVIDADE[UNIDADE] ), "*")</f>
        <v>*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" s="150"/>
      <c r="BG20" s="16"/>
      <c r="BH20" s="17"/>
      <c r="BI20" s="17"/>
      <c r="BJ20" s="17"/>
      <c r="BK20" s="18"/>
      <c r="BL20" s="16"/>
      <c r="BM20" s="130"/>
      <c r="BN20" s="130"/>
      <c r="BO20" s="130"/>
      <c r="BP20" s="18"/>
      <c r="BQ20" s="12" t="str">
        <f>IF(AND(BR20&lt;1,BS20&lt;1),"Produção e Intervalo",IF(BR20&lt;1,"Intervalo",IF(BS20&lt;1,"Produção","Aderente")))</f>
        <v>Aderente</v>
      </c>
      <c r="BR20" s="19" t="str">
        <f>IF(OR(B20="",F20=""),"*",AY20/P20)</f>
        <v>*</v>
      </c>
      <c r="BS20" s="19" t="str">
        <f>IF(OR(B20="",F20=""),"*",BA20/Q20)</f>
        <v>*</v>
      </c>
      <c r="BT20" s="8" t="str">
        <f t="shared" si="1"/>
        <v/>
      </c>
    </row>
    <row r="21" spans="1:72">
      <c r="A21" s="47" t="str">
        <f>D21&amp;B21</f>
        <v/>
      </c>
      <c r="B21" s="102"/>
      <c r="C21" s="135" t="str">
        <f>IF(BS_CONTROLE[[#This Row],[DATA]]="","",WEEKNUM(BS_CONTROLE[[#This Row],[DATA]]))</f>
        <v/>
      </c>
      <c r="D21" s="104"/>
      <c r="E21" s="159">
        <v>78</v>
      </c>
      <c r="F21" s="126"/>
      <c r="G21" s="142" t="str">
        <f>IF(D21="","*",VLOOKUP(F21,BS_ATIVIDADE[],3,FALSE))</f>
        <v>*</v>
      </c>
      <c r="H21" s="106"/>
      <c r="I21" s="106"/>
      <c r="J21" s="105"/>
      <c r="K21" s="105"/>
      <c r="L21" s="105"/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06"/>
      <c r="P21" s="106"/>
      <c r="Q21" s="105"/>
      <c r="R21" s="10" t="str">
        <f>IFERROR(_xlfn.XLOOKUP(F21, BS_ATIVIDADE[ATIVIDADE],BS_ATIVIDADE[UNIDADE] ), "*")</f>
        <v>*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" s="105"/>
      <c r="W21" s="151"/>
      <c r="X21" s="104"/>
      <c r="Y21" s="129"/>
      <c r="Z21" s="104"/>
      <c r="AA21" s="105"/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-</v>
      </c>
      <c r="AJ21" s="9" t="str">
        <f>IF(BS_CONTROLE[[#This Row],[Atividade]]=0, "-", BS_CONTROLE[[#This Row],[Atividade]])</f>
        <v>-</v>
      </c>
      <c r="AK21" s="31">
        <f>BS_CONTROLE[[#This Row],[Local - Partida]]</f>
        <v>0</v>
      </c>
      <c r="AL21" s="31">
        <f>BS_CONTROLE[[#This Row],[Local - Encerramento]]</f>
        <v>0</v>
      </c>
      <c r="AM21" s="105" t="str">
        <f>IF(BS_CONTROLE[[#This Row],[Entre - Estações]]=0, "-", BS_CONTROLE[[#This Row],[Entre - Estações]])</f>
        <v>-</v>
      </c>
      <c r="AN21" s="105" t="str">
        <f>IF(BS_CONTROLE[[#This Row],[SB]]=0, "-", BS_CONTROLE[[#This Row],[SB]])</f>
        <v>-</v>
      </c>
      <c r="AO21" s="105" t="str">
        <f>IF(BS_CONTROLE[[#This Row],[SUB]]=0, "-", BS_CONTROLE[[#This Row],[SUB]])</f>
        <v>-</v>
      </c>
      <c r="AP21" s="105">
        <f>BS_CONTROLE[[#This Row],[KM - Inicio]]</f>
        <v>0</v>
      </c>
      <c r="AQ21" s="105">
        <f>BS_CONTROLE[[#This Row],[KM - Inicio]]</f>
        <v>0</v>
      </c>
      <c r="AR21" s="108"/>
      <c r="AS21" s="108"/>
      <c r="AT21" s="108"/>
      <c r="AU21" s="136"/>
      <c r="AV21" s="136"/>
      <c r="AW21" s="14"/>
      <c r="AX21" s="14"/>
      <c r="AY21" s="164" t="str">
        <f>IF(D21="","*",IFERROR(IF(ISODD(COUNT(AS21:AX21)),"ERRO",SUM((AT21-AS21),(AV21-AU21),(AX21-AW21))),"ERRO"))</f>
        <v>*</v>
      </c>
      <c r="AZ21" s="153"/>
      <c r="BA21" s="109"/>
      <c r="BB21" s="10" t="str">
        <f>IFERROR(_xlfn.XLOOKUP(AI21, BS_ATIVIDADE[ATIVIDADE],BS_ATIVIDADE[UNIDADE] ), "*")</f>
        <v>*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" s="150"/>
      <c r="BG21" s="16"/>
      <c r="BH21" s="17"/>
      <c r="BI21" s="17"/>
      <c r="BJ21" s="17"/>
      <c r="BK21" s="18"/>
      <c r="BL21" s="16"/>
      <c r="BM21" s="130"/>
      <c r="BN21" s="130"/>
      <c r="BO21" s="130"/>
      <c r="BP21" s="18"/>
      <c r="BQ21" s="12" t="str">
        <f>IF(AND(BR21&lt;1,BS21&lt;1),"Produção e Intervalo",IF(BR21&lt;1,"Intervalo",IF(BS21&lt;1,"Produção","Aderente")))</f>
        <v>Aderente</v>
      </c>
      <c r="BR21" s="19" t="str">
        <f>IF(OR(B21="",F21=""),"*",AY21/P21)</f>
        <v>*</v>
      </c>
      <c r="BS21" s="19" t="str">
        <f>IF(OR(B21="",F21=""),"*",BA21/Q21)</f>
        <v>*</v>
      </c>
      <c r="BT21" s="8" t="str">
        <f t="shared" si="1"/>
        <v/>
      </c>
    </row>
    <row r="22" spans="1:72">
      <c r="A22" s="47" t="str">
        <f>D22&amp;B22</f>
        <v/>
      </c>
      <c r="B22" s="102"/>
      <c r="C22" s="135" t="str">
        <f>IF(BS_CONTROLE[[#This Row],[DATA]]="","",WEEKNUM(BS_CONTROLE[[#This Row],[DATA]]))</f>
        <v/>
      </c>
      <c r="D22" s="104"/>
      <c r="E22" s="159">
        <v>79</v>
      </c>
      <c r="F22" s="126"/>
      <c r="G22" s="142" t="str">
        <f>IF(D22="","*",VLOOKUP(F22,BS_ATIVIDADE[],3,FALSE))</f>
        <v>*</v>
      </c>
      <c r="H22" s="106"/>
      <c r="I22" s="106"/>
      <c r="J22" s="105"/>
      <c r="K22" s="105"/>
      <c r="L22" s="105"/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" s="106"/>
      <c r="P22" s="106"/>
      <c r="Q22" s="105"/>
      <c r="R22" s="10" t="str">
        <f>IFERROR(_xlfn.XLOOKUP(F22, BS_ATIVIDADE[ATIVIDADE],BS_ATIVIDADE[UNIDADE] ), "*")</f>
        <v>*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" s="105"/>
      <c r="W22" s="151"/>
      <c r="X22" s="104"/>
      <c r="Y22" s="129"/>
      <c r="Z22" s="104"/>
      <c r="AA22" s="105"/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-</v>
      </c>
      <c r="AJ22" s="9" t="str">
        <f>IF(BS_CONTROLE[[#This Row],[Atividade]]=0, "-", BS_CONTROLE[[#This Row],[Atividade]])</f>
        <v>-</v>
      </c>
      <c r="AK22" s="31">
        <f>BS_CONTROLE[[#This Row],[Local - Partida]]</f>
        <v>0</v>
      </c>
      <c r="AL22" s="31">
        <f>BS_CONTROLE[[#This Row],[Local - Encerramento]]</f>
        <v>0</v>
      </c>
      <c r="AM22" s="105" t="str">
        <f>IF(BS_CONTROLE[[#This Row],[Entre - Estações]]=0, "-", BS_CONTROLE[[#This Row],[Entre - Estações]])</f>
        <v>-</v>
      </c>
      <c r="AN22" s="105" t="str">
        <f>IF(BS_CONTROLE[[#This Row],[SB]]=0, "-", BS_CONTROLE[[#This Row],[SB]])</f>
        <v>-</v>
      </c>
      <c r="AO22" s="105" t="str">
        <f>IF(BS_CONTROLE[[#This Row],[SUB]]=0, "-", BS_CONTROLE[[#This Row],[SUB]])</f>
        <v>-</v>
      </c>
      <c r="AP22" s="105">
        <f>BS_CONTROLE[[#This Row],[KM - Inicio]]</f>
        <v>0</v>
      </c>
      <c r="AQ22" s="105">
        <f>BS_CONTROLE[[#This Row],[KM - Inicio]]</f>
        <v>0</v>
      </c>
      <c r="AR22" s="108"/>
      <c r="AS22" s="108"/>
      <c r="AT22" s="108"/>
      <c r="AU22" s="136"/>
      <c r="AV22" s="136"/>
      <c r="AW22" s="14"/>
      <c r="AX22" s="14"/>
      <c r="AY22" s="164" t="str">
        <f>IF(D22="","*",IFERROR(IF(ISODD(COUNT(AS22:AX22)),"ERRO",SUM((AT22-AS22),(AV22-AU22),(AX22-AW22))),"ERRO"))</f>
        <v>*</v>
      </c>
      <c r="AZ22" s="153"/>
      <c r="BA22" s="109"/>
      <c r="BB22" s="10" t="str">
        <f>IFERROR(_xlfn.XLOOKUP(AI22, BS_ATIVIDADE[ATIVIDADE],BS_ATIVIDADE[UNIDADE] ), "*")</f>
        <v>*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" s="150"/>
      <c r="BG22" s="16"/>
      <c r="BH22" s="17"/>
      <c r="BI22" s="17"/>
      <c r="BJ22" s="17"/>
      <c r="BK22" s="18"/>
      <c r="BL22" s="16"/>
      <c r="BM22" s="130"/>
      <c r="BN22" s="130"/>
      <c r="BO22" s="130"/>
      <c r="BP22" s="18"/>
      <c r="BQ22" s="12" t="str">
        <f>IF(AND(BR22&lt;1,BS22&lt;1),"Produção e Intervalo",IF(BR22&lt;1,"Intervalo",IF(BS22&lt;1,"Produção","Aderente")))</f>
        <v>Aderente</v>
      </c>
      <c r="BR22" s="19" t="str">
        <f>IF(OR(B22="",F22=""),"*",AY22/P22)</f>
        <v>*</v>
      </c>
      <c r="BS22" s="19" t="str">
        <f>IF(OR(B22="",F22=""),"*",BA22/Q22)</f>
        <v>*</v>
      </c>
      <c r="BT22" s="8" t="str">
        <f t="shared" si="1"/>
        <v/>
      </c>
    </row>
    <row r="23" spans="1:72">
      <c r="A23" s="47" t="str">
        <f>D23&amp;B23</f>
        <v/>
      </c>
      <c r="B23" s="102"/>
      <c r="C23" s="135" t="str">
        <f>IF(BS_CONTROLE[[#This Row],[DATA]]="","",WEEKNUM(BS_CONTROLE[[#This Row],[DATA]]))</f>
        <v/>
      </c>
      <c r="D23" s="104"/>
      <c r="E23" s="159">
        <v>80</v>
      </c>
      <c r="F23" s="126"/>
      <c r="G23" s="142" t="str">
        <f>IF(D23="","*",VLOOKUP(F23,BS_ATIVIDADE[],3,FALSE))</f>
        <v>*</v>
      </c>
      <c r="H23" s="106"/>
      <c r="I23" s="106"/>
      <c r="J23" s="105"/>
      <c r="K23" s="105"/>
      <c r="L23" s="105"/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06"/>
      <c r="P23" s="106"/>
      <c r="Q23" s="105"/>
      <c r="R23" s="10" t="str">
        <f>IFERROR(_xlfn.XLOOKUP(F23, BS_ATIVIDADE[ATIVIDADE],BS_ATIVIDADE[UNIDADE] ), "*")</f>
        <v>*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" s="105"/>
      <c r="W23" s="151"/>
      <c r="X23" s="104"/>
      <c r="Y23" s="129"/>
      <c r="Z23" s="104"/>
      <c r="AA23" s="105"/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-</v>
      </c>
      <c r="AJ23" s="9" t="str">
        <f>IF(BS_CONTROLE[[#This Row],[Atividade]]=0, "-", BS_CONTROLE[[#This Row],[Atividade]])</f>
        <v>-</v>
      </c>
      <c r="AK23" s="31">
        <f>BS_CONTROLE[[#This Row],[Local - Partida]]</f>
        <v>0</v>
      </c>
      <c r="AL23" s="31">
        <f>BS_CONTROLE[[#This Row],[Local - Encerramento]]</f>
        <v>0</v>
      </c>
      <c r="AM23" s="105" t="str">
        <f>IF(BS_CONTROLE[[#This Row],[Entre - Estações]]=0, "-", BS_CONTROLE[[#This Row],[Entre - Estações]])</f>
        <v>-</v>
      </c>
      <c r="AN23" s="105" t="str">
        <f>IF(BS_CONTROLE[[#This Row],[SB]]=0, "-", BS_CONTROLE[[#This Row],[SB]])</f>
        <v>-</v>
      </c>
      <c r="AO23" s="105" t="str">
        <f>IF(BS_CONTROLE[[#This Row],[SUB]]=0, "-", BS_CONTROLE[[#This Row],[SUB]])</f>
        <v>-</v>
      </c>
      <c r="AP23" s="105">
        <f>BS_CONTROLE[[#This Row],[KM - Inicio]]</f>
        <v>0</v>
      </c>
      <c r="AQ23" s="105">
        <f>BS_CONTROLE[[#This Row],[KM - Inicio]]</f>
        <v>0</v>
      </c>
      <c r="AR23" s="108"/>
      <c r="AS23" s="108"/>
      <c r="AT23" s="108"/>
      <c r="AU23" s="136"/>
      <c r="AV23" s="136"/>
      <c r="AW23" s="14"/>
      <c r="AX23" s="14"/>
      <c r="AY23" s="164" t="str">
        <f>IF(D23="","*",IFERROR(IF(ISODD(COUNT(AS23:AX23)),"ERRO",SUM((AT23-AS23),(AV23-AU23),(AX23-AW23))),"ERRO"))</f>
        <v>*</v>
      </c>
      <c r="AZ23" s="153"/>
      <c r="BA23" s="109"/>
      <c r="BB23" s="10" t="str">
        <f>IFERROR(_xlfn.XLOOKUP(AI23, BS_ATIVIDADE[ATIVIDADE],BS_ATIVIDADE[UNIDADE] ), "*")</f>
        <v>*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" s="150"/>
      <c r="BG23" s="16"/>
      <c r="BH23" s="17"/>
      <c r="BI23" s="17"/>
      <c r="BJ23" s="17"/>
      <c r="BK23" s="18"/>
      <c r="BL23" s="16"/>
      <c r="BM23" s="130"/>
      <c r="BN23" s="130"/>
      <c r="BO23" s="130"/>
      <c r="BP23" s="18"/>
      <c r="BQ23" s="12" t="str">
        <f>IF(AND(BR23&lt;1,BS23&lt;1),"Produção e Intervalo",IF(BR23&lt;1,"Intervalo",IF(BS23&lt;1,"Produção","Aderente")))</f>
        <v>Aderente</v>
      </c>
      <c r="BR23" s="19" t="str">
        <f>IF(OR(B23="",F23=""),"*",AY23/P23)</f>
        <v>*</v>
      </c>
      <c r="BS23" s="19" t="str">
        <f>IF(OR(B23="",F23=""),"*",BA23/Q23)</f>
        <v>*</v>
      </c>
      <c r="BT23" s="8" t="str">
        <f t="shared" si="1"/>
        <v/>
      </c>
    </row>
    <row r="24" spans="1:72">
      <c r="A24" s="47" t="str">
        <f>D24&amp;B24</f>
        <v/>
      </c>
      <c r="B24" s="102"/>
      <c r="C24" s="135" t="str">
        <f>IF(BS_CONTROLE[[#This Row],[DATA]]="","",WEEKNUM(BS_CONTROLE[[#This Row],[DATA]]))</f>
        <v/>
      </c>
      <c r="D24" s="104"/>
      <c r="E24" s="159">
        <v>81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IF(D24="","*",IFERROR(IF(ISODD(COUNT(AS24:AX24)),"ERRO",SUM((AT24-AS24),(AV24-AU24),(AX24-AW24))),"ERRO"))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50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>IF(AND(BR24&lt;1,BS24&lt;1),"Produção e Intervalo",IF(BR24&lt;1,"Intervalo",IF(BS24&lt;1,"Produção","Aderente")))</f>
        <v>Aderente</v>
      </c>
      <c r="BR24" s="19" t="str">
        <f>IF(OR(B24="",F24=""),"*",AY24/P24)</f>
        <v>*</v>
      </c>
      <c r="BS24" s="19" t="str">
        <f>IF(OR(B24="",F24=""),"*",BA24/Q24)</f>
        <v>*</v>
      </c>
      <c r="BT24" s="8" t="str">
        <f t="shared" si="1"/>
        <v/>
      </c>
    </row>
    <row r="25" spans="1:72">
      <c r="A25" s="47" t="str">
        <f>D25&amp;B25</f>
        <v/>
      </c>
      <c r="B25" s="102"/>
      <c r="C25" s="135" t="str">
        <f>IF(BS_CONTROLE[[#This Row],[DATA]]="","",WEEKNUM(BS_CONTROLE[[#This Row],[DATA]]))</f>
        <v/>
      </c>
      <c r="D25" s="104"/>
      <c r="E25" s="159">
        <v>82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IF(D25="","*",IFERROR(IF(ISODD(COUNT(AS25:AX25)),"ERRO",SUM((AT25-AS25),(AV25-AU25),(AX25-AW25))),"ERRO"))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>IF(AND(BR25&lt;1,BS25&lt;1),"Produção e Intervalo",IF(BR25&lt;1,"Intervalo",IF(BS25&lt;1,"Produção","Aderente")))</f>
        <v>Aderente</v>
      </c>
      <c r="BR25" s="19" t="str">
        <f>IF(OR(B25="",F25=""),"*",AY25/P25)</f>
        <v>*</v>
      </c>
      <c r="BS25" s="19" t="str">
        <f>IF(OR(B25="",F25=""),"*",BA25/Q25)</f>
        <v>*</v>
      </c>
      <c r="BT25" s="8" t="str">
        <f t="shared" si="1"/>
        <v/>
      </c>
    </row>
    <row r="26" spans="1:72">
      <c r="A26" s="47" t="str">
        <f>D26&amp;B26</f>
        <v/>
      </c>
      <c r="B26" s="102"/>
      <c r="C26" s="135" t="str">
        <f>IF(BS_CONTROLE[[#This Row],[DATA]]="","",WEEKNUM(BS_CONTROLE[[#This Row],[DATA]]))</f>
        <v/>
      </c>
      <c r="D26" s="104"/>
      <c r="E26" s="159">
        <v>83</v>
      </c>
      <c r="F26" s="126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10" t="str">
        <f>IFERROR(_xlfn.XLOOKUP(F26, BS_ATIVIDADE[ATIVIDADE],BS_ATIVIDADE[UNIDADE] ), "*")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6"/>
      <c r="AV26" s="136"/>
      <c r="AW26" s="14"/>
      <c r="AX26" s="14"/>
      <c r="AY26" s="164" t="str">
        <f>IF(D26="","*",IFERROR(IF(ISODD(COUNT(AS26:AX26)),"ERRO",SUM((AT26-AS26),(AV26-AU26),(AX26-AW26))),"ERRO"))</f>
        <v>*</v>
      </c>
      <c r="AZ26" s="153"/>
      <c r="BA26" s="109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6"/>
      <c r="BH26" s="17"/>
      <c r="BI26" s="17"/>
      <c r="BJ26" s="17"/>
      <c r="BK26" s="18"/>
      <c r="BL26" s="16"/>
      <c r="BM26" s="130"/>
      <c r="BN26" s="130"/>
      <c r="BO26" s="130"/>
      <c r="BP26" s="18"/>
      <c r="BQ26" s="12" t="str">
        <f>IF(AND(BR26&lt;1,BS26&lt;1),"Produção e Intervalo",IF(BR26&lt;1,"Intervalo",IF(BS26&lt;1,"Produção","Aderente")))</f>
        <v>Aderente</v>
      </c>
      <c r="BR26" s="19" t="str">
        <f>IF(OR(B26="",F26=""),"*",AY26/P26)</f>
        <v>*</v>
      </c>
      <c r="BS26" s="19" t="str">
        <f>IF(OR(B26="",F26=""),"*",BA26/Q26)</f>
        <v>*</v>
      </c>
      <c r="BT26" s="8" t="str">
        <f t="shared" si="1"/>
        <v/>
      </c>
    </row>
    <row r="27" spans="1:72">
      <c r="A27" s="47" t="str">
        <f>D27&amp;B27</f>
        <v/>
      </c>
      <c r="B27" s="102"/>
      <c r="C27" s="135" t="str">
        <f>IF(BS_CONTROLE[[#This Row],[DATA]]="","",WEEKNUM(BS_CONTROLE[[#This Row],[DATA]]))</f>
        <v/>
      </c>
      <c r="D27" s="104"/>
      <c r="E27" s="159">
        <v>84</v>
      </c>
      <c r="F27" s="126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10" t="str">
        <f>IFERROR(_xlfn.XLOOKUP(F27, BS_ATIVIDADE[ATIVIDADE],BS_ATIVIDADE[UNIDADE] ), "*")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6"/>
      <c r="AV27" s="136"/>
      <c r="AW27" s="14"/>
      <c r="AX27" s="14"/>
      <c r="AY27" s="164" t="str">
        <f>IF(D27="","*",IFERROR(IF(ISODD(COUNT(AS27:AX27)),"ERRO",SUM((AT27-AS27),(AV27-AU27),(AX27-AW27))),"ERRO"))</f>
        <v>*</v>
      </c>
      <c r="AZ27" s="153"/>
      <c r="BA27" s="109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6"/>
      <c r="BH27" s="17"/>
      <c r="BI27" s="17"/>
      <c r="BJ27" s="17"/>
      <c r="BK27" s="18"/>
      <c r="BL27" s="16"/>
      <c r="BM27" s="130"/>
      <c r="BN27" s="130"/>
      <c r="BO27" s="130"/>
      <c r="BP27" s="18"/>
      <c r="BQ27" s="12" t="str">
        <f>IF(AND(BR27&lt;1,BS27&lt;1),"Produção e Intervalo",IF(BR27&lt;1,"Intervalo",IF(BS27&lt;1,"Produção","Aderente")))</f>
        <v>Aderente</v>
      </c>
      <c r="BR27" s="19" t="str">
        <f>IF(OR(B27="",F27=""),"*",AY27/P27)</f>
        <v>*</v>
      </c>
      <c r="BS27" s="19" t="str">
        <f>IF(OR(B27="",F27=""),"*",BA27/Q27)</f>
        <v>*</v>
      </c>
      <c r="BT27" s="8" t="str">
        <f t="shared" si="1"/>
        <v/>
      </c>
    </row>
    <row r="28" spans="1:72">
      <c r="A28" s="47" t="str">
        <f>D28&amp;B28</f>
        <v/>
      </c>
      <c r="B28" s="102"/>
      <c r="C28" s="135" t="str">
        <f>IF(BS_CONTROLE[[#This Row],[DATA]]="","",WEEKNUM(BS_CONTROLE[[#This Row],[DATA]]))</f>
        <v/>
      </c>
      <c r="D28" s="104"/>
      <c r="E28" s="159">
        <v>85</v>
      </c>
      <c r="F28" s="126"/>
      <c r="G28" s="142" t="str">
        <f>IF(D28="","*",VLOOKUP(F28,BS_ATIVIDADE[],3,FALSE))</f>
        <v>*</v>
      </c>
      <c r="H28" s="106"/>
      <c r="I28" s="106"/>
      <c r="J28" s="105"/>
      <c r="K28" s="105"/>
      <c r="L28" s="105"/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06"/>
      <c r="P28" s="106"/>
      <c r="Q28" s="105"/>
      <c r="R28" s="10" t="str">
        <f>IFERROR(_xlfn.XLOOKUP(F28, BS_ATIVIDADE[ATIVIDADE],BS_ATIVIDADE[UNIDADE] ), "*")</f>
        <v>*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5"/>
      <c r="W28" s="151"/>
      <c r="X28" s="104"/>
      <c r="Y28" s="129"/>
      <c r="Z28" s="104"/>
      <c r="AA28" s="105"/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-</v>
      </c>
      <c r="AJ28" s="9" t="str">
        <f>IF(BS_CONTROLE[[#This Row],[Atividade]]=0, "-", BS_CONTROLE[[#This Row],[Atividade]])</f>
        <v>-</v>
      </c>
      <c r="AK28" s="31">
        <f>BS_CONTROLE[[#This Row],[Local - Partida]]</f>
        <v>0</v>
      </c>
      <c r="AL28" s="31">
        <f>BS_CONTROLE[[#This Row],[Local - Encerramento]]</f>
        <v>0</v>
      </c>
      <c r="AM28" s="105" t="str">
        <f>IF(BS_CONTROLE[[#This Row],[Entre - Estações]]=0, "-", BS_CONTROLE[[#This Row],[Entre - Estações]])</f>
        <v>-</v>
      </c>
      <c r="AN28" s="105" t="str">
        <f>IF(BS_CONTROLE[[#This Row],[SB]]=0, "-", BS_CONTROLE[[#This Row],[SB]])</f>
        <v>-</v>
      </c>
      <c r="AO28" s="105" t="str">
        <f>IF(BS_CONTROLE[[#This Row],[SUB]]=0, "-", BS_CONTROLE[[#This Row],[SUB]])</f>
        <v>-</v>
      </c>
      <c r="AP28" s="105">
        <f>BS_CONTROLE[[#This Row],[KM - Inicio]]</f>
        <v>0</v>
      </c>
      <c r="AQ28" s="105">
        <f>BS_CONTROLE[[#This Row],[KM - Inicio]]</f>
        <v>0</v>
      </c>
      <c r="AR28" s="108"/>
      <c r="AS28" s="108"/>
      <c r="AT28" s="108"/>
      <c r="AU28" s="136"/>
      <c r="AV28" s="136"/>
      <c r="AW28" s="14"/>
      <c r="AX28" s="14"/>
      <c r="AY28" s="164" t="str">
        <f>IF(D28="","*",IFERROR(IF(ISODD(COUNT(AS28:AX28)),"ERRO",SUM((AT28-AS28),(AV28-AU28),(AX28-AW28))),"ERRO"))</f>
        <v>*</v>
      </c>
      <c r="AZ28" s="153"/>
      <c r="BA28" s="109"/>
      <c r="BB28" s="10" t="str">
        <f>IFERROR(_xlfn.XLOOKUP(AI28, BS_ATIVIDADE[ATIVIDADE],BS_ATIVIDADE[UNIDADE] ), "*")</f>
        <v>*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50"/>
      <c r="BG28" s="16"/>
      <c r="BH28" s="17"/>
      <c r="BI28" s="17"/>
      <c r="BJ28" s="17"/>
      <c r="BK28" s="18"/>
      <c r="BL28" s="16"/>
      <c r="BM28" s="130"/>
      <c r="BN28" s="130"/>
      <c r="BO28" s="130"/>
      <c r="BP28" s="18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 t="str">
        <f t="shared" si="1"/>
        <v/>
      </c>
    </row>
    <row r="29" spans="1:72">
      <c r="A29" s="47" t="str">
        <f>D29&amp;B29</f>
        <v/>
      </c>
      <c r="B29" s="102"/>
      <c r="C29" s="135" t="str">
        <f>IF(BS_CONTROLE[[#This Row],[DATA]]="","",WEEKNUM(BS_CONTROLE[[#This Row],[DATA]]))</f>
        <v/>
      </c>
      <c r="D29" s="104"/>
      <c r="E29" s="159">
        <v>86</v>
      </c>
      <c r="F29" s="126"/>
      <c r="G29" s="142" t="str">
        <f>IF(D29="","*",VLOOKUP(F29,BS_ATIVIDADE[],3,FALSE))</f>
        <v>*</v>
      </c>
      <c r="H29" s="106"/>
      <c r="I29" s="106"/>
      <c r="J29" s="105"/>
      <c r="K29" s="105"/>
      <c r="L29" s="105"/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2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06"/>
      <c r="P29" s="106"/>
      <c r="Q29" s="105"/>
      <c r="R29" s="10" t="str">
        <f>IFERROR(_xlfn.XLOOKUP(F29, BS_ATIVIDADE[ATIVIDADE],BS_ATIVIDADE[UNIDADE] ), "*")</f>
        <v>*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5"/>
      <c r="W29" s="151"/>
      <c r="X29" s="104"/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1">
        <f>BS_CONTROLE[[#This Row],[Local - Partida]]</f>
        <v>0</v>
      </c>
      <c r="AL29" s="31">
        <f>BS_CONTROLE[[#This Row],[Local - Encerramento]]</f>
        <v>0</v>
      </c>
      <c r="AM29" s="105" t="str">
        <f>IF(BS_CONTROLE[[#This Row],[Entre - Estações]]=0, "-", BS_CONTROLE[[#This Row],[Entre - Estações]])</f>
        <v>-</v>
      </c>
      <c r="AN29" s="105" t="str">
        <f>IF(BS_CONTROLE[[#This Row],[SB]]=0, "-", BS_CONTROLE[[#This Row],[SB]])</f>
        <v>-</v>
      </c>
      <c r="AO29" s="105" t="str">
        <f>IF(BS_CONTROLE[[#This Row],[SUB]]=0, "-", BS_CONTROLE[[#This Row],[SUB]])</f>
        <v>-</v>
      </c>
      <c r="AP29" s="105">
        <f>BS_CONTROLE[[#This Row],[KM - Inicio]]</f>
        <v>0</v>
      </c>
      <c r="AQ29" s="105">
        <f>BS_CONTROLE[[#This Row],[KM - Inicio]]</f>
        <v>0</v>
      </c>
      <c r="AR29" s="108"/>
      <c r="AS29" s="108"/>
      <c r="AT29" s="108"/>
      <c r="AU29" s="136"/>
      <c r="AV29" s="136"/>
      <c r="AW29" s="14"/>
      <c r="AX29" s="14"/>
      <c r="AY29" s="164" t="str">
        <f>IF(D29="","*",IFERROR(IF(ISODD(COUNT(AS29:AX29)),"ERRO",SUM((AT29-AS29),(AV29-AU29),(AX29-AW29))),"ERRO"))</f>
        <v>*</v>
      </c>
      <c r="AZ29" s="153"/>
      <c r="BA29" s="109"/>
      <c r="BB29" s="10" t="str">
        <f>IFERROR(_xlfn.XLOOKUP(AI29, BS_ATIVIDADE[ATIVIDADE],BS_ATIVIDADE[UNIDADE] ), "*")</f>
        <v>*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50"/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>IF(AND(BR29&lt;1,BS29&lt;1),"Produção e Intervalo",IF(BR29&lt;1,"Intervalo",IF(BS29&lt;1,"Produção","Aderente")))</f>
        <v>Aderente</v>
      </c>
      <c r="BR29" s="19" t="str">
        <f>IF(OR(B29="",F29=""),"*",AY29/P29)</f>
        <v>*</v>
      </c>
      <c r="BS29" s="19" t="str">
        <f>IF(OR(B29="",F29=""),"*",BA29/Q29)</f>
        <v>*</v>
      </c>
      <c r="BT29" s="8" t="str">
        <f t="shared" si="1"/>
        <v/>
      </c>
    </row>
    <row r="30" spans="1:72">
      <c r="A30" s="47" t="str">
        <f>D30&amp;B30</f>
        <v/>
      </c>
      <c r="B30" s="102"/>
      <c r="C30" s="135" t="str">
        <f>IF(BS_CONTROLE[[#This Row],[DATA]]="","",WEEKNUM(BS_CONTROLE[[#This Row],[DATA]]))</f>
        <v/>
      </c>
      <c r="D30" s="104"/>
      <c r="E30" s="159">
        <v>87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>IF(D30="","*",IFERROR(IF(ISODD(COUNT(AS30:AX30)),"ERRO",SUM((AT30-AS30),(AV30-AU30),(AX30-AW30))),"ERRO"))</f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0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>IF(AND(BR30&lt;1,BS30&lt;1),"Produção e Intervalo",IF(BR30&lt;1,"Intervalo",IF(BS30&lt;1,"Produção","Aderente")))</f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1"/>
        <v/>
      </c>
    </row>
    <row r="31" spans="1:72">
      <c r="A31" s="47" t="str">
        <f>D31&amp;B31</f>
        <v/>
      </c>
      <c r="B31" s="102"/>
      <c r="C31" s="135" t="str">
        <f>IF(BS_CONTROLE[[#This Row],[DATA]]="","",WEEKNUM(BS_CONTROLE[[#This Row],[DATA]]))</f>
        <v/>
      </c>
      <c r="D31" s="104"/>
      <c r="E31" s="159">
        <v>88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>IF(D31="","*",IFERROR(IF(ISODD(COUNT(AS31:AX31)),"ERRO",SUM((AT31-AS31),(AV31-AU31),(AX31-AW31))),"ERRO"))</f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0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>IF(AND(BR31&lt;1,BS31&lt;1),"Produção e Intervalo",IF(BR31&lt;1,"Intervalo",IF(BS31&lt;1,"Produção","Aderente")))</f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1"/>
        <v/>
      </c>
    </row>
    <row r="32" spans="1:72">
      <c r="A32" s="47" t="str">
        <f>D32&amp;B32</f>
        <v/>
      </c>
      <c r="B32" s="102"/>
      <c r="C32" s="135" t="str">
        <f>IF(BS_CONTROLE[[#This Row],[DATA]]="","",WEEKNUM(BS_CONTROLE[[#This Row],[DATA]]))</f>
        <v/>
      </c>
      <c r="D32" s="104"/>
      <c r="E32" s="159">
        <v>89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>IF(D32="","*",IFERROR(IF(ISODD(COUNT(AS32:AX32)),"ERRO",SUM((AT32-AS32),(AV32-AU32),(AX32-AW32))),"ERRO"))</f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0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>IF(AND(BR32&lt;1,BS32&lt;1),"Produção e Intervalo",IF(BR32&lt;1,"Intervalo",IF(BS32&lt;1,"Produção","Aderente")))</f>
        <v>Aderente</v>
      </c>
      <c r="BR32" s="19" t="str">
        <f>IF(OR(B32="",F32=""),"*",AY32/P32)</f>
        <v>*</v>
      </c>
      <c r="BS32" s="19" t="str">
        <f>IF(OR(B32="",F32=""),"*",BA32/Q32)</f>
        <v>*</v>
      </c>
      <c r="BT32" s="8" t="str">
        <f t="shared" si="1"/>
        <v/>
      </c>
    </row>
    <row r="33" spans="1:72">
      <c r="A33" s="47" t="str">
        <f>D33&amp;B33</f>
        <v/>
      </c>
      <c r="B33" s="102"/>
      <c r="C33" s="135" t="str">
        <f>IF(BS_CONTROLE[[#This Row],[DATA]]="","",WEEKNUM(BS_CONTROLE[[#This Row],[DATA]]))</f>
        <v/>
      </c>
      <c r="D33" s="104"/>
      <c r="E33" s="159">
        <v>90</v>
      </c>
      <c r="F33" s="126"/>
      <c r="G33" s="142" t="str">
        <f>IF(D33="","*",VLOOKUP(F33,BS_ATIVIDADE[],3,FALSE))</f>
        <v>*</v>
      </c>
      <c r="H33" s="106"/>
      <c r="I33" s="106"/>
      <c r="J33" s="105"/>
      <c r="K33" s="105"/>
      <c r="L33" s="105"/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6"/>
      <c r="P33" s="106"/>
      <c r="Q33" s="105"/>
      <c r="R33" s="10" t="str">
        <f>IFERROR(_xlfn.XLOOKUP(F33, BS_ATIVIDADE[ATIVIDADE],BS_ATIVIDADE[UNIDADE] ), "*")</f>
        <v>*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5"/>
      <c r="W33" s="151"/>
      <c r="X33" s="104"/>
      <c r="Y33" s="129"/>
      <c r="Z33" s="104"/>
      <c r="AA33" s="105"/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5" t="str">
        <f>IF(BS_CONTROLE[[#This Row],[Entre - Estações]]=0, "-", BS_CONTROLE[[#This Row],[Entre - Estações]])</f>
        <v>-</v>
      </c>
      <c r="AN33" s="105" t="str">
        <f>IF(BS_CONTROLE[[#This Row],[SB]]=0, "-", BS_CONTROLE[[#This Row],[SB]])</f>
        <v>-</v>
      </c>
      <c r="AO33" s="105" t="str">
        <f>IF(BS_CONTROLE[[#This Row],[SUB]]=0, "-", BS_CONTROLE[[#This Row],[SUB]])</f>
        <v>-</v>
      </c>
      <c r="AP33" s="105">
        <f>BS_CONTROLE[[#This Row],[KM - Inicio]]</f>
        <v>0</v>
      </c>
      <c r="AQ33" s="105">
        <f>BS_CONTROLE[[#This Row],[KM - Inicio]]</f>
        <v>0</v>
      </c>
      <c r="AR33" s="108"/>
      <c r="AS33" s="108"/>
      <c r="AT33" s="108"/>
      <c r="AU33" s="136"/>
      <c r="AV33" s="136"/>
      <c r="AW33" s="14"/>
      <c r="AX33" s="14"/>
      <c r="AY33" s="164" t="str">
        <f>IF(D33="","*",IFERROR(IF(ISODD(COUNT(AS33:AX33)),"ERRO",SUM((AT33-AS33),(AV33-AU33),(AX33-AW33))),"ERRO"))</f>
        <v>*</v>
      </c>
      <c r="AZ33" s="153"/>
      <c r="BA33" s="109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0"/>
      <c r="BG33" s="16"/>
      <c r="BH33" s="17"/>
      <c r="BI33" s="17"/>
      <c r="BJ33" s="17"/>
      <c r="BK33" s="18"/>
      <c r="BL33" s="16"/>
      <c r="BM33" s="130"/>
      <c r="BN33" s="130"/>
      <c r="BO33" s="130"/>
      <c r="BP33" s="18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 t="str">
        <f t="shared" si="1"/>
        <v/>
      </c>
    </row>
    <row r="34" spans="1:72">
      <c r="A34" s="47" t="str">
        <f>D34&amp;B34</f>
        <v/>
      </c>
      <c r="B34" s="102"/>
      <c r="C34" s="135" t="str">
        <f>IF(BS_CONTROLE[[#This Row],[DATA]]="","",WEEKNUM(BS_CONTROLE[[#This Row],[DATA]]))</f>
        <v/>
      </c>
      <c r="D34" s="104"/>
      <c r="E34" s="159">
        <v>91</v>
      </c>
      <c r="F34" s="126"/>
      <c r="G34" s="142" t="str">
        <f>IF(D34="","*",VLOOKUP(F34,BS_ATIVIDADE[],3,FALSE))</f>
        <v>*</v>
      </c>
      <c r="H34" s="106"/>
      <c r="I34" s="106"/>
      <c r="J34" s="105"/>
      <c r="K34" s="105"/>
      <c r="L34" s="105"/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6"/>
      <c r="P34" s="106"/>
      <c r="Q34" s="105"/>
      <c r="R34" s="10" t="str">
        <f>IFERROR(_xlfn.XLOOKUP(F34, BS_ATIVIDADE[ATIVIDADE],BS_ATIVIDADE[UNIDADE] ), "*")</f>
        <v>*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5"/>
      <c r="W34" s="151"/>
      <c r="X34" s="104"/>
      <c r="Y34" s="129"/>
      <c r="Z34" s="104"/>
      <c r="AA34" s="105"/>
      <c r="AB34" s="103"/>
      <c r="AC34" s="152"/>
      <c r="AD34" s="107"/>
      <c r="AE34" s="105"/>
      <c r="AF34" s="105"/>
      <c r="AG34" s="105"/>
      <c r="AH34" s="15"/>
      <c r="AI34" s="126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5" t="str">
        <f>IF(BS_CONTROLE[[#This Row],[Entre - Estações]]=0, "-", BS_CONTROLE[[#This Row],[Entre - Estações]])</f>
        <v>-</v>
      </c>
      <c r="AN34" s="105" t="str">
        <f>IF(BS_CONTROLE[[#This Row],[SB]]=0, "-", BS_CONTROLE[[#This Row],[SB]])</f>
        <v>-</v>
      </c>
      <c r="AO34" s="105" t="str">
        <f>IF(BS_CONTROLE[[#This Row],[SUB]]=0, "-", BS_CONTROLE[[#This Row],[SUB]])</f>
        <v>-</v>
      </c>
      <c r="AP34" s="105">
        <f>BS_CONTROLE[[#This Row],[KM - Inicio]]</f>
        <v>0</v>
      </c>
      <c r="AQ34" s="105">
        <f>BS_CONTROLE[[#This Row],[KM - Inicio]]</f>
        <v>0</v>
      </c>
      <c r="AR34" s="108"/>
      <c r="AS34" s="108"/>
      <c r="AT34" s="108"/>
      <c r="AU34" s="136"/>
      <c r="AV34" s="136"/>
      <c r="AW34" s="14"/>
      <c r="AX34" s="14"/>
      <c r="AY34" s="164" t="str">
        <f>IF(D34="","*",IFERROR(IF(ISODD(COUNT(AS34:AX34)),"ERRO",SUM((AT34-AS34),(AV34-AU34),(AX34-AW34))),"ERRO"))</f>
        <v>*</v>
      </c>
      <c r="AZ34" s="153"/>
      <c r="BA34" s="109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0"/>
      <c r="BG34" s="16"/>
      <c r="BH34" s="17"/>
      <c r="BI34" s="17"/>
      <c r="BJ34" s="17"/>
      <c r="BK34" s="18"/>
      <c r="BL34" s="16"/>
      <c r="BM34" s="130"/>
      <c r="BN34" s="130"/>
      <c r="BO34" s="130"/>
      <c r="BP34" s="18"/>
      <c r="BQ34" s="12" t="str">
        <f>IF(AND(BR34&lt;1,BS34&lt;1),"Produção e Intervalo",IF(BR34&lt;1,"Intervalo",IF(BS34&lt;1,"Produção","Aderente")))</f>
        <v>Aderente</v>
      </c>
      <c r="BR34" s="19" t="str">
        <f>IF(OR(B34="",F34=""),"*",AY34/P34)</f>
        <v>*</v>
      </c>
      <c r="BS34" s="19" t="str">
        <f>IF(OR(B34="",F34=""),"*",BA34/Q34)</f>
        <v>*</v>
      </c>
      <c r="BT34" s="8" t="str">
        <f t="shared" si="1"/>
        <v/>
      </c>
    </row>
    <row r="35" spans="1:72">
      <c r="A35" s="47" t="str">
        <f>D35&amp;B35</f>
        <v/>
      </c>
      <c r="B35" s="102"/>
      <c r="C35" s="135" t="str">
        <f>IF(BS_CONTROLE[[#This Row],[DATA]]="","",WEEKNUM(BS_CONTROLE[[#This Row],[DATA]]))</f>
        <v/>
      </c>
      <c r="D35" s="104"/>
      <c r="E35" s="159">
        <v>92</v>
      </c>
      <c r="F35" s="126"/>
      <c r="G35" s="142" t="str">
        <f>IF(D35="","*",VLOOKUP(F35,BS_ATIVIDADE[],3,FALSE))</f>
        <v>*</v>
      </c>
      <c r="H35" s="106"/>
      <c r="I35" s="106"/>
      <c r="J35" s="105"/>
      <c r="K35" s="105"/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6"/>
      <c r="P35" s="106"/>
      <c r="Q35" s="105"/>
      <c r="R35" s="10" t="str">
        <f>IFERROR(_xlfn.XLOOKUP(F35, BS_ATIVIDADE[ATIVIDADE],BS_ATIVIDADE[UNIDADE] ), "*")</f>
        <v>*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5"/>
      <c r="W35" s="151"/>
      <c r="X35" s="104"/>
      <c r="Y35" s="129"/>
      <c r="Z35" s="104"/>
      <c r="AA35" s="105"/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5" t="str">
        <f>IF(BS_CONTROLE[[#This Row],[Entre - Estações]]=0, "-", BS_CONTROLE[[#This Row],[Entre - Estações]])</f>
        <v>-</v>
      </c>
      <c r="AN35" s="105" t="str">
        <f>IF(BS_CONTROLE[[#This Row],[SB]]=0, "-", BS_CONTROLE[[#This Row],[SB]])</f>
        <v>-</v>
      </c>
      <c r="AO35" s="105" t="str">
        <f>IF(BS_CONTROLE[[#This Row],[SUB]]=0, "-", BS_CONTROLE[[#This Row],[SUB]])</f>
        <v>-</v>
      </c>
      <c r="AP35" s="105">
        <f>BS_CONTROLE[[#This Row],[KM - Inicio]]</f>
        <v>0</v>
      </c>
      <c r="AQ35" s="105">
        <f>BS_CONTROLE[[#This Row],[KM - Inicio]]</f>
        <v>0</v>
      </c>
      <c r="AR35" s="108"/>
      <c r="AS35" s="108"/>
      <c r="AT35" s="108"/>
      <c r="AU35" s="136"/>
      <c r="AV35" s="136"/>
      <c r="AW35" s="14"/>
      <c r="AX35" s="14"/>
      <c r="AY35" s="164" t="str">
        <f>IF(D35="","*",IFERROR(IF(ISODD(COUNT(AS35:AX35)),"ERRO",SUM((AT35-AS35),(AV35-AU35),(AX35-AW35))),"ERRO"))</f>
        <v>*</v>
      </c>
      <c r="AZ35" s="153"/>
      <c r="BA35" s="109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/>
      </c>
      <c r="B36" s="102"/>
      <c r="C36" s="135" t="str">
        <f>IF(BS_CONTROLE[[#This Row],[DATA]]="","",WEEKNUM(BS_CONTROLE[[#This Row],[DATA]]))</f>
        <v/>
      </c>
      <c r="D36" s="104"/>
      <c r="E36" s="159">
        <v>93</v>
      </c>
      <c r="F36" s="126"/>
      <c r="G36" s="142" t="str">
        <f>IF(D36="","*",VLOOKUP(F36,BS_ATIVIDADE[],3,FALSE))</f>
        <v>*</v>
      </c>
      <c r="H36" s="106"/>
      <c r="I36" s="106"/>
      <c r="J36" s="105"/>
      <c r="K36" s="105"/>
      <c r="L36" s="105"/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6"/>
      <c r="P36" s="106"/>
      <c r="Q36" s="105"/>
      <c r="R36" s="10" t="str">
        <f>IFERROR(_xlfn.XLOOKUP(F36, BS_ATIVIDADE[ATIVIDADE],BS_ATIVIDADE[UNIDADE] ), "*")</f>
        <v>*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5"/>
      <c r="W36" s="151"/>
      <c r="X36" s="104"/>
      <c r="Y36" s="129"/>
      <c r="Z36" s="104"/>
      <c r="AA36" s="105"/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5" t="str">
        <f>IF(BS_CONTROLE[[#This Row],[Entre - Estações]]=0, "-", BS_CONTROLE[[#This Row],[Entre - Estações]])</f>
        <v>-</v>
      </c>
      <c r="AN36" s="105" t="str">
        <f>IF(BS_CONTROLE[[#This Row],[SB]]=0, "-", BS_CONTROLE[[#This Row],[SB]])</f>
        <v>-</v>
      </c>
      <c r="AO36" s="105" t="str">
        <f>IF(BS_CONTROLE[[#This Row],[SUB]]=0, "-", BS_CONTROLE[[#This Row],[SUB]])</f>
        <v>-</v>
      </c>
      <c r="AP36" s="105">
        <f>BS_CONTROLE[[#This Row],[KM - Inicio]]</f>
        <v>0</v>
      </c>
      <c r="AQ36" s="105">
        <f>BS_CONTROLE[[#This Row],[KM - Inicio]]</f>
        <v>0</v>
      </c>
      <c r="AR36" s="108"/>
      <c r="AS36" s="108"/>
      <c r="AT36" s="108"/>
      <c r="AU36" s="136"/>
      <c r="AV36" s="136"/>
      <c r="AW36" s="14"/>
      <c r="AX36" s="14"/>
      <c r="AY36" s="164" t="str">
        <f>IF(D36="","*",IFERROR(IF(ISODD(COUNT(AS36:AX36)),"ERRO",SUM((AT36-AS36),(AV36-AU36),(AX36-AW36))),"ERRO"))</f>
        <v>*</v>
      </c>
      <c r="AZ36" s="153"/>
      <c r="BA36" s="109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/>
      </c>
      <c r="B37" s="102"/>
      <c r="C37" s="135" t="str">
        <f>IF(BS_CONTROLE[[#This Row],[DATA]]="","",WEEKNUM(BS_CONTROLE[[#This Row],[DATA]]))</f>
        <v/>
      </c>
      <c r="D37" s="104"/>
      <c r="E37" s="159">
        <v>94</v>
      </c>
      <c r="F37" s="126"/>
      <c r="G37" s="142" t="str">
        <f>IF(D37="","*",VLOOKUP(F37,BS_ATIVIDADE[],3,FALSE))</f>
        <v>*</v>
      </c>
      <c r="H37" s="106"/>
      <c r="I37" s="106"/>
      <c r="J37" s="105"/>
      <c r="K37" s="105"/>
      <c r="L37" s="105"/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6"/>
      <c r="P37" s="106"/>
      <c r="Q37" s="105"/>
      <c r="R37" s="10" t="str">
        <f>IFERROR(_xlfn.XLOOKUP(F37, BS_ATIVIDADE[ATIVIDADE],BS_ATIVIDADE[UNIDADE] ), "*")</f>
        <v>*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5"/>
      <c r="W37" s="151"/>
      <c r="X37" s="104"/>
      <c r="Y37" s="129"/>
      <c r="Z37" s="104"/>
      <c r="AA37" s="105"/>
      <c r="AB37" s="103"/>
      <c r="AC37" s="152"/>
      <c r="AD37" s="107"/>
      <c r="AE37" s="105"/>
      <c r="AF37" s="105"/>
      <c r="AG37" s="105"/>
      <c r="AH37" s="15"/>
      <c r="AI37" s="126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5" t="str">
        <f>IF(BS_CONTROLE[[#This Row],[Entre - Estações]]=0, "-", BS_CONTROLE[[#This Row],[Entre - Estações]])</f>
        <v>-</v>
      </c>
      <c r="AN37" s="105" t="str">
        <f>IF(BS_CONTROLE[[#This Row],[SB]]=0, "-", BS_CONTROLE[[#This Row],[SB]])</f>
        <v>-</v>
      </c>
      <c r="AO37" s="105" t="str">
        <f>IF(BS_CONTROLE[[#This Row],[SUB]]=0, "-", BS_CONTROLE[[#This Row],[SUB]])</f>
        <v>-</v>
      </c>
      <c r="AP37" s="105">
        <f>BS_CONTROLE[[#This Row],[KM - Inicio]]</f>
        <v>0</v>
      </c>
      <c r="AQ37" s="105">
        <f>BS_CONTROLE[[#This Row],[KM - Inicio]]</f>
        <v>0</v>
      </c>
      <c r="AR37" s="108"/>
      <c r="AS37" s="108"/>
      <c r="AT37" s="108"/>
      <c r="AU37" s="136"/>
      <c r="AV37" s="136"/>
      <c r="AW37" s="14"/>
      <c r="AX37" s="14"/>
      <c r="AY37" s="164" t="str">
        <f>IF(D37="","*",IFERROR(IF(ISODD(COUNT(AS37:AX37)),"ERRO",SUM((AT37-AS37),(AV37-AU37),(AX37-AW37))),"ERRO"))</f>
        <v>*</v>
      </c>
      <c r="AZ37" s="153"/>
      <c r="BA37" s="109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/>
      </c>
      <c r="B38" s="102"/>
      <c r="C38" s="135" t="str">
        <f>IF(BS_CONTROLE[[#This Row],[DATA]]="","",WEEKNUM(BS_CONTROLE[[#This Row],[DATA]]))</f>
        <v/>
      </c>
      <c r="D38" s="104"/>
      <c r="E38" s="159">
        <v>95</v>
      </c>
      <c r="F38" s="126"/>
      <c r="G38" s="142" t="str">
        <f>IF(D38="","*",VLOOKUP(F38,BS_ATIVIDADE[],3,FALSE))</f>
        <v>*</v>
      </c>
      <c r="H38" s="106"/>
      <c r="I38" s="106"/>
      <c r="J38" s="105"/>
      <c r="K38" s="105"/>
      <c r="L38" s="105"/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6"/>
      <c r="P38" s="106"/>
      <c r="Q38" s="105"/>
      <c r="R38" s="10" t="str">
        <f>IFERROR(_xlfn.XLOOKUP(F38, BS_ATIVIDADE[ATIVIDADE],BS_ATIVIDADE[UNIDADE] ), "*")</f>
        <v>*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5"/>
      <c r="W38" s="151"/>
      <c r="X38" s="104"/>
      <c r="Y38" s="129"/>
      <c r="Z38" s="104"/>
      <c r="AA38" s="105"/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5" t="str">
        <f>IF(BS_CONTROLE[[#This Row],[Entre - Estações]]=0, "-", BS_CONTROLE[[#This Row],[Entre - Estações]])</f>
        <v>-</v>
      </c>
      <c r="AN38" s="105" t="str">
        <f>IF(BS_CONTROLE[[#This Row],[SB]]=0, "-", BS_CONTROLE[[#This Row],[SB]])</f>
        <v>-</v>
      </c>
      <c r="AO38" s="105" t="str">
        <f>IF(BS_CONTROLE[[#This Row],[SUB]]=0, "-", BS_CONTROLE[[#This Row],[SUB]])</f>
        <v>-</v>
      </c>
      <c r="AP38" s="105">
        <f>BS_CONTROLE[[#This Row],[KM - Inicio]]</f>
        <v>0</v>
      </c>
      <c r="AQ38" s="105">
        <f>BS_CONTROLE[[#This Row],[KM - Inicio]]</f>
        <v>0</v>
      </c>
      <c r="AR38" s="108"/>
      <c r="AS38" s="108"/>
      <c r="AT38" s="108"/>
      <c r="AU38" s="136"/>
      <c r="AV38" s="136"/>
      <c r="AW38" s="14"/>
      <c r="AX38" s="14"/>
      <c r="AY38" s="164" t="str">
        <f>IF(D38="","*",IFERROR(IF(ISODD(COUNT(AS38:AX38)),"ERRO",SUM((AT38-AS38),(AV38-AU38),(AX38-AW38))),"ERRO"))</f>
        <v>*</v>
      </c>
      <c r="AZ38" s="153"/>
      <c r="BA38" s="109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/>
      </c>
      <c r="B39" s="102"/>
      <c r="C39" s="135" t="str">
        <f>IF(BS_CONTROLE[[#This Row],[DATA]]="","",WEEKNUM(BS_CONTROLE[[#This Row],[DATA]]))</f>
        <v/>
      </c>
      <c r="D39" s="104"/>
      <c r="E39" s="159">
        <v>96</v>
      </c>
      <c r="F39" s="126"/>
      <c r="G39" s="142" t="str">
        <f>IF(D39="","*",VLOOKUP(F39,BS_ATIVIDADE[],3,FALSE))</f>
        <v>*</v>
      </c>
      <c r="H39" s="106"/>
      <c r="I39" s="106"/>
      <c r="J39" s="105"/>
      <c r="K39" s="105"/>
      <c r="L39" s="105"/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6"/>
      <c r="P39" s="106"/>
      <c r="Q39" s="105"/>
      <c r="R39" s="10" t="str">
        <f>IFERROR(_xlfn.XLOOKUP(F39, BS_ATIVIDADE[ATIVIDADE],BS_ATIVIDADE[UNIDADE] ), "*")</f>
        <v>*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5"/>
      <c r="W39" s="151"/>
      <c r="X39" s="104"/>
      <c r="Y39" s="129"/>
      <c r="Z39" s="104"/>
      <c r="AA39" s="105"/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5" t="str">
        <f>IF(BS_CONTROLE[[#This Row],[Entre - Estações]]=0, "-", BS_CONTROLE[[#This Row],[Entre - Estações]])</f>
        <v>-</v>
      </c>
      <c r="AN39" s="105" t="str">
        <f>IF(BS_CONTROLE[[#This Row],[SB]]=0, "-", BS_CONTROLE[[#This Row],[SB]])</f>
        <v>-</v>
      </c>
      <c r="AO39" s="105" t="str">
        <f>IF(BS_CONTROLE[[#This Row],[SUB]]=0, "-", BS_CONTROLE[[#This Row],[SUB]])</f>
        <v>-</v>
      </c>
      <c r="AP39" s="105">
        <f>BS_CONTROLE[[#This Row],[KM - Inicio]]</f>
        <v>0</v>
      </c>
      <c r="AQ39" s="105">
        <f>BS_CONTROLE[[#This Row],[KM - Inicio]]</f>
        <v>0</v>
      </c>
      <c r="AR39" s="108"/>
      <c r="AS39" s="108"/>
      <c r="AT39" s="108"/>
      <c r="AU39" s="136"/>
      <c r="AV39" s="136"/>
      <c r="AW39" s="14"/>
      <c r="AX39" s="14"/>
      <c r="AY39" s="164" t="str">
        <f>IF(D39="","*",IFERROR(IF(ISODD(COUNT(AS39:AX39)),"ERRO",SUM((AT39-AS39),(AV39-AU39),(AX39-AW39))),"ERRO"))</f>
        <v>*</v>
      </c>
      <c r="AZ39" s="153"/>
      <c r="BA39" s="109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/>
      </c>
      <c r="B40" s="102"/>
      <c r="C40" s="135" t="str">
        <f>IF(BS_CONTROLE[[#This Row],[DATA]]="","",WEEKNUM(BS_CONTROLE[[#This Row],[DATA]]))</f>
        <v/>
      </c>
      <c r="D40" s="104"/>
      <c r="E40" s="159">
        <v>97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>IF(D40="","*",IFERROR(IF(ISODD(COUNT(AS40:AX40)),"ERRO",SUM((AT40-AS40),(AV40-AU40),(AX40-AW40))),"ERRO"))</f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/>
      </c>
      <c r="B41" s="102"/>
      <c r="C41" s="135" t="str">
        <f>IF(BS_CONTROLE[[#This Row],[DATA]]="","",WEEKNUM(BS_CONTROLE[[#This Row],[DATA]]))</f>
        <v/>
      </c>
      <c r="D41" s="104"/>
      <c r="E41" s="159">
        <v>98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>IF(D41="","*",IFERROR(IF(ISODD(COUNT(AS41:AX41)),"ERRO",SUM((AT41-AS41),(AV41-AU41),(AX41-AW41))),"ERRO"))</f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/>
      </c>
      <c r="B42" s="102"/>
      <c r="C42" s="135" t="str">
        <f>IF(BS_CONTROLE[[#This Row],[DATA]]="","",WEEKNUM(BS_CONTROLE[[#This Row],[DATA]]))</f>
        <v/>
      </c>
      <c r="D42" s="104"/>
      <c r="E42" s="159">
        <v>99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>IF(D42="","*",IFERROR(IF(ISODD(COUNT(AS42:AX42)),"ERRO",SUM((AT42-AS42),(AV42-AU42),(AX42-AW42))),"ERRO"))</f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/>
      </c>
      <c r="B43" s="102"/>
      <c r="C43" s="135" t="str">
        <f>IF(BS_CONTROLE[[#This Row],[DATA]]="","",WEEKNUM(BS_CONTROLE[[#This Row],[DATA]]))</f>
        <v/>
      </c>
      <c r="D43" s="104"/>
      <c r="E43" s="159">
        <v>100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>IF(D43="","*",IFERROR(IF(ISODD(COUNT(AS43:AX43)),"ERRO",SUM((AT43-AS43),(AV43-AU43),(AX43-AW43))),"ERRO"))</f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>
      <c r="A44" s="47" t="str">
        <f>D44&amp;B44</f>
        <v/>
      </c>
      <c r="B44" s="102"/>
      <c r="C44" s="135" t="str">
        <f>IF(BS_CONTROLE[[#This Row],[DATA]]="","",WEEKNUM(BS_CONTROLE[[#This Row],[DATA]]))</f>
        <v/>
      </c>
      <c r="D44" s="104"/>
      <c r="E44" s="159">
        <v>101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>IF(D44="","*",IFERROR(IF(ISODD(COUNT(AS44:AX44)),"ERRO",SUM((AT44-AS44),(AV44-AU44),(AX44-AW44))),"ERRO"))</f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/>
      </c>
      <c r="B45" s="102"/>
      <c r="C45" s="135" t="str">
        <f>IF(BS_CONTROLE[[#This Row],[DATA]]="","",WEEKNUM(BS_CONTROLE[[#This Row],[DATA]]))</f>
        <v/>
      </c>
      <c r="D45" s="104"/>
      <c r="E45" s="159">
        <v>102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>IF(D45="","*",IFERROR(IF(ISODD(COUNT(AS45:AX45)),"ERRO",SUM((AT45-AS45),(AV45-AU45),(AX45-AW45))),"ERRO"))</f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/>
      </c>
      <c r="B46" s="102"/>
      <c r="C46" s="135" t="str">
        <f>IF(BS_CONTROLE[[#This Row],[DATA]]="","",WEEKNUM(BS_CONTROLE[[#This Row],[DATA]]))</f>
        <v/>
      </c>
      <c r="D46" s="104"/>
      <c r="E46" s="159">
        <v>103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>IF(D46="","*",IFERROR(IF(ISODD(COUNT(AS46:AX46)),"ERRO",SUM((AT46-AS46),(AV46-AU46),(AX46-AW46))),"ERRO"))</f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/>
      </c>
      <c r="B47" s="102"/>
      <c r="C47" s="135" t="str">
        <f>IF(BS_CONTROLE[[#This Row],[DATA]]="","",WEEKNUM(BS_CONTROLE[[#This Row],[DATA]]))</f>
        <v/>
      </c>
      <c r="D47" s="104"/>
      <c r="E47" s="159">
        <v>104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>IF(D47="","*",IFERROR(IF(ISODD(COUNT(AS47:AX47)),"ERRO",SUM((AT47-AS47),(AV47-AU47),(AX47-AW47))),"ERRO"))</f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/>
      </c>
      <c r="B48" s="102"/>
      <c r="C48" s="135" t="str">
        <f>IF(BS_CONTROLE[[#This Row],[DATA]]="","",WEEKNUM(BS_CONTROLE[[#This Row],[DATA]]))</f>
        <v/>
      </c>
      <c r="D48" s="104"/>
      <c r="E48" s="159">
        <v>105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>IF(D48="","*",IFERROR(IF(ISODD(COUNT(AS48:AX48)),"ERRO",SUM((AT48-AS48),(AV48-AU48),(AX48-AW48))),"ERRO"))</f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/>
      </c>
      <c r="B49" s="102"/>
      <c r="C49" s="135" t="str">
        <f>IF(BS_CONTROLE[[#This Row],[DATA]]="","",WEEKNUM(BS_CONTROLE[[#This Row],[DATA]]))</f>
        <v/>
      </c>
      <c r="D49" s="104"/>
      <c r="E49" s="159">
        <v>106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>IF(D49="","*",IFERROR(IF(ISODD(COUNT(AS49:AX49)),"ERRO",SUM((AT49-AS49),(AV49-AU49),(AX49-AW49))),"ERRO"))</f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/>
      </c>
      <c r="B50" s="102"/>
      <c r="C50" s="135" t="str">
        <f>IF(BS_CONTROLE[[#This Row],[DATA]]="","",WEEKNUM(BS_CONTROLE[[#This Row],[DATA]]))</f>
        <v/>
      </c>
      <c r="D50" s="104"/>
      <c r="E50" s="159">
        <v>107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>IF(D50="","*",IFERROR(IF(ISODD(COUNT(AS50:AX50)),"ERRO",SUM((AT50-AS50),(AV50-AU50),(AX50-AW50))),"ERRO"))</f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/>
      </c>
      <c r="B51" s="102"/>
      <c r="C51" s="135" t="str">
        <f>IF(BS_CONTROLE[[#This Row],[DATA]]="","",WEEKNUM(BS_CONTROLE[[#This Row],[DATA]]))</f>
        <v/>
      </c>
      <c r="D51" s="104"/>
      <c r="E51" s="159">
        <v>108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>IF(D51="","*",IFERROR(IF(ISODD(COUNT(AS51:AX51)),"ERRO",SUM((AT51-AS51),(AV51-AU51),(AX51-AW51))),"ERRO"))</f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/>
      </c>
      <c r="B52" s="102"/>
      <c r="C52" s="135" t="str">
        <f>IF(BS_CONTROLE[[#This Row],[DATA]]="","",WEEKNUM(BS_CONTROLE[[#This Row],[DATA]]))</f>
        <v/>
      </c>
      <c r="D52" s="104"/>
      <c r="E52" s="159">
        <v>109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>IF(D52="","*",IFERROR(IF(ISODD(COUNT(AS52:AX52)),"ERRO",SUM((AT52-AS52),(AV52-AU52),(AX52-AW52))),"ERRO"))</f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/>
      </c>
      <c r="B53" s="102"/>
      <c r="C53" s="135" t="str">
        <f>IF(BS_CONTROLE[[#This Row],[DATA]]="","",WEEKNUM(BS_CONTROLE[[#This Row],[DATA]]))</f>
        <v/>
      </c>
      <c r="D53" s="104"/>
      <c r="E53" s="159">
        <v>110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>IF(D53="","*",IFERROR(IF(ISODD(COUNT(AS53:AX53)),"ERRO",SUM((AT53-AS53),(AV53-AU53),(AX53-AW53))),"ERRO"))</f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/>
      </c>
      <c r="B54" s="102"/>
      <c r="C54" s="135" t="str">
        <f>IF(BS_CONTROLE[[#This Row],[DATA]]="","",WEEKNUM(BS_CONTROLE[[#This Row],[DATA]]))</f>
        <v/>
      </c>
      <c r="D54" s="104"/>
      <c r="E54" s="159">
        <v>111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>IF(D54="","*",IFERROR(IF(ISODD(COUNT(AS54:AX54)),"ERRO",SUM((AT54-AS54),(AV54-AU54),(AX54-AW54))),"ERRO"))</f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/>
      </c>
      <c r="B55" s="102"/>
      <c r="C55" s="135" t="str">
        <f>IF(BS_CONTROLE[[#This Row],[DATA]]="","",WEEKNUM(BS_CONTROLE[[#This Row],[DATA]]))</f>
        <v/>
      </c>
      <c r="D55" s="104"/>
      <c r="E55" s="159">
        <v>112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>IF(D55="","*",IFERROR(IF(ISODD(COUNT(AS55:AX55)),"ERRO",SUM((AT55-AS55),(AV55-AU55),(AX55-AW55))),"ERRO"))</f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/>
      </c>
      <c r="B56" s="102"/>
      <c r="C56" s="135" t="str">
        <f>IF(BS_CONTROLE[[#This Row],[DATA]]="","",WEEKNUM(BS_CONTROLE[[#This Row],[DATA]]))</f>
        <v/>
      </c>
      <c r="D56" s="104"/>
      <c r="E56" s="159">
        <v>113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>IF(D56="","*",IFERROR(IF(ISODD(COUNT(AS56:AX56)),"ERRO",SUM((AT56-AS56),(AV56-AU56),(AX56-AW56))),"ERRO"))</f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/>
      </c>
      <c r="B57" s="102"/>
      <c r="C57" s="135" t="str">
        <f>IF(BS_CONTROLE[[#This Row],[DATA]]="","",WEEKNUM(BS_CONTROLE[[#This Row],[DATA]]))</f>
        <v/>
      </c>
      <c r="D57" s="104"/>
      <c r="E57" s="159">
        <v>114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>IF(D57="","*",IFERROR(IF(ISODD(COUNT(AS57:AX57)),"ERRO",SUM((AT57-AS57),(AV57-AU57),(AX57-AW57))),"ERRO"))</f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/>
      </c>
      <c r="B58" s="102"/>
      <c r="C58" s="135" t="str">
        <f>IF(BS_CONTROLE[[#This Row],[DATA]]="","",WEEKNUM(BS_CONTROLE[[#This Row],[DATA]]))</f>
        <v/>
      </c>
      <c r="D58" s="104"/>
      <c r="E58" s="159">
        <v>115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>IF(D58="","*",IFERROR(IF(ISODD(COUNT(AS58:AX58)),"ERRO",SUM((AT58-AS58),(AV58-AU58),(AX58-AW58))),"ERRO"))</f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/>
      </c>
      <c r="B59" s="102"/>
      <c r="C59" s="135" t="str">
        <f>IF(BS_CONTROLE[[#This Row],[DATA]]="","",WEEKNUM(BS_CONTROLE[[#This Row],[DATA]]))</f>
        <v/>
      </c>
      <c r="D59" s="104"/>
      <c r="E59" s="159">
        <v>116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>IF(D59="","*",IFERROR(IF(ISODD(COUNT(AS59:AX59)),"ERRO",SUM((AT59-AS59),(AV59-AU59),(AX59-AW59))),"ERRO"))</f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/>
      </c>
    </row>
    <row r="60" spans="1:72">
      <c r="A60" s="47" t="str">
        <f>D60&amp;B60</f>
        <v/>
      </c>
      <c r="B60" s="102"/>
      <c r="C60" s="135" t="str">
        <f>IF(BS_CONTROLE[[#This Row],[DATA]]="","",WEEKNUM(BS_CONTROLE[[#This Row],[DATA]]))</f>
        <v/>
      </c>
      <c r="D60" s="104"/>
      <c r="E60" s="159">
        <v>117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>IF(D60="","*",IFERROR(IF(ISODD(COUNT(AS60:AX60)),"ERRO",SUM((AT60-AS60),(AV60-AU60),(AX60-AW60))),"ERRO"))</f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/>
      </c>
      <c r="B61" s="102"/>
      <c r="C61" s="135" t="str">
        <f>IF(BS_CONTROLE[[#This Row],[DATA]]="","",WEEKNUM(BS_CONTROLE[[#This Row],[DATA]]))</f>
        <v/>
      </c>
      <c r="D61" s="104"/>
      <c r="E61" s="159">
        <v>118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>IF(D61="","*",IFERROR(IF(ISODD(COUNT(AS61:AX61)),"ERRO",SUM((AT61-AS61),(AV61-AU61),(AX61-AW61))),"ERRO"))</f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/>
      </c>
      <c r="B62" s="102"/>
      <c r="C62" s="135" t="str">
        <f>IF(BS_CONTROLE[[#This Row],[DATA]]="","",WEEKNUM(BS_CONTROLE[[#This Row],[DATA]]))</f>
        <v/>
      </c>
      <c r="D62" s="104"/>
      <c r="E62" s="159">
        <v>119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>IF(D62="","*",IFERROR(IF(ISODD(COUNT(AS62:AX62)),"ERRO",SUM((AT62-AS62),(AV62-AU62),(AX62-AW62))),"ERRO"))</f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/>
      </c>
      <c r="B63" s="102"/>
      <c r="C63" s="135" t="str">
        <f>IF(BS_CONTROLE[[#This Row],[DATA]]="","",WEEKNUM(BS_CONTROLE[[#This Row],[DATA]]))</f>
        <v/>
      </c>
      <c r="D63" s="104"/>
      <c r="E63" s="159">
        <v>120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>IF(D63="","*",IFERROR(IF(ISODD(COUNT(AS63:AX63)),"ERRO",SUM((AT63-AS63),(AV63-AU63),(AX63-AW63))),"ERRO"))</f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/>
      </c>
      <c r="B64" s="102"/>
      <c r="C64" s="135" t="str">
        <f>IF(BS_CONTROLE[[#This Row],[DATA]]="","",WEEKNUM(BS_CONTROLE[[#This Row],[DATA]]))</f>
        <v/>
      </c>
      <c r="D64" s="104"/>
      <c r="E64" s="159">
        <v>121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>IF(D64="","*",IFERROR(IF(ISODD(COUNT(AS64:AX64)),"ERRO",SUM((AT64-AS64),(AV64-AU64),(AX64-AW64))),"ERRO"))</f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122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123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/>
      </c>
      <c r="B67" s="102"/>
      <c r="C67" s="135" t="str">
        <f>IF(BS_CONTROLE[[#This Row],[DATA]]="","",WEEKNUM(BS_CONTROLE[[#This Row],[DATA]]))</f>
        <v/>
      </c>
      <c r="D67" s="104"/>
      <c r="E67" s="159">
        <v>124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>IF(D67="","*",IFERROR(IF(ISODD(COUNT(AS67:AX67)),"ERRO",SUM((AT67-AS67),(AV67-AU67),(AX67-AW67))),"ERRO"))</f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1"/>
        <v/>
      </c>
    </row>
    <row r="68" spans="1:72">
      <c r="A68" s="47" t="str">
        <f>D68&amp;B68</f>
        <v/>
      </c>
      <c r="B68" s="102"/>
      <c r="C68" s="135" t="str">
        <f>IF(BS_CONTROLE[[#This Row],[DATA]]="","",WEEKNUM(BS_CONTROLE[[#This Row],[DATA]]))</f>
        <v/>
      </c>
      <c r="D68" s="104"/>
      <c r="E68" s="159">
        <v>125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>IF(D68="","*",IFERROR(IF(ISODD(COUNT(AS68:AX68)),"ERRO",SUM((AT68-AS68),(AV68-AU68),(AX68-AW68))),"ERRO"))</f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1"/>
        <v/>
      </c>
    </row>
    <row r="69" spans="1:72">
      <c r="A69" s="47" t="str">
        <f>D69&amp;B69</f>
        <v/>
      </c>
      <c r="B69" s="102"/>
      <c r="C69" s="135" t="str">
        <f>IF(BS_CONTROLE[[#This Row],[DATA]]="","",WEEKNUM(BS_CONTROLE[[#This Row],[DATA]]))</f>
        <v/>
      </c>
      <c r="D69" s="104"/>
      <c r="E69" s="159">
        <v>126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>IF(D69="","*",IFERROR(IF(ISODD(COUNT(AS69:AX69)),"ERRO",SUM((AT69-AS69),(AV69-AU69),(AX69-AW69))),"ERRO"))</f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1"/>
        <v/>
      </c>
    </row>
    <row r="70" spans="1:72">
      <c r="A70" s="47" t="str">
        <f>D70&amp;B70</f>
        <v/>
      </c>
      <c r="B70" s="102"/>
      <c r="C70" s="135" t="str">
        <f>IF(BS_CONTROLE[[#This Row],[DATA]]="","",WEEKNUM(BS_CONTROLE[[#This Row],[DATA]]))</f>
        <v/>
      </c>
      <c r="D70" s="104"/>
      <c r="E70" s="159">
        <v>127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>IF(D70="","*",IFERROR(IF(ISODD(COUNT(AS70:AX70)),"ERRO",SUM((AT70-AS70),(AV70-AU70),(AX70-AW70))),"ERRO"))</f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>IF(AND(BR70&lt;1,BS70&lt;1),"Produção e Intervalo",IF(BR70&lt;1,"Intervalo",IF(BS70&lt;1,"Produção","Aderente")))</f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1"/>
        <v/>
      </c>
    </row>
    <row r="71" spans="1:72">
      <c r="A71" s="47" t="str">
        <f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128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>IF(D71="","*",IFERROR(IF(ISODD(COUNT(AS71:AX71)),"ERRO",SUM((AT71-AS71),(AV71-AU71),(AX71-AW71))),"ERRO"))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ref="BT71:BT134" si="2">IF(BN71="","",SUBSTITUTE(BM71," ","")&amp;SUBSTITUTE(BN71," ",""))</f>
        <v/>
      </c>
    </row>
    <row r="72" spans="1:72">
      <c r="A72" s="47" t="str">
        <f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129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>IF(D72="","*",IFERROR(IF(ISODD(COUNT(AS72:AX72)),"ERRO",SUM((AT72-AS72),(AV72-AU72),(AX72-AW72))),"ERRO"))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2"/>
        <v/>
      </c>
    </row>
    <row r="73" spans="1:72">
      <c r="A73" s="47" t="str">
        <f>D73&amp;B73</f>
        <v/>
      </c>
      <c r="B73" s="102"/>
      <c r="C73" s="135" t="str">
        <f>IF(BS_CONTROLE[[#This Row],[DATA]]="","",WEEKNUM(BS_CONTROLE[[#This Row],[DATA]]))</f>
        <v/>
      </c>
      <c r="D73" s="104"/>
      <c r="E73" s="159">
        <v>130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>IF(D73="","*",IFERROR(IF(ISODD(COUNT(AS73:AX73)),"ERRO",SUM((AT73-AS73),(AV73-AU73),(AX73-AW73))),"ERRO"))</f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131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/>
      </c>
      <c r="B75" s="102"/>
      <c r="C75" s="135" t="str">
        <f>IF(BS_CONTROLE[[#This Row],[DATA]]="","",WEEKNUM(BS_CONTROLE[[#This Row],[DATA]]))</f>
        <v/>
      </c>
      <c r="D75" s="104"/>
      <c r="E75" s="159">
        <v>132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>IF(D75="","*",IFERROR(IF(ISODD(COUNT(AS75:AX75)),"ERRO",SUM((AT75-AS75),(AV75-AU75),(AX75-AW75))),"ERRO"))</f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2"/>
        <v/>
      </c>
    </row>
    <row r="76" spans="1:72">
      <c r="A76" s="47" t="str">
        <f>D76&amp;B76</f>
        <v/>
      </c>
      <c r="B76" s="102"/>
      <c r="C76" s="135" t="str">
        <f>IF(BS_CONTROLE[[#This Row],[DATA]]="","",WEEKNUM(BS_CONTROLE[[#This Row],[DATA]]))</f>
        <v/>
      </c>
      <c r="D76" s="104"/>
      <c r="E76" s="159">
        <v>133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>IF(D76="","*",IFERROR(IF(ISODD(COUNT(AS76:AX76)),"ERRO",SUM((AT76-AS76),(AV76-AU76),(AX76-AW76))),"ERRO"))</f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2"/>
        <v/>
      </c>
    </row>
    <row r="77" spans="1:72">
      <c r="A77" s="47" t="str">
        <f>D77&amp;B77</f>
        <v/>
      </c>
      <c r="B77" s="102"/>
      <c r="C77" s="135" t="str">
        <f>IF(BS_CONTROLE[[#This Row],[DATA]]="","",WEEKNUM(BS_CONTROLE[[#This Row],[DATA]]))</f>
        <v/>
      </c>
      <c r="D77" s="104"/>
      <c r="E77" s="159">
        <v>134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>IF(D77="","*",IFERROR(IF(ISODD(COUNT(AS77:AX77)),"ERRO",SUM((AT77-AS77),(AV77-AU77),(AX77-AW77))),"ERRO"))</f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2"/>
        <v/>
      </c>
    </row>
    <row r="78" spans="1:72">
      <c r="A78" s="47" t="str">
        <f>D78&amp;B78</f>
        <v/>
      </c>
      <c r="B78" s="102"/>
      <c r="C78" s="135" t="str">
        <f>IF(BS_CONTROLE[[#This Row],[DATA]]="","",WEEKNUM(BS_CONTROLE[[#This Row],[DATA]]))</f>
        <v/>
      </c>
      <c r="D78" s="104"/>
      <c r="E78" s="159">
        <v>135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>IF(D78="","*",IFERROR(IF(ISODD(COUNT(AS78:AX78)),"ERRO",SUM((AT78-AS78),(AV78-AU78),(AX78-AW78))),"ERRO"))</f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2"/>
        <v/>
      </c>
    </row>
    <row r="79" spans="1:72">
      <c r="A79" s="47" t="str">
        <f>D79&amp;B79</f>
        <v/>
      </c>
      <c r="B79" s="102"/>
      <c r="C79" s="135" t="str">
        <f>IF(BS_CONTROLE[[#This Row],[DATA]]="","",WEEKNUM(BS_CONTROLE[[#This Row],[DATA]]))</f>
        <v/>
      </c>
      <c r="D79" s="104"/>
      <c r="E79" s="159">
        <v>136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>IF(D79="","*",IFERROR(IF(ISODD(COUNT(AS79:AX79)),"ERRO",SUM((AT79-AS79),(AV79-AU79),(AX79-AW79))),"ERRO"))</f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2"/>
        <v/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137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>
      <c r="A81" s="47" t="str">
        <f>D81&amp;B81</f>
        <v/>
      </c>
      <c r="B81" s="102"/>
      <c r="C81" s="135" t="str">
        <f>IF(BS_CONTROLE[[#This Row],[DATA]]="","",WEEKNUM(BS_CONTROLE[[#This Row],[DATA]]))</f>
        <v/>
      </c>
      <c r="D81" s="104"/>
      <c r="E81" s="159">
        <v>138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>IF(D81="","*",IFERROR(IF(ISODD(COUNT(AS81:AX81)),"ERRO",SUM((AT81-AS81),(AV81-AU81),(AX81-AW81))),"ERRO"))</f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2"/>
        <v/>
      </c>
    </row>
    <row r="82" spans="1:72">
      <c r="A82" s="47" t="str">
        <f>D82&amp;B82</f>
        <v/>
      </c>
      <c r="B82" s="102"/>
      <c r="C82" s="135" t="str">
        <f>IF(BS_CONTROLE[[#This Row],[DATA]]="","",WEEKNUM(BS_CONTROLE[[#This Row],[DATA]]))</f>
        <v/>
      </c>
      <c r="D82" s="104"/>
      <c r="E82" s="159">
        <v>139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>IF(D82="","*",IFERROR(IF(ISODD(COUNT(AS82:AX82)),"ERRO",SUM((AT82-AS82),(AV82-AU82),(AX82-AW82))),"ERRO"))</f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2"/>
        <v/>
      </c>
    </row>
    <row r="83" spans="1:72">
      <c r="A83" s="47" t="str">
        <f>D83&amp;B83</f>
        <v/>
      </c>
      <c r="B83" s="102"/>
      <c r="C83" s="135" t="str">
        <f>IF(BS_CONTROLE[[#This Row],[DATA]]="","",WEEKNUM(BS_CONTROLE[[#This Row],[DATA]]))</f>
        <v/>
      </c>
      <c r="D83" s="104"/>
      <c r="E83" s="159">
        <v>140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>IF(D83="","*",IFERROR(IF(ISODD(COUNT(AS83:AX83)),"ERRO",SUM((AT83-AS83),(AV83-AU83),(AX83-AW83))),"ERRO"))</f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2"/>
        <v/>
      </c>
    </row>
    <row r="84" spans="1:72">
      <c r="A84" s="47" t="str">
        <f>D84&amp;B84</f>
        <v/>
      </c>
      <c r="B84" s="102"/>
      <c r="C84" s="135" t="str">
        <f>IF(BS_CONTROLE[[#This Row],[DATA]]="","",WEEKNUM(BS_CONTROLE[[#This Row],[DATA]]))</f>
        <v/>
      </c>
      <c r="D84" s="104"/>
      <c r="E84" s="159">
        <v>141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>IF(D84="","*",IFERROR(IF(ISODD(COUNT(AS84:AX84)),"ERRO",SUM((AT84-AS84),(AV84-AU84),(AX84-AW84))),"ERRO"))</f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si="2"/>
        <v/>
      </c>
    </row>
    <row r="85" spans="1:72">
      <c r="A85" s="47" t="str">
        <f>D85&amp;B85</f>
        <v/>
      </c>
      <c r="B85" s="102"/>
      <c r="C85" s="135" t="str">
        <f>IF(BS_CONTROLE[[#This Row],[DATA]]="","",WEEKNUM(BS_CONTROLE[[#This Row],[DATA]]))</f>
        <v/>
      </c>
      <c r="D85" s="104"/>
      <c r="E85" s="159">
        <v>142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>IF(D85="","*",IFERROR(IF(ISODD(COUNT(AS85:AX85)),"ERRO",SUM((AT85-AS85),(AV85-AU85),(AX85-AW85))),"ERRO"))</f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2"/>
        <v/>
      </c>
    </row>
    <row r="86" spans="1:72">
      <c r="A86" s="47" t="str">
        <f>D86&amp;B86</f>
        <v/>
      </c>
      <c r="B86" s="102"/>
      <c r="C86" s="135" t="str">
        <f>IF(BS_CONTROLE[[#This Row],[DATA]]="","",WEEKNUM(BS_CONTROLE[[#This Row],[DATA]]))</f>
        <v/>
      </c>
      <c r="D86" s="104"/>
      <c r="E86" s="159">
        <v>143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>IF(D86="","*",IFERROR(IF(ISODD(COUNT(AS86:AX86)),"ERRO",SUM((AT86-AS86),(AV86-AU86),(AX86-AW86))),"ERRO"))</f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2"/>
        <v/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144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/>
      </c>
      <c r="B88" s="102"/>
      <c r="C88" s="135" t="str">
        <f>IF(BS_CONTROLE[[#This Row],[DATA]]="","",WEEKNUM(BS_CONTROLE[[#This Row],[DATA]]))</f>
        <v/>
      </c>
      <c r="D88" s="104"/>
      <c r="E88" s="159">
        <v>145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>IF(D88="","*",IFERROR(IF(ISODD(COUNT(AS88:AX88)),"ERRO",SUM((AT88-AS88),(AV88-AU88),(AX88-AW88))),"ERRO"))</f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2"/>
        <v/>
      </c>
    </row>
    <row r="89" spans="1:72">
      <c r="A89" s="47" t="str">
        <f>D89&amp;B89</f>
        <v/>
      </c>
      <c r="B89" s="102"/>
      <c r="C89" s="135" t="str">
        <f>IF(BS_CONTROLE[[#This Row],[DATA]]="","",WEEKNUM(BS_CONTROLE[[#This Row],[DATA]]))</f>
        <v/>
      </c>
      <c r="D89" s="104"/>
      <c r="E89" s="159">
        <v>146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>IF(D89="","*",IFERROR(IF(ISODD(COUNT(AS89:AX89)),"ERRO",SUM((AT89-AS89),(AV89-AU89),(AX89-AW89))),"ERRO"))</f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147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/>
      </c>
      <c r="B91" s="102"/>
      <c r="C91" s="135" t="str">
        <f>IF(BS_CONTROLE[[#This Row],[DATA]]="","",WEEKNUM(BS_CONTROLE[[#This Row],[DATA]]))</f>
        <v/>
      </c>
      <c r="D91" s="104"/>
      <c r="E91" s="159">
        <v>148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2"/>
        <v/>
      </c>
    </row>
    <row r="92" spans="1:72">
      <c r="A92" s="47" t="str">
        <f>D92&amp;B92</f>
        <v/>
      </c>
      <c r="B92" s="102"/>
      <c r="C92" s="135" t="str">
        <f>IF(BS_CONTROLE[[#This Row],[DATA]]="","",WEEKNUM(BS_CONTROLE[[#This Row],[DATA]]))</f>
        <v/>
      </c>
      <c r="D92" s="104"/>
      <c r="E92" s="159">
        <v>149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2"/>
        <v/>
      </c>
    </row>
    <row r="93" spans="1:72">
      <c r="A93" s="47" t="str">
        <f>D93&amp;B93</f>
        <v/>
      </c>
      <c r="B93" s="102"/>
      <c r="C93" s="135" t="str">
        <f>IF(BS_CONTROLE[[#This Row],[DATA]]="","",WEEKNUM(BS_CONTROLE[[#This Row],[DATA]]))</f>
        <v/>
      </c>
      <c r="D93" s="104"/>
      <c r="E93" s="159">
        <v>150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151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/>
      </c>
      <c r="B95" s="102"/>
      <c r="C95" s="135" t="str">
        <f>IF(BS_CONTROLE[[#This Row],[DATA]]="","",WEEKNUM(BS_CONTROLE[[#This Row],[DATA]]))</f>
        <v/>
      </c>
      <c r="D95" s="104"/>
      <c r="E95" s="159">
        <v>152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>IF(D95="","*",IFERROR(IF(ISODD(COUNT(AS95:AX95)),"ERRO",SUM((AT95-AS95),(AV95-AU95),(AX95-AW95))),"ERRO"))</f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2"/>
        <v/>
      </c>
    </row>
    <row r="96" spans="1:72">
      <c r="A96" s="47" t="str">
        <f>D96&amp;B96</f>
        <v/>
      </c>
      <c r="B96" s="102"/>
      <c r="C96" s="135" t="str">
        <f>IF(BS_CONTROLE[[#This Row],[DATA]]="","",WEEKNUM(BS_CONTROLE[[#This Row],[DATA]]))</f>
        <v/>
      </c>
      <c r="D96" s="104"/>
      <c r="E96" s="159">
        <v>153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>IF(D96="","*",IFERROR(IF(ISODD(COUNT(AS96:AX96)),"ERRO",SUM((AT96-AS96),(AV96-AU96),(AX96-AW96))),"ERRO"))</f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2"/>
        <v/>
      </c>
    </row>
    <row r="97" spans="1:72">
      <c r="A97" s="47" t="str">
        <f>D97&amp;B97</f>
        <v/>
      </c>
      <c r="B97" s="102"/>
      <c r="C97" s="135" t="str">
        <f>IF(BS_CONTROLE[[#This Row],[DATA]]="","",WEEKNUM(BS_CONTROLE[[#This Row],[DATA]]))</f>
        <v/>
      </c>
      <c r="D97" s="104"/>
      <c r="E97" s="159">
        <v>154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>IF(D97="","*",IFERROR(IF(ISODD(COUNT(AS97:AX97)),"ERRO",SUM((AT97-AS97),(AV97-AU97),(AX97-AW97))),"ERRO"))</f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2"/>
        <v/>
      </c>
    </row>
    <row r="98" spans="1:72">
      <c r="A98" s="47" t="str">
        <f>D98&amp;B98</f>
        <v/>
      </c>
      <c r="B98" s="102"/>
      <c r="C98" s="135" t="str">
        <f>IF(BS_CONTROLE[[#This Row],[DATA]]="","",WEEKNUM(BS_CONTROLE[[#This Row],[DATA]]))</f>
        <v/>
      </c>
      <c r="D98" s="104"/>
      <c r="E98" s="159">
        <v>155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>IF(D98="","*",IFERROR(IF(ISODD(COUNT(AS98:AX98)),"ERRO",SUM((AT98-AS98),(AV98-AU98),(AX98-AW98))),"ERRO"))</f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2"/>
        <v/>
      </c>
    </row>
    <row r="99" spans="1:72">
      <c r="A99" s="47" t="str">
        <f>D99&amp;B99</f>
        <v/>
      </c>
      <c r="B99" s="102"/>
      <c r="C99" s="135" t="str">
        <f>IF(BS_CONTROLE[[#This Row],[DATA]]="","",WEEKNUM(BS_CONTROLE[[#This Row],[DATA]]))</f>
        <v/>
      </c>
      <c r="D99" s="104"/>
      <c r="E99" s="159">
        <v>156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>IF(D99="","*",IFERROR(IF(ISODD(COUNT(AS99:AX99)),"ERRO",SUM((AT99-AS99),(AV99-AU99),(AX99-AW99))),"ERRO"))</f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2"/>
        <v/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157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/>
      </c>
      <c r="B101" s="102"/>
      <c r="C101" s="135" t="str">
        <f>IF(BS_CONTROLE[[#This Row],[DATA]]="","",WEEKNUM(BS_CONTROLE[[#This Row],[DATA]]))</f>
        <v/>
      </c>
      <c r="D101" s="104"/>
      <c r="E101" s="159">
        <v>158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>IF(D101="","*",IFERROR(IF(ISODD(COUNT(AS101:AX101)),"ERRO",SUM((AT101-AS101),(AV101-AU101),(AX101-AW101))),"ERRO"))</f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2"/>
        <v/>
      </c>
    </row>
    <row r="102" spans="1:72">
      <c r="A102" s="47" t="str">
        <f>D102&amp;B102</f>
        <v/>
      </c>
      <c r="B102" s="102"/>
      <c r="C102" s="135" t="str">
        <f>IF(BS_CONTROLE[[#This Row],[DATA]]="","",WEEKNUM(BS_CONTROLE[[#This Row],[DATA]]))</f>
        <v/>
      </c>
      <c r="D102" s="104"/>
      <c r="E102" s="159">
        <v>159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>IF(D102="","*",IFERROR(IF(ISODD(COUNT(AS102:AX102)),"ERRO",SUM((AT102-AS102),(AV102-AU102),(AX102-AW102))),"ERRO"))</f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160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161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162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163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164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165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166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167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168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169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170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171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172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173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174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175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176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177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178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179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180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181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182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183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184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185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186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187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188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189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190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191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192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193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194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195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196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197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198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199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200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201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202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203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204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205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206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207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208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209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210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211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212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213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214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215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216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217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218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219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220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221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222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223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224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225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226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227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228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229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230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231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232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233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234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235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236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237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238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239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240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241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242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243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244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245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246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247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248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249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250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251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252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253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254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255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256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257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258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259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260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261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262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263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264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265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266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267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268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269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270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271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272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273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274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275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276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277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278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279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280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281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282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283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284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285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286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287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288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289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290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291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292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293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294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295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296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297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298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299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300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301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302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303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304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305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306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307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308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309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310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311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312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313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314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315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316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317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318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319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320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321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322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323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324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325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326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327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328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329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330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331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332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333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334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335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336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337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338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339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340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341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342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343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344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345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346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347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348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349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350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351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352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353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354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355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356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357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358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359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360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361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362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363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364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365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366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367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368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369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370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371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372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373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374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375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376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377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378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379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380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381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382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383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384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385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386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387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388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389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390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391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392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393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394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395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396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397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398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399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400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401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402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403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404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405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406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407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408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409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410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411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412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413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414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415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416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417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418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419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420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421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422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423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424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425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426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427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428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429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430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431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432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433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434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435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436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437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438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439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440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441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442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443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444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445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446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447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448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449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450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451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452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453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454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455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456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457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458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459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460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461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462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463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464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465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466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467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468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469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470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471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472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473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474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475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476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477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478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479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480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481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482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483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484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485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486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487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488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489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490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491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492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493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494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495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496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497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498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499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500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501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502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503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504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505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506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507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508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509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510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511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512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513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514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515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516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517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518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519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520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521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522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523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524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525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526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527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528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529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530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531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532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533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534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535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536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537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538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539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540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541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542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543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544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545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546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547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548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549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550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551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552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553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554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555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556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557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558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559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560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561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562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563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564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565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566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567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568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569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570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571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572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573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574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575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576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577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578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579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580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581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582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583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584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585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586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587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588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589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590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591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592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593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594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595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596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597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598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599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600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601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602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603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604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605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606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607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608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609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610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611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612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613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614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615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616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617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618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619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620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621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622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623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624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625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626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627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628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629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630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631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632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633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634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635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636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637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638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639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640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641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642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643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644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645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646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647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648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649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650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651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652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653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654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655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656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657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658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659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660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661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662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663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664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665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666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667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668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669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670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671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672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673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674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675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676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677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678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679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680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681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682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683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684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685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686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687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688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689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690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691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692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693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694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695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696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697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698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699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700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701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702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703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704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705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706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707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708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709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710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711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712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713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714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715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716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717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718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719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720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721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722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723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724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725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726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727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728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729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730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731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732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733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734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735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736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737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738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739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740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741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742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743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744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745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746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747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748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749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750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751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752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753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754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755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756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757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758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759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760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761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762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763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764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765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766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767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768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769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770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771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772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773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774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775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776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777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778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779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780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781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782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783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784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785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786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787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788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789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790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791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792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793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794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795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796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797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798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799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800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801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802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803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804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805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806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807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808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809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810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811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812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813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814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815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816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817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818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819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820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821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822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823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824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825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826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827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828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829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830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831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832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833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834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835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836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837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838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839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840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841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842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843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844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845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846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847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848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849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850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851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852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853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854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855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856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857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858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859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860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861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862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863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864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865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866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867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868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869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870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871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872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873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874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875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876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877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878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879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880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881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882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883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884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885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886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887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888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889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890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891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892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893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894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895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896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897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898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899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900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901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902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903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904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905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906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907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908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909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910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911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912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913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914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915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916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917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918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919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920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921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922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923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924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925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926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927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928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929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930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931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932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933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934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935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936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937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938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939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940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941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942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943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944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945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946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947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948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949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950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951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952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953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954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955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956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957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958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959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960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961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962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963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964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965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966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967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968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969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970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971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972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973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974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975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976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977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978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979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980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981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982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983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984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985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986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987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988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989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990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991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992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993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994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995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>ROGÉRIO (TP-730)46083</v>
      </c>
      <c r="B939" s="102">
        <v>46083</v>
      </c>
      <c r="C939" s="135">
        <f>IF(BS_CONTROLE[[#This Row],[DATA]]="","",WEEKNUM(BS_CONTROLE[[#This Row],[DATA]]))</f>
        <v>10</v>
      </c>
      <c r="D939" s="104" t="s">
        <v>900</v>
      </c>
      <c r="E939" s="159">
        <v>774</v>
      </c>
      <c r="F939" s="126" t="s">
        <v>744</v>
      </c>
      <c r="G939" s="142" t="str">
        <f>IF(D939="","*",VLOOKUP(F939,BS_ATIVIDADE[],3,FALSE))</f>
        <v>DORMENTE - SUBSTITUIÇÂO</v>
      </c>
      <c r="H939" s="106" t="s">
        <v>558</v>
      </c>
      <c r="I939" s="106" t="s">
        <v>558</v>
      </c>
      <c r="J939" s="105">
        <v>56</v>
      </c>
      <c r="K939" s="105">
        <v>202</v>
      </c>
      <c r="L939" s="105" t="s">
        <v>558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939" s="106">
        <v>0.375</v>
      </c>
      <c r="P939" s="106">
        <v>8.3333333333333329E-2</v>
      </c>
      <c r="Q939" s="105">
        <v>30</v>
      </c>
      <c r="R939" s="10" t="str">
        <f>IFERROR(_xlfn.XLOOKUP(F939, BS_ATIVIDADE[ATIVIDADE],BS_ATIVIDADE[UNIDADE] ), "*")</f>
        <v>Nº DE DORMENTES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39" s="105" t="s">
        <v>1015</v>
      </c>
      <c r="W939" s="151" t="s">
        <v>1016</v>
      </c>
      <c r="X939" s="104" t="s">
        <v>386</v>
      </c>
      <c r="Y939" s="129"/>
      <c r="Z939" s="104"/>
      <c r="AA939" s="105" t="s">
        <v>558</v>
      </c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PDM - SUBSTITUIÇÃO - DORMENTE</v>
      </c>
      <c r="AJ939" s="9" t="str">
        <f>IF(BS_CONTROLE[[#This Row],[Atividade]]=0, "-", BS_CONTROLE[[#This Row],[Atividade]])</f>
        <v>PDM - SUBSTITUIÇÃO - DORMENTE</v>
      </c>
      <c r="AK939" s="31" t="str">
        <f>BS_CONTROLE[[#This Row],[Local - Partida]]</f>
        <v>-</v>
      </c>
      <c r="AL939" s="31" t="str">
        <f>BS_CONTROLE[[#This Row],[Local - Encerramento]]</f>
        <v>-</v>
      </c>
      <c r="AM939" s="105" t="str">
        <f>IF(BS_CONTROLE[[#This Row],[Entre - Estações]]=0, "-", BS_CONTROLE[[#This Row],[Entre - Estações]])</f>
        <v>ZYU</v>
      </c>
      <c r="AN939" s="105" t="str">
        <f>IF(BS_CONTROLE[[#This Row],[SB]]=0, "-", BS_CONTROLE[[#This Row],[SB]])</f>
        <v>ZYU2</v>
      </c>
      <c r="AO939" s="105">
        <f>IF(BS_CONTROLE[[#This Row],[SUB]]=0, "-", BS_CONTROLE[[#This Row],[SUB]])</f>
        <v>56</v>
      </c>
      <c r="AP939" s="105">
        <f>BS_CONTROLE[[#This Row],[KM - Inicio]]</f>
        <v>202</v>
      </c>
      <c r="AQ939" s="105">
        <f>BS_CONTROLE[[#This Row],[KM - Inicio]]</f>
        <v>202</v>
      </c>
      <c r="AR939" s="108">
        <v>0.35208333333333336</v>
      </c>
      <c r="AS939" s="108">
        <v>0.35486111111111113</v>
      </c>
      <c r="AT939" s="108">
        <v>0.52152777777777781</v>
      </c>
      <c r="AU939" s="136"/>
      <c r="AV939" s="136"/>
      <c r="AW939" s="14"/>
      <c r="AX939" s="14"/>
      <c r="AY939" s="164">
        <f>IF(D939="","*",IFERROR(IF(ISODD(COUNT(AS939:AX939)),"ERRO",SUM((AT939-AS939),(AV939-AU939),(AX939-AW939))),"ERRO"))</f>
        <v>0.16666666666666669</v>
      </c>
      <c r="AZ939" s="153" t="s">
        <v>380</v>
      </c>
      <c r="BA939" s="109">
        <v>50</v>
      </c>
      <c r="BB939" s="10" t="str">
        <f>IFERROR(_xlfn.XLOOKUP(AI939, BS_ATIVIDADE[ATIVIDADE],BS_ATIVIDADE[UNIDADE] ), "*")</f>
        <v>Nº DE DORMENTES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39" s="105" t="s">
        <v>1015</v>
      </c>
      <c r="BG939" s="16"/>
      <c r="BH939" s="17">
        <v>2</v>
      </c>
      <c r="BI939" s="17"/>
      <c r="BJ939" s="17" t="s">
        <v>1017</v>
      </c>
      <c r="BK939" s="17" t="s">
        <v>1018</v>
      </c>
      <c r="BL939" s="16"/>
      <c r="BM939" s="130" t="s">
        <v>410</v>
      </c>
      <c r="BN939" s="130" t="s">
        <v>410</v>
      </c>
      <c r="BO939" s="130" t="s">
        <v>410</v>
      </c>
      <c r="BP939" s="18" t="s">
        <v>558</v>
      </c>
      <c r="BQ939" s="12" t="str">
        <f>IF(AND(BR939&lt;1,BS939&lt;1),"Produção e Intervalo",IF(BR939&lt;1,"Intervalo",IF(BS939&lt;1,"Produção","Aderente")))</f>
        <v>Aderente</v>
      </c>
      <c r="BR939" s="19">
        <f>IF(OR(B939="",F939=""),"*",AY939/P939)</f>
        <v>2.0000000000000004</v>
      </c>
      <c r="BS939" s="19">
        <f>IF(OR(B939="",F939=""),"*",BA939/Q939)</f>
        <v>1.6666666666666667</v>
      </c>
      <c r="BT939" s="8" t="str">
        <f t="shared" si="15"/>
        <v>OKOK</v>
      </c>
    </row>
    <row r="940" spans="1:72">
      <c r="A940" s="47" t="str">
        <f>D940&amp;B940</f>
        <v>V9346083</v>
      </c>
      <c r="B940" s="102">
        <v>46083</v>
      </c>
      <c r="C940" s="135">
        <f>IF(BS_CONTROLE[[#This Row],[DATA]]="","",WEEKNUM(BS_CONTROLE[[#This Row],[DATA]]))</f>
        <v>10</v>
      </c>
      <c r="D940" s="104" t="s">
        <v>775</v>
      </c>
      <c r="E940" s="159">
        <v>162</v>
      </c>
      <c r="F940" s="126" t="s">
        <v>663</v>
      </c>
      <c r="G940" s="142" t="str">
        <f>IF(D940="","*",VLOOKUP(F940,BS_ATIVIDADE[],3,FALSE))</f>
        <v>MECANIZAÇÃO - SOCADORA</v>
      </c>
      <c r="H940" s="105" t="s">
        <v>92</v>
      </c>
      <c r="I940" s="105" t="s">
        <v>92</v>
      </c>
      <c r="J940" s="105">
        <v>56</v>
      </c>
      <c r="K940" s="105">
        <v>204.4</v>
      </c>
      <c r="L940" s="105">
        <v>206.4</v>
      </c>
      <c r="M940" s="105" t="s">
        <v>234</v>
      </c>
      <c r="N940" s="105" t="s">
        <v>235</v>
      </c>
      <c r="O940" s="106">
        <v>0.33333333333333331</v>
      </c>
      <c r="P940" s="106">
        <v>0.125</v>
      </c>
      <c r="Q940" s="105">
        <v>1530</v>
      </c>
      <c r="R940" s="10" t="str">
        <f>IFERROR(_xlfn.XLOOKUP(F940, BS_ATIVIDADE[ATIVIDADE],BS_ATIVIDADE[UNIDADE] ), "*")</f>
        <v>M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0" s="105" t="s">
        <v>1019</v>
      </c>
      <c r="W940" s="151" t="s">
        <v>1020</v>
      </c>
      <c r="X940" s="104" t="s">
        <v>381</v>
      </c>
      <c r="Y940" s="129"/>
      <c r="Z940" s="104"/>
      <c r="AA940" s="105" t="s">
        <v>1021</v>
      </c>
      <c r="AB940" s="103" t="s">
        <v>377</v>
      </c>
      <c r="AC940" s="152" t="s">
        <v>371</v>
      </c>
      <c r="AD940" s="107">
        <v>0.33333333333333331</v>
      </c>
      <c r="AE940" s="105">
        <v>7309</v>
      </c>
      <c r="AF940" s="105"/>
      <c r="AG940" s="105"/>
      <c r="AH940" s="15"/>
      <c r="AI940" s="126" t="str">
        <f>IF(BS_CONTROLE[[#This Row],[Atividade]]=0, "-", BS_CONTROLE[[#This Row],[Atividade]])</f>
        <v>MECANIZAÇÃO - SOCADORA</v>
      </c>
      <c r="AJ940" s="9" t="str">
        <f>IF(BS_CONTROLE[[#This Row],[Atividade]]=0, "-", BS_CONTROLE[[#This Row],[Atividade]])</f>
        <v>MECANIZAÇÃO - SOCADORA</v>
      </c>
      <c r="AK940" s="31" t="str">
        <f>BS_CONTROLE[[#This Row],[Local - Partida]]</f>
        <v>ZYU1</v>
      </c>
      <c r="AL940" s="31" t="str">
        <f>BS_CONTROLE[[#This Row],[Local - Encerramento]]</f>
        <v>ZYU1</v>
      </c>
      <c r="AM940" s="105" t="str">
        <f>IF(BS_CONTROLE[[#This Row],[Entre - Estações]]=0, "-", BS_CONTROLE[[#This Row],[Entre - Estações]])</f>
        <v>ZYU-ZST</v>
      </c>
      <c r="AN940" s="105" t="str">
        <f>IF(BS_CONTROLE[[#This Row],[SB]]=0, "-", BS_CONTROLE[[#This Row],[SB]])</f>
        <v>ZYU206</v>
      </c>
      <c r="AO940" s="105">
        <f>IF(BS_CONTROLE[[#This Row],[SUB]]=0, "-", BS_CONTROLE[[#This Row],[SUB]])</f>
        <v>56</v>
      </c>
      <c r="AP940" s="105">
        <f>BS_CONTROLE[[#This Row],[KM - Inicio]]</f>
        <v>204.4</v>
      </c>
      <c r="AQ940" s="105">
        <f>BS_CONTROLE[[#This Row],[KM - Inicio]]</f>
        <v>204.4</v>
      </c>
      <c r="AR940" s="108">
        <v>0.34513888888888888</v>
      </c>
      <c r="AS940" s="108">
        <v>0.42291666666666666</v>
      </c>
      <c r="AT940" s="108">
        <v>0.5625</v>
      </c>
      <c r="AU940" s="136"/>
      <c r="AV940" s="136"/>
      <c r="AW940" s="14"/>
      <c r="AX940" s="14"/>
      <c r="AY940" s="164">
        <f>IF(D940="","*",IFERROR(IF(ISODD(COUNT(AS940:AX940)),"ERRO",SUM((AT940-AS940),(AV940-AU940),(AX940-AW940))),"ERRO"))</f>
        <v>0.13958333333333334</v>
      </c>
      <c r="AZ940" s="153" t="s">
        <v>385</v>
      </c>
      <c r="BA940" s="109">
        <v>850</v>
      </c>
      <c r="BB940" s="10" t="str">
        <f>IFERROR(_xlfn.XLOOKUP(AI940, BS_ATIVIDADE[ATIVIDADE],BS_ATIVIDADE[UNIDADE] ), "*")</f>
        <v>M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0" s="105" t="s">
        <v>1019</v>
      </c>
      <c r="BG940" s="16"/>
      <c r="BH940" s="17">
        <v>2</v>
      </c>
      <c r="BI940" s="17"/>
      <c r="BJ940" s="17" t="s">
        <v>1022</v>
      </c>
      <c r="BK940" s="17" t="s">
        <v>1023</v>
      </c>
      <c r="BL940" s="16"/>
      <c r="BM940" s="130" t="s">
        <v>402</v>
      </c>
      <c r="BN940" s="130" t="s">
        <v>422</v>
      </c>
      <c r="BO940" s="130" t="s">
        <v>527</v>
      </c>
      <c r="BP940" s="18" t="s">
        <v>527</v>
      </c>
      <c r="BQ940" s="12" t="str">
        <f>IF(AND(BR940&lt;1,BS940&lt;1),"Produção e Intervalo",IF(BR940&lt;1,"Intervalo",IF(BS940&lt;1,"Produção","Aderente")))</f>
        <v>Produção</v>
      </c>
      <c r="BR940" s="19">
        <f>IF(OR(B940="",F940=""),"*",AY940/P940)</f>
        <v>1.1166666666666667</v>
      </c>
      <c r="BS940" s="19">
        <f>IF(OR(B940="",F940=""),"*",BA940/Q940)</f>
        <v>0.55555555555555558</v>
      </c>
      <c r="BT940" s="8" t="str">
        <f t="shared" si="15"/>
        <v>MecanizaçãoOperação</v>
      </c>
    </row>
    <row r="941" spans="1:72">
      <c r="A941" s="47" t="str">
        <f>D941&amp;B941</f>
        <v>W5946083</v>
      </c>
      <c r="B941" s="102">
        <v>46083</v>
      </c>
      <c r="C941" s="135">
        <f>IF(BS_CONTROLE[[#This Row],[DATA]]="","",WEEKNUM(BS_CONTROLE[[#This Row],[DATA]]))</f>
        <v>10</v>
      </c>
      <c r="D941" s="104" t="s">
        <v>790</v>
      </c>
      <c r="E941" s="159">
        <v>605</v>
      </c>
      <c r="F941" s="126" t="s">
        <v>721</v>
      </c>
      <c r="G941" s="142" t="str">
        <f>IF(D941="","*",VLOOKUP(F941,BS_ATIVIDADE[],3,FALSE))</f>
        <v>DORMENTE - DESCARGA</v>
      </c>
      <c r="H941" s="105" t="s">
        <v>92</v>
      </c>
      <c r="I941" s="105" t="s">
        <v>92</v>
      </c>
      <c r="J941" s="105">
        <v>56</v>
      </c>
      <c r="K941" s="105">
        <v>190</v>
      </c>
      <c r="L941" s="105" t="s">
        <v>558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941" s="106">
        <v>0.375</v>
      </c>
      <c r="P941" s="106">
        <v>4.1666666666666664E-2</v>
      </c>
      <c r="Q941" s="105">
        <v>100</v>
      </c>
      <c r="R941" s="10" t="str">
        <f>IFERROR(_xlfn.XLOOKUP(F941, BS_ATIVIDADE[ATIVIDADE],BS_ATIVIDADE[UNIDADE] ), "*")</f>
        <v>Nº DE DORMENTES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1" s="105" t="s">
        <v>1015</v>
      </c>
      <c r="W941" s="151" t="s">
        <v>1024</v>
      </c>
      <c r="X941" s="104" t="s">
        <v>386</v>
      </c>
      <c r="Y941" s="129"/>
      <c r="Z941" s="104"/>
      <c r="AA941" s="105" t="s">
        <v>1025</v>
      </c>
      <c r="AB941" s="103" t="s">
        <v>383</v>
      </c>
      <c r="AC941" s="152" t="s">
        <v>384</v>
      </c>
      <c r="AD941" s="107">
        <v>0.35416666666666669</v>
      </c>
      <c r="AE941" s="105">
        <v>7629</v>
      </c>
      <c r="AF941" s="105"/>
      <c r="AG941" s="105"/>
      <c r="AH941" s="15"/>
      <c r="AI941" s="126" t="str">
        <f>IF(BS_CONTROLE[[#This Row],[Atividade]]=0, "-", BS_CONTROLE[[#This Row],[Atividade]])</f>
        <v>PDM - DESCARGA - DORMENTE</v>
      </c>
      <c r="AJ941" s="9" t="str">
        <f>IF(BS_CONTROLE[[#This Row],[Atividade]]=0, "-", BS_CONTROLE[[#This Row],[Atividade]])</f>
        <v>PDM - DESCARGA - DORMENTE</v>
      </c>
      <c r="AK941" s="31" t="str">
        <f>BS_CONTROLE[[#This Row],[Local - Partida]]</f>
        <v>ZYU1</v>
      </c>
      <c r="AL941" s="31" t="str">
        <f>BS_CONTROLE[[#This Row],[Local - Encerramento]]</f>
        <v>ZYU1</v>
      </c>
      <c r="AM941" s="105" t="str">
        <f>IF(BS_CONTROLE[[#This Row],[Entre - Estações]]=0, "-", BS_CONTROLE[[#This Row],[Entre - Estações]])</f>
        <v>ZXP-ZFY</v>
      </c>
      <c r="AN941" s="105" t="str">
        <f>IF(BS_CONTROLE[[#This Row],[SB]]=0, "-", BS_CONTROLE[[#This Row],[SB]])</f>
        <v>189ZFY</v>
      </c>
      <c r="AO941" s="105">
        <f>IF(BS_CONTROLE[[#This Row],[SUB]]=0, "-", BS_CONTROLE[[#This Row],[SUB]])</f>
        <v>56</v>
      </c>
      <c r="AP941" s="105">
        <f>BS_CONTROLE[[#This Row],[KM - Inicio]]</f>
        <v>190</v>
      </c>
      <c r="AQ941" s="105">
        <f>BS_CONTROLE[[#This Row],[KM - Inicio]]</f>
        <v>190</v>
      </c>
      <c r="AR941" s="108">
        <v>0</v>
      </c>
      <c r="AS941" s="108">
        <v>0</v>
      </c>
      <c r="AT941" s="108">
        <v>0</v>
      </c>
      <c r="AU941" s="136"/>
      <c r="AV941" s="136"/>
      <c r="AW941" s="14"/>
      <c r="AX941" s="14"/>
      <c r="AY941" s="164">
        <f>IF(D941="","*",IFERROR(IF(ISODD(COUNT(AS941:AX941)),"ERRO",SUM((AT941-AS941),(AV941-AU941),(AX941-AW941))),"ERRO"))</f>
        <v>0</v>
      </c>
      <c r="AZ941" s="153"/>
      <c r="BA941" s="109">
        <v>0</v>
      </c>
      <c r="BB941" s="10" t="str">
        <f>IFERROR(_xlfn.XLOOKUP(AI941, BS_ATIVIDADE[ATIVIDADE],BS_ATIVIDADE[UNIDADE] ), "*")</f>
        <v>Nº DE DORMENTES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1" s="105" t="s">
        <v>1015</v>
      </c>
      <c r="BG941" s="16"/>
      <c r="BH941" s="17">
        <v>0</v>
      </c>
      <c r="BI941" s="17"/>
      <c r="BJ941" s="17" t="s">
        <v>1026</v>
      </c>
      <c r="BK941" s="17" t="s">
        <v>1026</v>
      </c>
      <c r="BL941" s="16"/>
      <c r="BM941" s="130" t="s">
        <v>406</v>
      </c>
      <c r="BN941" s="130" t="s">
        <v>435</v>
      </c>
      <c r="BO941" s="130" t="s">
        <v>497</v>
      </c>
      <c r="BP941" s="18" t="s">
        <v>1027</v>
      </c>
      <c r="BQ941" s="12" t="str">
        <f>IF(AND(BR941&lt;1,BS941&lt;1),"Produção e Intervalo",IF(BR941&lt;1,"Intervalo",IF(BS941&lt;1,"Produção","Aderente")))</f>
        <v>Produção e Intervalo</v>
      </c>
      <c r="BR941" s="19">
        <f>IF(OR(B941="",F941=""),"*",AY941/P941)</f>
        <v>0</v>
      </c>
      <c r="BS941" s="19">
        <f>IF(OR(B941="",F941=""),"*",BA941/Q941)</f>
        <v>0</v>
      </c>
      <c r="BT941" s="8" t="str">
        <f t="shared" si="15"/>
        <v>SuperExecução</v>
      </c>
    </row>
    <row r="942" spans="1:72">
      <c r="A942" s="47" t="str">
        <f>D942&amp;B942</f>
        <v>ROBSON (TF-701)</v>
      </c>
      <c r="B942" s="102"/>
      <c r="C942" s="135" t="str">
        <f>IF(BS_CONTROLE[[#This Row],[DATA]]="","",WEEKNUM(BS_CONTROLE[[#This Row],[DATA]]))</f>
        <v/>
      </c>
      <c r="D942" s="104" t="s">
        <v>898</v>
      </c>
      <c r="E942" s="159">
        <v>310</v>
      </c>
      <c r="F942" s="126" t="s">
        <v>744</v>
      </c>
      <c r="G942" s="142" t="str">
        <f>IF(D942="","*",VLOOKUP(F942,BS_ATIVIDADE[],3,FALSE))</f>
        <v>DORMENTE - SUBSTITUIÇÂO</v>
      </c>
      <c r="H942" s="106" t="s">
        <v>558</v>
      </c>
      <c r="I942" s="106" t="s">
        <v>558</v>
      </c>
      <c r="J942" s="105">
        <v>56</v>
      </c>
      <c r="K942" s="105">
        <v>190.3</v>
      </c>
      <c r="L942" s="105">
        <v>190.5</v>
      </c>
      <c r="M942" s="105" t="s">
        <v>1028</v>
      </c>
      <c r="N942" s="105" t="s">
        <v>229</v>
      </c>
      <c r="O942" s="106">
        <v>0.375</v>
      </c>
      <c r="P942" s="106">
        <v>8.3333333333333329E-2</v>
      </c>
      <c r="Q942" s="105">
        <v>50</v>
      </c>
      <c r="R942" s="10" t="str">
        <f>IFERROR(_xlfn.XLOOKUP(F942, BS_ATIVIDADE[ATIVIDADE],BS_ATIVIDADE[UNIDADE] ), "*")</f>
        <v>Nº DE DORMENTES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2" s="105" t="s">
        <v>1029</v>
      </c>
      <c r="W942" s="151" t="s">
        <v>1030</v>
      </c>
      <c r="X942" s="104" t="s">
        <v>386</v>
      </c>
      <c r="Y942" s="129"/>
      <c r="Z942" s="104"/>
      <c r="AA942" s="105" t="s">
        <v>558</v>
      </c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PDM - SUBSTITUIÇÃO - DORMENTE</v>
      </c>
      <c r="AJ942" s="9" t="str">
        <f>IF(BS_CONTROLE[[#This Row],[Atividade]]=0, "-", BS_CONTROLE[[#This Row],[Atividade]])</f>
        <v>PDM - SUBSTITUIÇÃO - DORMENTE</v>
      </c>
      <c r="AK942" s="31" t="str">
        <f>BS_CONTROLE[[#This Row],[Local - Partida]]</f>
        <v>-</v>
      </c>
      <c r="AL942" s="31" t="str">
        <f>BS_CONTROLE[[#This Row],[Local - Encerramento]]</f>
        <v>-</v>
      </c>
      <c r="AM942" s="105" t="str">
        <f>IF(BS_CONTROLE[[#This Row],[Entre - Estações]]=0, "-", BS_CONTROLE[[#This Row],[Entre - Estações]])</f>
        <v>ZDY-ZFY</v>
      </c>
      <c r="AN942" s="105" t="str">
        <f>IF(BS_CONTROLE[[#This Row],[SB]]=0, "-", BS_CONTROLE[[#This Row],[SB]])</f>
        <v>189ZFY</v>
      </c>
      <c r="AO942" s="105">
        <f>IF(BS_CONTROLE[[#This Row],[SUB]]=0, "-", BS_CONTROLE[[#This Row],[SUB]])</f>
        <v>56</v>
      </c>
      <c r="AP942" s="105">
        <f>BS_CONTROLE[[#This Row],[KM - Inicio]]</f>
        <v>190.3</v>
      </c>
      <c r="AQ942" s="105">
        <f>BS_CONTROLE[[#This Row],[KM - Inicio]]</f>
        <v>190.3</v>
      </c>
      <c r="AR942" s="108"/>
      <c r="AS942" s="108"/>
      <c r="AT942" s="108"/>
      <c r="AU942" s="136"/>
      <c r="AV942" s="136"/>
      <c r="AW942" s="14"/>
      <c r="AX942" s="14"/>
      <c r="AY942" s="164">
        <f>IF(D942="","*",IFERROR(IF(ISODD(COUNT(AS942:AX942)),"ERRO",SUM((AT942-AS942),(AV942-AU942),(AX942-AW942))),"ERRO"))</f>
        <v>0</v>
      </c>
      <c r="AZ942" s="153"/>
      <c r="BA942" s="109"/>
      <c r="BB942" s="10" t="str">
        <f>IFERROR(_xlfn.XLOOKUP(AI942, BS_ATIVIDADE[ATIVIDADE],BS_ATIVIDADE[UNIDADE] ), "*")</f>
        <v>Nº DE DORMENTES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2" s="105" t="s">
        <v>1029</v>
      </c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>JACIANO (TF-674)</v>
      </c>
      <c r="B943" s="102"/>
      <c r="C943" s="135" t="str">
        <f>IF(BS_CONTROLE[[#This Row],[DATA]]="","",WEEKNUM(BS_CONTROLE[[#This Row],[DATA]]))</f>
        <v/>
      </c>
      <c r="D943" s="104" t="s">
        <v>858</v>
      </c>
      <c r="E943" s="159"/>
      <c r="F943" s="126" t="s">
        <v>744</v>
      </c>
      <c r="G943" s="142" t="str">
        <f>IF(D943="","*",VLOOKUP(F943,BS_ATIVIDADE[],3,FALSE))</f>
        <v>DORMENTE - SUBSTITUIÇÂO</v>
      </c>
      <c r="H943" s="106" t="s">
        <v>558</v>
      </c>
      <c r="I943" s="106" t="s">
        <v>558</v>
      </c>
      <c r="J943" s="105">
        <v>56</v>
      </c>
      <c r="K943" s="105">
        <v>190.3</v>
      </c>
      <c r="L943" s="105">
        <v>190.5</v>
      </c>
      <c r="M943" s="105" t="s">
        <v>1028</v>
      </c>
      <c r="N943" s="105" t="s">
        <v>229</v>
      </c>
      <c r="O943" s="106">
        <v>0.375</v>
      </c>
      <c r="P943" s="106">
        <v>8.3333333333333329E-2</v>
      </c>
      <c r="Q943" s="105">
        <v>50</v>
      </c>
      <c r="R943" s="10" t="str">
        <f>IFERROR(_xlfn.XLOOKUP(F943, BS_ATIVIDADE[ATIVIDADE],BS_ATIVIDADE[UNIDADE] ), "*")</f>
        <v>Nº DE DORMENTES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3" s="105" t="s">
        <v>1031</v>
      </c>
      <c r="W943" s="151" t="s">
        <v>1030</v>
      </c>
      <c r="X943" s="104" t="s">
        <v>386</v>
      </c>
      <c r="Y943" s="129"/>
      <c r="Z943" s="104"/>
      <c r="AA943" s="105" t="s">
        <v>558</v>
      </c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PDM - SUBSTITUIÇÃO - DORMENTE</v>
      </c>
      <c r="AJ943" s="9" t="str">
        <f>IF(BS_CONTROLE[[#This Row],[Atividade]]=0, "-", BS_CONTROLE[[#This Row],[Atividade]])</f>
        <v>PDM - SUBSTITUIÇÃO - DORMENTE</v>
      </c>
      <c r="AK943" s="31" t="str">
        <f>BS_CONTROLE[[#This Row],[Local - Partida]]</f>
        <v>-</v>
      </c>
      <c r="AL943" s="31" t="str">
        <f>BS_CONTROLE[[#This Row],[Local - Encerramento]]</f>
        <v>-</v>
      </c>
      <c r="AM943" s="105" t="str">
        <f>IF(BS_CONTROLE[[#This Row],[Entre - Estações]]=0, "-", BS_CONTROLE[[#This Row],[Entre - Estações]])</f>
        <v>ZDY-ZFY</v>
      </c>
      <c r="AN943" s="105" t="str">
        <f>IF(BS_CONTROLE[[#This Row],[SB]]=0, "-", BS_CONTROLE[[#This Row],[SB]])</f>
        <v>189ZFY</v>
      </c>
      <c r="AO943" s="105">
        <f>IF(BS_CONTROLE[[#This Row],[SUB]]=0, "-", BS_CONTROLE[[#This Row],[SUB]])</f>
        <v>56</v>
      </c>
      <c r="AP943" s="105">
        <f>BS_CONTROLE[[#This Row],[KM - Inicio]]</f>
        <v>190.3</v>
      </c>
      <c r="AQ943" s="105">
        <f>BS_CONTROLE[[#This Row],[KM - Inicio]]</f>
        <v>190.3</v>
      </c>
      <c r="AR943" s="108"/>
      <c r="AS943" s="108"/>
      <c r="AT943" s="108"/>
      <c r="AU943" s="136"/>
      <c r="AV943" s="136"/>
      <c r="AW943" s="14"/>
      <c r="AX943" s="14"/>
      <c r="AY943" s="164">
        <f>IF(D943="","*",IFERROR(IF(ISODD(COUNT(AS943:AX943)),"ERRO",SUM((AT943-AS943),(AV943-AU943),(AX943-AW943))),"ERRO"))</f>
        <v>0</v>
      </c>
      <c r="AZ943" s="153"/>
      <c r="BA943" s="109"/>
      <c r="BB943" s="10" t="str">
        <f>IFERROR(_xlfn.XLOOKUP(AI943, BS_ATIVIDADE[ATIVIDADE],BS_ATIVIDADE[UNIDADE] ), "*")</f>
        <v>Nº DE DORMENTES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3" s="105" t="s">
        <v>1031</v>
      </c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>EDSON/NIVALDO (TP-819)46084</v>
      </c>
      <c r="B944" s="102">
        <v>46084</v>
      </c>
      <c r="C944" s="135">
        <f>IF(BS_CONTROLE[[#This Row],[DATA]]="","",WEEKNUM(BS_CONTROLE[[#This Row],[DATA]]))</f>
        <v>10</v>
      </c>
      <c r="D944" s="104" t="s">
        <v>842</v>
      </c>
      <c r="E944" s="159">
        <v>41</v>
      </c>
      <c r="F944" s="126" t="s">
        <v>744</v>
      </c>
      <c r="G944" s="142" t="str">
        <f>IF(D944="","*",VLOOKUP(F944,BS_ATIVIDADE[],3,FALSE))</f>
        <v>DORMENTE - SUBSTITUIÇÂO</v>
      </c>
      <c r="H944" s="106" t="s">
        <v>558</v>
      </c>
      <c r="I944" s="106" t="s">
        <v>558</v>
      </c>
      <c r="J944" s="105">
        <v>49</v>
      </c>
      <c r="K944" s="105">
        <v>224.547</v>
      </c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944" s="106">
        <v>0.41666666666666669</v>
      </c>
      <c r="P944" s="106">
        <v>8.3333333333333329E-2</v>
      </c>
      <c r="Q944" s="105">
        <v>30</v>
      </c>
      <c r="R944" s="10" t="str">
        <f>IFERROR(_xlfn.XLOOKUP(F944, BS_ATIVIDADE[ATIVIDADE],BS_ATIVIDADE[UNIDADE] ), "*")</f>
        <v>Nº DE DORMENTES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944" s="105" t="s">
        <v>1032</v>
      </c>
      <c r="W944" s="151" t="s">
        <v>1030</v>
      </c>
      <c r="X944" s="104" t="s">
        <v>386</v>
      </c>
      <c r="Y944" s="129"/>
      <c r="Z944" s="104"/>
      <c r="AA944" s="105" t="s">
        <v>558</v>
      </c>
      <c r="AB944" s="103"/>
      <c r="AC944" s="152"/>
      <c r="AD944" s="107" t="s">
        <v>558</v>
      </c>
      <c r="AE944" s="105" t="s">
        <v>558</v>
      </c>
      <c r="AF944" s="105" t="s">
        <v>558</v>
      </c>
      <c r="AG944" s="105" t="s">
        <v>558</v>
      </c>
      <c r="AH944" s="15"/>
      <c r="AI944" s="126" t="str">
        <f>IF(BS_CONTROLE[[#This Row],[Atividade]]=0, "-", BS_CONTROLE[[#This Row],[Atividade]])</f>
        <v>PDM - SUBSTITUIÇÃO - DORMENTE</v>
      </c>
      <c r="AJ944" s="9" t="str">
        <f>IF(BS_CONTROLE[[#This Row],[Atividade]]=0, "-", BS_CONTROLE[[#This Row],[Atividade]])</f>
        <v>PDM - SUBSTITUIÇÃO - DORMENTE</v>
      </c>
      <c r="AK944" s="31" t="str">
        <f>BS_CONTROLE[[#This Row],[Local - Partida]]</f>
        <v>-</v>
      </c>
      <c r="AL944" s="31" t="str">
        <f>BS_CONTROLE[[#This Row],[Local - Encerramento]]</f>
        <v>-</v>
      </c>
      <c r="AM944" s="105" t="str">
        <f>IF(BS_CONTROLE[[#This Row],[Entre - Estações]]=0, "-", BS_CONTROLE[[#This Row],[Entre - Estações]])</f>
        <v>ZXI-ZVK</v>
      </c>
      <c r="AN944" s="105" t="str">
        <f>IF(BS_CONTROLE[[#This Row],[SB]]=0, "-", BS_CONTROLE[[#This Row],[SB]])</f>
        <v>224ZIC1</v>
      </c>
      <c r="AO944" s="105">
        <f>IF(BS_CONTROLE[[#This Row],[SUB]]=0, "-", BS_CONTROLE[[#This Row],[SUB]])</f>
        <v>49</v>
      </c>
      <c r="AP944" s="105">
        <f>BS_CONTROLE[[#This Row],[KM - Inicio]]</f>
        <v>224.547</v>
      </c>
      <c r="AQ944" s="105">
        <f>BS_CONTROLE[[#This Row],[KM - Inicio]]</f>
        <v>224.547</v>
      </c>
      <c r="AR944" s="108"/>
      <c r="AS944" s="108"/>
      <c r="AT944" s="108"/>
      <c r="AU944" s="136"/>
      <c r="AV944" s="136"/>
      <c r="AW944" s="14"/>
      <c r="AX944" s="14"/>
      <c r="AY944" s="164">
        <f>IF(D944="","*",IFERROR(IF(ISODD(COUNT(AS944:AX944)),"ERRO",SUM((AT944-AS944),(AV944-AU944),(AX944-AW944))),"ERRO"))</f>
        <v>0</v>
      </c>
      <c r="AZ944" s="153"/>
      <c r="BA944" s="109"/>
      <c r="BB944" s="10" t="str">
        <f>IFERROR(_xlfn.XLOOKUP(AI944, BS_ATIVIDADE[ATIVIDADE],BS_ATIVIDADE[UNIDADE] ), "*")</f>
        <v>Nº DE DORMENTES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Produção e Intervalo</v>
      </c>
      <c r="BR944" s="19">
        <f>IF(OR(B944="",F944=""),"*",AY944/P944)</f>
        <v>0</v>
      </c>
      <c r="BS944" s="19">
        <f>IF(OR(B944="",F944=""),"*",BA944/Q944)</f>
        <v>0</v>
      </c>
      <c r="BT944" s="8" t="str">
        <f t="shared" si="15"/>
        <v/>
      </c>
    </row>
    <row r="945" spans="1:72">
      <c r="A945" s="47" t="str">
        <f>D945&amp;B945</f>
        <v>DANIEL (TP-647)46084</v>
      </c>
      <c r="B945" s="102">
        <v>46084</v>
      </c>
      <c r="C945" s="135">
        <f>IF(BS_CONTROLE[[#This Row],[DATA]]="","",WEEKNUM(BS_CONTROLE[[#This Row],[DATA]]))</f>
        <v>10</v>
      </c>
      <c r="D945" s="104" t="s">
        <v>830</v>
      </c>
      <c r="E945" s="159">
        <v>162</v>
      </c>
      <c r="F945" s="126" t="s">
        <v>740</v>
      </c>
      <c r="G945" s="142" t="str">
        <f>IF(D945="","*",VLOOKUP(F945,BS_ATIVIDADE[],3,FALSE))</f>
        <v>SOLDA</v>
      </c>
      <c r="H945" s="105" t="s">
        <v>558</v>
      </c>
      <c r="I945" s="105" t="s">
        <v>558</v>
      </c>
      <c r="J945" s="105">
        <v>56</v>
      </c>
      <c r="K945" s="105">
        <v>208.75</v>
      </c>
      <c r="L945" s="105" t="s">
        <v>558</v>
      </c>
      <c r="M945" s="105" t="s">
        <v>1009</v>
      </c>
      <c r="N945" s="105" t="s">
        <v>237</v>
      </c>
      <c r="O945" s="106">
        <v>0.41666666666666669</v>
      </c>
      <c r="P945" s="106">
        <v>6.25E-2</v>
      </c>
      <c r="Q945" s="105">
        <v>1</v>
      </c>
      <c r="R945" s="10" t="str">
        <f>IFERROR(_xlfn.XLOOKUP(F945, BS_ATIVIDADE[ATIVIDADE],BS_ATIVIDADE[UNIDADE] ), "*")</f>
        <v>Nº DE SOLDA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5" s="105" t="s">
        <v>1010</v>
      </c>
      <c r="W945" s="151" t="s">
        <v>1011</v>
      </c>
      <c r="X945" s="104" t="s">
        <v>386</v>
      </c>
      <c r="Y945" s="129"/>
      <c r="Z945" s="104"/>
      <c r="AA945" s="105" t="s">
        <v>558</v>
      </c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PDM - SOLDA</v>
      </c>
      <c r="AJ945" s="9" t="str">
        <f>IF(BS_CONTROLE[[#This Row],[Atividade]]=0, "-", BS_CONTROLE[[#This Row],[Atividade]])</f>
        <v>PDM - SOLDA</v>
      </c>
      <c r="AK945" s="31" t="str">
        <f>BS_CONTROLE[[#This Row],[Local - Partida]]</f>
        <v>-</v>
      </c>
      <c r="AL945" s="31" t="str">
        <f>BS_CONTROLE[[#This Row],[Local - Encerramento]]</f>
        <v>-</v>
      </c>
      <c r="AM945" s="105" t="str">
        <f>IF(BS_CONTROLE[[#This Row],[Entre - Estações]]=0, "-", BS_CONTROLE[[#This Row],[Entre - Estações]])</f>
        <v>ZST</v>
      </c>
      <c r="AN945" s="105" t="str">
        <f>IF(BS_CONTROLE[[#This Row],[SB]]=0, "-", BS_CONTROLE[[#This Row],[SB]])</f>
        <v>ZST2</v>
      </c>
      <c r="AO945" s="105">
        <f>IF(BS_CONTROLE[[#This Row],[SUB]]=0, "-", BS_CONTROLE[[#This Row],[SUB]])</f>
        <v>56</v>
      </c>
      <c r="AP945" s="105">
        <f>BS_CONTROLE[[#This Row],[KM - Inicio]]</f>
        <v>208.75</v>
      </c>
      <c r="AQ945" s="105">
        <f>BS_CONTROLE[[#This Row],[KM - Inicio]]</f>
        <v>208.75</v>
      </c>
      <c r="AR945" s="108"/>
      <c r="AS945" s="108"/>
      <c r="AT945" s="108"/>
      <c r="AU945" s="136"/>
      <c r="AV945" s="136"/>
      <c r="AW945" s="14"/>
      <c r="AX945" s="14"/>
      <c r="AY945" s="164">
        <f>IF(D945="","*",IFERROR(IF(ISODD(COUNT(AS945:AX945)),"ERRO",SUM((AT945-AS945),(AV945-AU945),(AX945-AW945))),"ERRO"))</f>
        <v>0</v>
      </c>
      <c r="AZ945" s="153"/>
      <c r="BA945" s="109"/>
      <c r="BB945" s="10" t="str">
        <f>IFERROR(_xlfn.XLOOKUP(AI945, BS_ATIVIDADE[ATIVIDADE],BS_ATIVIDADE[UNIDADE] ), "*")</f>
        <v>Nº DE SOLDA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Produção e Intervalo</v>
      </c>
      <c r="BR945" s="19">
        <f>IF(OR(B945="",F945=""),"*",AY945/P945)</f>
        <v>0</v>
      </c>
      <c r="BS945" s="19">
        <f>IF(OR(B945="",F945=""),"*",BA945/Q945)</f>
        <v>0</v>
      </c>
      <c r="BT945" s="8" t="str">
        <f t="shared" si="15"/>
        <v/>
      </c>
    </row>
    <row r="946" spans="1:72">
      <c r="A946" s="47" t="str">
        <f>D946&amp;B946</f>
        <v>V9346084</v>
      </c>
      <c r="B946" s="102">
        <v>46084</v>
      </c>
      <c r="C946" s="135">
        <f>IF(BS_CONTROLE[[#This Row],[DATA]]="","",WEEKNUM(BS_CONTROLE[[#This Row],[DATA]]))</f>
        <v>10</v>
      </c>
      <c r="D946" s="104" t="s">
        <v>775</v>
      </c>
      <c r="E946" s="159">
        <v>162</v>
      </c>
      <c r="F946" s="126" t="s">
        <v>663</v>
      </c>
      <c r="G946" s="142" t="str">
        <f>IF(D946="","*",VLOOKUP(F946,BS_ATIVIDADE[],3,FALSE))</f>
        <v>MECANIZAÇÃO - SOCADORA</v>
      </c>
      <c r="H946" s="105" t="s">
        <v>92</v>
      </c>
      <c r="I946" s="105" t="s">
        <v>92</v>
      </c>
      <c r="J946" s="105">
        <v>56</v>
      </c>
      <c r="K946" s="105">
        <v>204.4</v>
      </c>
      <c r="L946" s="105">
        <v>206.4</v>
      </c>
      <c r="M946" s="105" t="s">
        <v>234</v>
      </c>
      <c r="N946" s="105" t="s">
        <v>235</v>
      </c>
      <c r="O946" s="106">
        <v>0.35416666666666669</v>
      </c>
      <c r="P946" s="106">
        <v>0.20833333333333334</v>
      </c>
      <c r="Q946" s="105">
        <v>2500</v>
      </c>
      <c r="R946" s="10" t="str">
        <f>IFERROR(_xlfn.XLOOKUP(F946, BS_ATIVIDADE[ATIVIDADE],BS_ATIVIDADE[UNIDADE] ), "*")</f>
        <v>M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6" s="105" t="s">
        <v>1019</v>
      </c>
      <c r="W946" s="151" t="s">
        <v>1020</v>
      </c>
      <c r="X946" s="104" t="s">
        <v>381</v>
      </c>
      <c r="Y946" s="129"/>
      <c r="Z946" s="104"/>
      <c r="AA946" s="105" t="s">
        <v>1021</v>
      </c>
      <c r="AB946" s="103" t="s">
        <v>377</v>
      </c>
      <c r="AC946" s="152" t="s">
        <v>371</v>
      </c>
      <c r="AD946" s="107">
        <v>0.33333333333333331</v>
      </c>
      <c r="AE946" s="105">
        <v>7309</v>
      </c>
      <c r="AF946" s="105" t="s">
        <v>558</v>
      </c>
      <c r="AG946" s="105" t="s">
        <v>558</v>
      </c>
      <c r="AH946" s="15"/>
      <c r="AI946" s="126" t="str">
        <f>IF(BS_CONTROLE[[#This Row],[Atividade]]=0, "-", BS_CONTROLE[[#This Row],[Atividade]])</f>
        <v>MECANIZAÇÃO - SOCADORA</v>
      </c>
      <c r="AJ946" s="9" t="str">
        <f>IF(BS_CONTROLE[[#This Row],[Atividade]]=0, "-", BS_CONTROLE[[#This Row],[Atividade]])</f>
        <v>MECANIZAÇÃO - SOCADORA</v>
      </c>
      <c r="AK946" s="31" t="str">
        <f>BS_CONTROLE[[#This Row],[Local - Partida]]</f>
        <v>ZYU1</v>
      </c>
      <c r="AL946" s="31" t="str">
        <f>BS_CONTROLE[[#This Row],[Local - Encerramento]]</f>
        <v>ZYU1</v>
      </c>
      <c r="AM946" s="105" t="str">
        <f>IF(BS_CONTROLE[[#This Row],[Entre - Estações]]=0, "-", BS_CONTROLE[[#This Row],[Entre - Estações]])</f>
        <v>ZYU-ZST</v>
      </c>
      <c r="AN946" s="105" t="str">
        <f>IF(BS_CONTROLE[[#This Row],[SB]]=0, "-", BS_CONTROLE[[#This Row],[SB]])</f>
        <v>ZYU206</v>
      </c>
      <c r="AO946" s="105">
        <f>IF(BS_CONTROLE[[#This Row],[SUB]]=0, "-", BS_CONTROLE[[#This Row],[SUB]])</f>
        <v>56</v>
      </c>
      <c r="AP946" s="105">
        <f>BS_CONTROLE[[#This Row],[KM - Inicio]]</f>
        <v>204.4</v>
      </c>
      <c r="AQ946" s="105">
        <f>BS_CONTROLE[[#This Row],[KM - Inicio]]</f>
        <v>204.4</v>
      </c>
      <c r="AR946" s="108"/>
      <c r="AS946" s="108"/>
      <c r="AT946" s="108"/>
      <c r="AU946" s="136"/>
      <c r="AV946" s="136"/>
      <c r="AW946" s="14"/>
      <c r="AX946" s="14"/>
      <c r="AY946" s="164">
        <f>IF(D946="","*",IFERROR(IF(ISODD(COUNT(AS946:AX946)),"ERRO",SUM((AT946-AS946),(AV946-AU946),(AX946-AW946))),"ERRO"))</f>
        <v>0</v>
      </c>
      <c r="AZ946" s="153"/>
      <c r="BA946" s="109"/>
      <c r="BB946" s="10" t="str">
        <f>IFERROR(_xlfn.XLOOKUP(AI946, BS_ATIVIDADE[ATIVIDADE],BS_ATIVIDADE[UNIDADE] ), "*")</f>
        <v>M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Produção e Intervalo</v>
      </c>
      <c r="BR946" s="19">
        <f>IF(OR(B946="",F946=""),"*",AY946/P946)</f>
        <v>0</v>
      </c>
      <c r="BS946" s="19">
        <f>IF(OR(B946="",F946=""),"*",BA946/Q946)</f>
        <v>0</v>
      </c>
      <c r="BT946" s="8" t="str">
        <f t="shared" si="15"/>
        <v/>
      </c>
    </row>
    <row r="947" spans="1:72">
      <c r="A947" s="47" t="str">
        <f>D947&amp;B947</f>
        <v>ROGÉRIO (TP-730)46084</v>
      </c>
      <c r="B947" s="102">
        <v>46084</v>
      </c>
      <c r="C947" s="135">
        <f>IF(BS_CONTROLE[[#This Row],[DATA]]="","",WEEKNUM(BS_CONTROLE[[#This Row],[DATA]]))</f>
        <v>10</v>
      </c>
      <c r="D947" s="104" t="s">
        <v>900</v>
      </c>
      <c r="E947" s="159">
        <v>774</v>
      </c>
      <c r="F947" s="126" t="s">
        <v>744</v>
      </c>
      <c r="G947" s="142" t="str">
        <f>IF(D947="","*",VLOOKUP(F947,BS_ATIVIDADE[],3,FALSE))</f>
        <v>DORMENTE - SUBSTITUIÇÂO</v>
      </c>
      <c r="H947" s="106" t="s">
        <v>558</v>
      </c>
      <c r="I947" s="106" t="s">
        <v>558</v>
      </c>
      <c r="J947" s="105">
        <v>56</v>
      </c>
      <c r="K947" s="105">
        <v>202</v>
      </c>
      <c r="L947" s="105" t="s">
        <v>558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947" s="106">
        <v>0.41666666666666669</v>
      </c>
      <c r="P947" s="106">
        <v>8.3333333333333329E-2</v>
      </c>
      <c r="Q947" s="105">
        <v>30</v>
      </c>
      <c r="R947" s="10" t="str">
        <f>IFERROR(_xlfn.XLOOKUP(F947, BS_ATIVIDADE[ATIVIDADE],BS_ATIVIDADE[UNIDADE] ), "*")</f>
        <v>Nº DE DORMENTES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7" s="105" t="s">
        <v>1015</v>
      </c>
      <c r="W947" s="151" t="s">
        <v>1016</v>
      </c>
      <c r="X947" s="104" t="s">
        <v>386</v>
      </c>
      <c r="Y947" s="129"/>
      <c r="Z947" s="104"/>
      <c r="AA947" s="105" t="s">
        <v>558</v>
      </c>
      <c r="AB947" s="103"/>
      <c r="AC947" s="152"/>
      <c r="AD947" s="107" t="s">
        <v>558</v>
      </c>
      <c r="AE947" s="105" t="s">
        <v>558</v>
      </c>
      <c r="AF947" s="105" t="s">
        <v>558</v>
      </c>
      <c r="AG947" s="105" t="s">
        <v>558</v>
      </c>
      <c r="AH947" s="15"/>
      <c r="AI947" s="126" t="str">
        <f>IF(BS_CONTROLE[[#This Row],[Atividade]]=0, "-", BS_CONTROLE[[#This Row],[Atividade]])</f>
        <v>PDM - SUBSTITUIÇÃO - DORMENTE</v>
      </c>
      <c r="AJ947" s="9" t="str">
        <f>IF(BS_CONTROLE[[#This Row],[Atividade]]=0, "-", BS_CONTROLE[[#This Row],[Atividade]])</f>
        <v>PDM - SUBSTITUIÇÃO - DORMENTE</v>
      </c>
      <c r="AK947" s="31" t="str">
        <f>BS_CONTROLE[[#This Row],[Local - Partida]]</f>
        <v>-</v>
      </c>
      <c r="AL947" s="31" t="str">
        <f>BS_CONTROLE[[#This Row],[Local - Encerramento]]</f>
        <v>-</v>
      </c>
      <c r="AM947" s="105" t="str">
        <f>IF(BS_CONTROLE[[#This Row],[Entre - Estações]]=0, "-", BS_CONTROLE[[#This Row],[Entre - Estações]])</f>
        <v>ZYU</v>
      </c>
      <c r="AN947" s="105" t="str">
        <f>IF(BS_CONTROLE[[#This Row],[SB]]=0, "-", BS_CONTROLE[[#This Row],[SB]])</f>
        <v>ZYU2</v>
      </c>
      <c r="AO947" s="105">
        <f>IF(BS_CONTROLE[[#This Row],[SUB]]=0, "-", BS_CONTROLE[[#This Row],[SUB]])</f>
        <v>56</v>
      </c>
      <c r="AP947" s="105">
        <f>BS_CONTROLE[[#This Row],[KM - Inicio]]</f>
        <v>202</v>
      </c>
      <c r="AQ947" s="105">
        <f>BS_CONTROLE[[#This Row],[KM - Inicio]]</f>
        <v>202</v>
      </c>
      <c r="AR947" s="108"/>
      <c r="AS947" s="108"/>
      <c r="AT947" s="108"/>
      <c r="AU947" s="136"/>
      <c r="AV947" s="136"/>
      <c r="AW947" s="14"/>
      <c r="AX947" s="14"/>
      <c r="AY947" s="164">
        <f>IF(D947="","*",IFERROR(IF(ISODD(COUNT(AS947:AX947)),"ERRO",SUM((AT947-AS947),(AV947-AU947),(AX947-AW947))),"ERRO"))</f>
        <v>0</v>
      </c>
      <c r="AZ947" s="153"/>
      <c r="BA947" s="109"/>
      <c r="BB947" s="10" t="str">
        <f>IFERROR(_xlfn.XLOOKUP(AI947, BS_ATIVIDADE[ATIVIDADE],BS_ATIVIDADE[UNIDADE] ), "*")</f>
        <v>Nº DE DORMENTES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Produção e Intervalo</v>
      </c>
      <c r="BR947" s="19">
        <f>IF(OR(B947="",F947=""),"*",AY947/P947)</f>
        <v>0</v>
      </c>
      <c r="BS947" s="19">
        <f>IF(OR(B947="",F947=""),"*",BA947/Q947)</f>
        <v>0</v>
      </c>
      <c r="BT947" s="8" t="str">
        <f t="shared" si="15"/>
        <v/>
      </c>
    </row>
    <row r="948" spans="1:72">
      <c r="A948" s="47" t="str">
        <f>D948&amp;B948</f>
        <v>W5946084</v>
      </c>
      <c r="B948" s="102">
        <v>46084</v>
      </c>
      <c r="C948" s="135">
        <f>IF(BS_CONTROLE[[#This Row],[DATA]]="","",WEEKNUM(BS_CONTROLE[[#This Row],[DATA]]))</f>
        <v>10</v>
      </c>
      <c r="D948" s="104" t="s">
        <v>790</v>
      </c>
      <c r="E948" s="159">
        <v>605</v>
      </c>
      <c r="F948" s="126" t="s">
        <v>721</v>
      </c>
      <c r="G948" s="142" t="str">
        <f>IF(D948="","*",VLOOKUP(F948,BS_ATIVIDADE[],3,FALSE))</f>
        <v>DORMENTE - DESCARGA</v>
      </c>
      <c r="H948" s="105" t="s">
        <v>92</v>
      </c>
      <c r="I948" s="105" t="s">
        <v>92</v>
      </c>
      <c r="J948" s="105">
        <v>56</v>
      </c>
      <c r="K948" s="105">
        <v>190</v>
      </c>
      <c r="L948" s="105" t="s">
        <v>558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948" s="106">
        <v>0.375</v>
      </c>
      <c r="P948" s="106">
        <v>4.1666666666666664E-2</v>
      </c>
      <c r="Q948" s="105">
        <v>100</v>
      </c>
      <c r="R948" s="10" t="str">
        <f>IFERROR(_xlfn.XLOOKUP(F948, BS_ATIVIDADE[ATIVIDADE],BS_ATIVIDADE[UNIDADE] ), "*")</f>
        <v>Nº DE DORMENTES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8" s="105" t="s">
        <v>1015</v>
      </c>
      <c r="W948" s="151" t="s">
        <v>1024</v>
      </c>
      <c r="X948" s="104" t="s">
        <v>386</v>
      </c>
      <c r="Y948" s="129"/>
      <c r="Z948" s="104"/>
      <c r="AA948" s="105" t="s">
        <v>1025</v>
      </c>
      <c r="AB948" s="103" t="s">
        <v>383</v>
      </c>
      <c r="AC948" s="152" t="s">
        <v>384</v>
      </c>
      <c r="AD948" s="107">
        <v>0.35416666666666669</v>
      </c>
      <c r="AE948" s="105">
        <v>7629</v>
      </c>
      <c r="AF948" s="105" t="s">
        <v>558</v>
      </c>
      <c r="AG948" s="105" t="s">
        <v>558</v>
      </c>
      <c r="AH948" s="15"/>
      <c r="AI948" s="126" t="str">
        <f>IF(BS_CONTROLE[[#This Row],[Atividade]]=0, "-", BS_CONTROLE[[#This Row],[Atividade]])</f>
        <v>PDM - DESCARGA - DORMENTE</v>
      </c>
      <c r="AJ948" s="9" t="str">
        <f>IF(BS_CONTROLE[[#This Row],[Atividade]]=0, "-", BS_CONTROLE[[#This Row],[Atividade]])</f>
        <v>PDM - DESCARGA - DORMENTE</v>
      </c>
      <c r="AK948" s="31" t="str">
        <f>BS_CONTROLE[[#This Row],[Local - Partida]]</f>
        <v>ZYU1</v>
      </c>
      <c r="AL948" s="31" t="str">
        <f>BS_CONTROLE[[#This Row],[Local - Encerramento]]</f>
        <v>ZYU1</v>
      </c>
      <c r="AM948" s="105" t="str">
        <f>IF(BS_CONTROLE[[#This Row],[Entre - Estações]]=0, "-", BS_CONTROLE[[#This Row],[Entre - Estações]])</f>
        <v>ZXP-ZFY</v>
      </c>
      <c r="AN948" s="105" t="str">
        <f>IF(BS_CONTROLE[[#This Row],[SB]]=0, "-", BS_CONTROLE[[#This Row],[SB]])</f>
        <v>189ZFY</v>
      </c>
      <c r="AO948" s="105">
        <f>IF(BS_CONTROLE[[#This Row],[SUB]]=0, "-", BS_CONTROLE[[#This Row],[SUB]])</f>
        <v>56</v>
      </c>
      <c r="AP948" s="105">
        <f>BS_CONTROLE[[#This Row],[KM - Inicio]]</f>
        <v>190</v>
      </c>
      <c r="AQ948" s="105">
        <f>BS_CONTROLE[[#This Row],[KM - Inicio]]</f>
        <v>190</v>
      </c>
      <c r="AR948" s="108"/>
      <c r="AS948" s="108"/>
      <c r="AT948" s="108"/>
      <c r="AU948" s="136"/>
      <c r="AV948" s="136"/>
      <c r="AW948" s="14"/>
      <c r="AX948" s="14"/>
      <c r="AY948" s="164">
        <f>IF(D948="","*",IFERROR(IF(ISODD(COUNT(AS948:AX948)),"ERRO",SUM((AT948-AS948),(AV948-AU948),(AX948-AW948))),"ERRO"))</f>
        <v>0</v>
      </c>
      <c r="AZ948" s="153"/>
      <c r="BA948" s="109"/>
      <c r="BB948" s="10" t="str">
        <f>IFERROR(_xlfn.XLOOKUP(AI948, BS_ATIVIDADE[ATIVIDADE],BS_ATIVIDADE[UNIDADE] ), "*")</f>
        <v>Nº DE DORMENTES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Produção e Intervalo</v>
      </c>
      <c r="BR948" s="19">
        <f>IF(OR(B948="",F948=""),"*",AY948/P948)</f>
        <v>0</v>
      </c>
      <c r="BS948" s="19">
        <f>IF(OR(B948="",F948=""),"*",BA948/Q948)</f>
        <v>0</v>
      </c>
      <c r="BT948" s="8" t="str">
        <f t="shared" si="15"/>
        <v/>
      </c>
    </row>
    <row r="949" spans="1:72">
      <c r="A949" s="47" t="str">
        <f>D949&amp;B949</f>
        <v>ROBSON (TF-701)46084</v>
      </c>
      <c r="B949" s="102">
        <v>46084</v>
      </c>
      <c r="C949" s="135">
        <f>IF(BS_CONTROLE[[#This Row],[DATA]]="","",WEEKNUM(BS_CONTROLE[[#This Row],[DATA]]))</f>
        <v>10</v>
      </c>
      <c r="D949" s="104" t="s">
        <v>898</v>
      </c>
      <c r="E949" s="159">
        <v>310</v>
      </c>
      <c r="F949" s="126" t="s">
        <v>744</v>
      </c>
      <c r="G949" s="142" t="str">
        <f>IF(D949="","*",VLOOKUP(F949,BS_ATIVIDADE[],3,FALSE))</f>
        <v>DORMENTE - SUBSTITUIÇÂO</v>
      </c>
      <c r="H949" s="106" t="s">
        <v>558</v>
      </c>
      <c r="I949" s="106" t="s">
        <v>558</v>
      </c>
      <c r="J949" s="105">
        <v>56</v>
      </c>
      <c r="K949" s="105">
        <v>190.3</v>
      </c>
      <c r="L949" s="105">
        <v>190.5</v>
      </c>
      <c r="M949" s="105" t="s">
        <v>1028</v>
      </c>
      <c r="N949" s="105" t="s">
        <v>229</v>
      </c>
      <c r="O949" s="106">
        <v>0.41666666666666669</v>
      </c>
      <c r="P949" s="106">
        <v>8.3333333333333329E-2</v>
      </c>
      <c r="Q949" s="105">
        <v>30</v>
      </c>
      <c r="R949" s="10" t="str">
        <f>IFERROR(_xlfn.XLOOKUP(F949, BS_ATIVIDADE[ATIVIDADE],BS_ATIVIDADE[UNIDADE] ), "*")</f>
        <v>Nº DE DORMENTES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9" s="105" t="s">
        <v>1029</v>
      </c>
      <c r="W949" s="151" t="s">
        <v>1030</v>
      </c>
      <c r="X949" s="104" t="s">
        <v>386</v>
      </c>
      <c r="Y949" s="129"/>
      <c r="Z949" s="104"/>
      <c r="AA949" s="105" t="s">
        <v>558</v>
      </c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PDM - SUBSTITUIÇÃO - DORMENTE</v>
      </c>
      <c r="AJ949" s="9" t="str">
        <f>IF(BS_CONTROLE[[#This Row],[Atividade]]=0, "-", BS_CONTROLE[[#This Row],[Atividade]])</f>
        <v>PDM - SUBSTITUIÇÃO - DORMENTE</v>
      </c>
      <c r="AK949" s="31" t="str">
        <f>BS_CONTROLE[[#This Row],[Local - Partida]]</f>
        <v>-</v>
      </c>
      <c r="AL949" s="31" t="str">
        <f>BS_CONTROLE[[#This Row],[Local - Encerramento]]</f>
        <v>-</v>
      </c>
      <c r="AM949" s="105" t="str">
        <f>IF(BS_CONTROLE[[#This Row],[Entre - Estações]]=0, "-", BS_CONTROLE[[#This Row],[Entre - Estações]])</f>
        <v>ZDY-ZFY</v>
      </c>
      <c r="AN949" s="105" t="str">
        <f>IF(BS_CONTROLE[[#This Row],[SB]]=0, "-", BS_CONTROLE[[#This Row],[SB]])</f>
        <v>189ZFY</v>
      </c>
      <c r="AO949" s="105">
        <f>IF(BS_CONTROLE[[#This Row],[SUB]]=0, "-", BS_CONTROLE[[#This Row],[SUB]])</f>
        <v>56</v>
      </c>
      <c r="AP949" s="105">
        <f>BS_CONTROLE[[#This Row],[KM - Inicio]]</f>
        <v>190.3</v>
      </c>
      <c r="AQ949" s="105">
        <f>BS_CONTROLE[[#This Row],[KM - Inicio]]</f>
        <v>190.3</v>
      </c>
      <c r="AR949" s="108"/>
      <c r="AS949" s="108"/>
      <c r="AT949" s="108"/>
      <c r="AU949" s="136"/>
      <c r="AV949" s="136"/>
      <c r="AW949" s="14"/>
      <c r="AX949" s="14"/>
      <c r="AY949" s="164">
        <f>IF(D949="","*",IFERROR(IF(ISODD(COUNT(AS949:AX949)),"ERRO",SUM((AT949-AS949),(AV949-AU949),(AX949-AW949))),"ERRO"))</f>
        <v>0</v>
      </c>
      <c r="AZ949" s="153"/>
      <c r="BA949" s="109"/>
      <c r="BB949" s="10" t="str">
        <f>IFERROR(_xlfn.XLOOKUP(AI949, BS_ATIVIDADE[ATIVIDADE],BS_ATIVIDADE[UNIDADE] ), "*")</f>
        <v>Nº DE DORMENTES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Produção e Intervalo</v>
      </c>
      <c r="BR949" s="19">
        <f>IF(OR(B949="",F949=""),"*",AY949/P949)</f>
        <v>0</v>
      </c>
      <c r="BS949" s="19">
        <f>IF(OR(B949="",F949=""),"*",BA949/Q949)</f>
        <v>0</v>
      </c>
      <c r="BT949" s="8" t="str">
        <f t="shared" si="15"/>
        <v/>
      </c>
    </row>
    <row r="950" spans="1:72">
      <c r="A950" s="47" t="str">
        <f>D950&amp;B950</f>
        <v>V9246083</v>
      </c>
      <c r="B950" s="102">
        <v>46083</v>
      </c>
      <c r="C950" s="135">
        <f>IF(BS_CONTROLE[[#This Row],[DATA]]="","",WEEKNUM(BS_CONTROLE[[#This Row],[DATA]]))</f>
        <v>10</v>
      </c>
      <c r="D950" s="104" t="s">
        <v>772</v>
      </c>
      <c r="E950" s="159">
        <v>769</v>
      </c>
      <c r="F950" s="126" t="s">
        <v>663</v>
      </c>
      <c r="G950" s="142" t="str">
        <f>IF(D950="","*",VLOOKUP(F950,BS_ATIVIDADE[],3,FALSE))</f>
        <v>MECANIZAÇÃO - SOCADORA</v>
      </c>
      <c r="H950" s="106" t="s">
        <v>1033</v>
      </c>
      <c r="I950" s="106" t="s">
        <v>1033</v>
      </c>
      <c r="J950" s="105">
        <v>70</v>
      </c>
      <c r="K950" s="105">
        <v>97.3</v>
      </c>
      <c r="L950" s="105">
        <v>97.4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950" s="106">
        <v>0.375</v>
      </c>
      <c r="P950" s="106">
        <v>8.3333333333333329E-2</v>
      </c>
      <c r="Q950" s="105">
        <v>100</v>
      </c>
      <c r="R950" s="10" t="str">
        <f>IFERROR(_xlfn.XLOOKUP(F950, BS_ATIVIDADE[ATIVIDADE],BS_ATIVIDADE[UNIDADE] ), "*")</f>
        <v>M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0" s="105" t="s">
        <v>1034</v>
      </c>
      <c r="W950" s="151" t="s">
        <v>1020</v>
      </c>
      <c r="X950" s="104" t="s">
        <v>386</v>
      </c>
      <c r="Y950" s="129"/>
      <c r="Z950" s="104"/>
      <c r="AA950" s="105" t="s">
        <v>1035</v>
      </c>
      <c r="AB950" s="103" t="s">
        <v>377</v>
      </c>
      <c r="AC950" s="152" t="s">
        <v>371</v>
      </c>
      <c r="AD950" s="107">
        <v>0.33333333333333331</v>
      </c>
      <c r="AE950" s="105">
        <v>9376</v>
      </c>
      <c r="AF950" s="105"/>
      <c r="AG950" s="105"/>
      <c r="AH950" s="15"/>
      <c r="AI950" s="126" t="str">
        <f>IF(BS_CONTROLE[[#This Row],[Atividade]]=0, "-", BS_CONTROLE[[#This Row],[Atividade]])</f>
        <v>MECANIZAÇÃO - SOCADORA</v>
      </c>
      <c r="AJ950" s="9" t="str">
        <f>IF(BS_CONTROLE[[#This Row],[Atividade]]=0, "-", BS_CONTROLE[[#This Row],[Atividade]])</f>
        <v>MECANIZAÇÃO - SOCADORA</v>
      </c>
      <c r="AK950" s="31" t="str">
        <f>BS_CONTROLE[[#This Row],[Local - Partida]]</f>
        <v>ZAC-2</v>
      </c>
      <c r="AL950" s="31" t="str">
        <f>BS_CONTROLE[[#This Row],[Local - Encerramento]]</f>
        <v>ZAC-2</v>
      </c>
      <c r="AM950" s="105" t="str">
        <f>IF(BS_CONTROLE[[#This Row],[Entre - Estações]]=0, "-", BS_CONTROLE[[#This Row],[Entre - Estações]])</f>
        <v>ZTT</v>
      </c>
      <c r="AN950" s="105" t="str">
        <f>IF(BS_CONTROLE[[#This Row],[SB]]=0, "-", BS_CONTROLE[[#This Row],[SB]])</f>
        <v>ZTTK971</v>
      </c>
      <c r="AO950" s="105">
        <f>IF(BS_CONTROLE[[#This Row],[SUB]]=0, "-", BS_CONTROLE[[#This Row],[SUB]])</f>
        <v>70</v>
      </c>
      <c r="AP950" s="105">
        <f>BS_CONTROLE[[#This Row],[KM - Inicio]]</f>
        <v>97.3</v>
      </c>
      <c r="AQ950" s="105">
        <f>BS_CONTROLE[[#This Row],[KM - Inicio]]</f>
        <v>97.3</v>
      </c>
      <c r="AR950" s="108">
        <v>0.39513888888888887</v>
      </c>
      <c r="AS950" s="108">
        <v>0.49305555555555558</v>
      </c>
      <c r="AT950" s="108">
        <v>0.58611111111111114</v>
      </c>
      <c r="AU950" s="136">
        <v>0.66527777777777775</v>
      </c>
      <c r="AV950" s="136">
        <v>0.70694444444444449</v>
      </c>
      <c r="AW950" s="14"/>
      <c r="AX950" s="14"/>
      <c r="AY950" s="164">
        <f>IF(D950="","*",IFERROR(IF(ISODD(COUNT(AS950:AX950)),"ERRO",SUM((AT950-AS950),(AV950-AU950),(AX950-AW950))),"ERRO"))</f>
        <v>0.1347222222222223</v>
      </c>
      <c r="AZ950" s="153"/>
      <c r="BA950" s="109"/>
      <c r="BB950" s="10" t="str">
        <f>IFERROR(_xlfn.XLOOKUP(AI950, BS_ATIVIDADE[ATIVIDADE],BS_ATIVIDADE[UNIDADE] ), "*")</f>
        <v>M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0" s="105"/>
      <c r="BG950" s="16"/>
      <c r="BH950" s="17">
        <v>1</v>
      </c>
      <c r="BI950" s="17"/>
      <c r="BJ950" s="17" t="s">
        <v>1036</v>
      </c>
      <c r="BK950" s="18" t="s">
        <v>1037</v>
      </c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Produção</v>
      </c>
      <c r="BR950" s="19">
        <f>IF(OR(B950="",F950=""),"*",AY950/P950)</f>
        <v>1.6166666666666676</v>
      </c>
      <c r="BS950" s="19">
        <f>IF(OR(B950="",F950=""),"*",BA950/Q950)</f>
        <v>0</v>
      </c>
      <c r="BT950" s="8" t="str">
        <f t="shared" si="15"/>
        <v/>
      </c>
    </row>
    <row r="951" spans="1:72">
      <c r="A951" s="47" t="str">
        <f>D951&amp;B951</f>
        <v>EXPANSÃO TURMA 146083</v>
      </c>
      <c r="B951" s="102">
        <v>46083</v>
      </c>
      <c r="C951" s="135">
        <f>IF(BS_CONTROLE[[#This Row],[DATA]]="","",WEEKNUM(BS_CONTROLE[[#This Row],[DATA]]))</f>
        <v>10</v>
      </c>
      <c r="D951" s="104" t="s">
        <v>559</v>
      </c>
      <c r="E951" s="159">
        <v>536</v>
      </c>
      <c r="F951" s="126" t="s">
        <v>619</v>
      </c>
      <c r="G951" s="142" t="str">
        <f>IF(D951="","*",VLOOKUP(F951,BS_ATIVIDADE[],3,FALSE))</f>
        <v>EXPANSÃO</v>
      </c>
      <c r="H951" s="106" t="s">
        <v>558</v>
      </c>
      <c r="I951" s="106" t="s">
        <v>558</v>
      </c>
      <c r="J951" s="105">
        <v>68</v>
      </c>
      <c r="K951" s="105">
        <v>73.8</v>
      </c>
      <c r="L951" s="105">
        <v>74.180000000000007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951" s="106">
        <v>0.35416666666666669</v>
      </c>
      <c r="P951" s="106">
        <v>6.25E-2</v>
      </c>
      <c r="Q951" s="105">
        <v>1</v>
      </c>
      <c r="R951" s="10" t="str">
        <f>IFERROR(_xlfn.XLOOKUP(F951, BS_ATIVIDADE[ATIVIDADE],BS_ATIVIDADE[UNIDADE] ), "*")</f>
        <v>Nº DE SOLDA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1" s="105" t="s">
        <v>1038</v>
      </c>
      <c r="W951" s="151" t="s">
        <v>1011</v>
      </c>
      <c r="X951" s="104" t="s">
        <v>386</v>
      </c>
      <c r="Y951" s="129"/>
      <c r="Z951" s="104"/>
      <c r="AA951" s="105" t="s">
        <v>558</v>
      </c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EXPANSÃO - SOLDA</v>
      </c>
      <c r="AJ951" s="9" t="str">
        <f>IF(BS_CONTROLE[[#This Row],[Atividade]]=0, "-", BS_CONTROLE[[#This Row],[Atividade]])</f>
        <v>EXPANSÃO - SOLDA</v>
      </c>
      <c r="AK951" s="31" t="str">
        <f>BS_CONTROLE[[#This Row],[Local - Partida]]</f>
        <v>-</v>
      </c>
      <c r="AL951" s="31" t="str">
        <f>BS_CONTROLE[[#This Row],[Local - Encerramento]]</f>
        <v>-</v>
      </c>
      <c r="AM951" s="105" t="str">
        <f>IF(BS_CONTROLE[[#This Row],[Entre - Estações]]=0, "-", BS_CONTROLE[[#This Row],[Entre - Estações]])</f>
        <v>ZSU-ZNO</v>
      </c>
      <c r="AN951" s="105" t="str">
        <f>IF(BS_CONTROLE[[#This Row],[SB]]=0, "-", BS_CONTROLE[[#This Row],[SB]])</f>
        <v>K70K74</v>
      </c>
      <c r="AO951" s="105">
        <f>IF(BS_CONTROLE[[#This Row],[SUB]]=0, "-", BS_CONTROLE[[#This Row],[SUB]])</f>
        <v>68</v>
      </c>
      <c r="AP951" s="105">
        <f>BS_CONTROLE[[#This Row],[KM - Inicio]]</f>
        <v>73.8</v>
      </c>
      <c r="AQ951" s="105">
        <f>BS_CONTROLE[[#This Row],[KM - Inicio]]</f>
        <v>73.8</v>
      </c>
      <c r="AR951" s="108">
        <v>0.375</v>
      </c>
      <c r="AS951" s="108">
        <v>0.4548611111111111</v>
      </c>
      <c r="AT951" s="108">
        <v>0.52361111111111114</v>
      </c>
      <c r="AU951" s="136"/>
      <c r="AV951" s="136"/>
      <c r="AW951" s="14"/>
      <c r="AX951" s="14"/>
      <c r="AY951" s="164">
        <f>IF(D951="","*",IFERROR(IF(ISODD(COUNT(AS951:AX951)),"ERRO",SUM((AT951-AS951),(AV951-AU951),(AX951-AW951))),"ERRO"))</f>
        <v>6.8750000000000033E-2</v>
      </c>
      <c r="AZ951" s="153" t="s">
        <v>385</v>
      </c>
      <c r="BA951" s="109">
        <v>2</v>
      </c>
      <c r="BB951" s="10" t="str">
        <f>IFERROR(_xlfn.XLOOKUP(AI951, BS_ATIVIDADE[ATIVIDADE],BS_ATIVIDADE[UNIDADE] ), "*")</f>
        <v>Nº DE SOLDA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1" s="105" t="s">
        <v>1038</v>
      </c>
      <c r="BG951" s="16"/>
      <c r="BH951" s="17">
        <v>2</v>
      </c>
      <c r="BI951" s="17"/>
      <c r="BJ951" s="17" t="s">
        <v>1039</v>
      </c>
      <c r="BK951" s="17" t="s">
        <v>1040</v>
      </c>
      <c r="BL951" s="16"/>
      <c r="BM951" s="130" t="s">
        <v>410</v>
      </c>
      <c r="BN951" s="130" t="s">
        <v>410</v>
      </c>
      <c r="BO951" s="130" t="s">
        <v>410</v>
      </c>
      <c r="BP951" s="18" t="s">
        <v>558</v>
      </c>
      <c r="BQ951" s="12" t="str">
        <f>IF(AND(BR951&lt;1,BS951&lt;1),"Produção e Intervalo",IF(BR951&lt;1,"Intervalo",IF(BS951&lt;1,"Produção","Aderente")))</f>
        <v>Aderente</v>
      </c>
      <c r="BR951" s="19">
        <f>IF(OR(B951="",F951=""),"*",AY951/P951)</f>
        <v>1.1000000000000005</v>
      </c>
      <c r="BS951" s="19">
        <f>IF(OR(B951="",F951=""),"*",BA951/Q951)</f>
        <v>2</v>
      </c>
      <c r="BT951" s="8" t="str">
        <f t="shared" si="15"/>
        <v>OKOK</v>
      </c>
    </row>
    <row r="952" spans="1:72">
      <c r="A952" s="47" t="str">
        <f>D952&amp;B952</f>
        <v>V92</v>
      </c>
      <c r="B952" s="102"/>
      <c r="C952" s="135" t="str">
        <f>IF(BS_CONTROLE[[#This Row],[DATA]]="","",WEEKNUM(BS_CONTROLE[[#This Row],[DATA]]))</f>
        <v/>
      </c>
      <c r="D952" s="104" t="s">
        <v>772</v>
      </c>
      <c r="E952" s="159">
        <v>769</v>
      </c>
      <c r="F952" s="126" t="s">
        <v>663</v>
      </c>
      <c r="G952" s="142" t="str">
        <f>IF(D952="","*",VLOOKUP(F952,BS_ATIVIDADE[],3,FALSE))</f>
        <v>MECANIZAÇÃO - SOCADORA</v>
      </c>
      <c r="H952" s="106" t="s">
        <v>1033</v>
      </c>
      <c r="I952" s="106" t="s">
        <v>1033</v>
      </c>
      <c r="J952" s="105">
        <v>70</v>
      </c>
      <c r="K952" s="105">
        <v>97.5</v>
      </c>
      <c r="L952" s="105">
        <v>96.578000000000003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952" s="127" t="s">
        <v>1041</v>
      </c>
      <c r="O952" s="106">
        <v>0.375</v>
      </c>
      <c r="P952" s="106">
        <v>8.3333333333333329E-2</v>
      </c>
      <c r="Q952" s="105">
        <v>100</v>
      </c>
      <c r="R952" s="10" t="str">
        <f>IFERROR(_xlfn.XLOOKUP(F952, BS_ATIVIDADE[ATIVIDADE],BS_ATIVIDADE[UNIDADE] ), "*")</f>
        <v>M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MECANIZAÇÃO - SOCADORA</v>
      </c>
      <c r="AJ952" s="9" t="str">
        <f>IF(BS_CONTROLE[[#This Row],[Atividade]]=0, "-", BS_CONTROLE[[#This Row],[Atividade]])</f>
        <v>MECANIZAÇÃO - SOCADORA</v>
      </c>
      <c r="AK952" s="31" t="str">
        <f>BS_CONTROLE[[#This Row],[Local - Partida]]</f>
        <v>ZAC-2</v>
      </c>
      <c r="AL952" s="31" t="str">
        <f>BS_CONTROLE[[#This Row],[Local - Encerramento]]</f>
        <v>ZAC-2</v>
      </c>
      <c r="AM952" s="105" t="str">
        <f>IF(BS_CONTROLE[[#This Row],[Entre - Estações]]=0, "-", BS_CONTROLE[[#This Row],[Entre - Estações]])</f>
        <v>ZTT-ZLI</v>
      </c>
      <c r="AN952" s="105" t="str">
        <f>IF(BS_CONTROLE[[#This Row],[SB]]=0, "-", BS_CONTROLE[[#This Row],[SB]])</f>
        <v>K97100/ZTT1</v>
      </c>
      <c r="AO952" s="105">
        <f>IF(BS_CONTROLE[[#This Row],[SUB]]=0, "-", BS_CONTROLE[[#This Row],[SUB]])</f>
        <v>70</v>
      </c>
      <c r="AP952" s="105">
        <f>BS_CONTROLE[[#This Row],[KM - Inicio]]</f>
        <v>97.5</v>
      </c>
      <c r="AQ952" s="105">
        <f>BS_CONTROLE[[#This Row],[KM - Inicio]]</f>
        <v>97.5</v>
      </c>
      <c r="AR952" s="108"/>
      <c r="AS952" s="108"/>
      <c r="AT952" s="108"/>
      <c r="AU952" s="136"/>
      <c r="AV952" s="136"/>
      <c r="AW952" s="14"/>
      <c r="AX952" s="14"/>
      <c r="AY952" s="164">
        <f>IF(D952="","*",IFERROR(IF(ISODD(COUNT(AS952:AX952)),"ERRO",SUM((AT952-AS952),(AV952-AU952),(AX952-AW952))),"ERRO"))</f>
        <v>0</v>
      </c>
      <c r="AZ952" s="153"/>
      <c r="BA952" s="109"/>
      <c r="BB952" s="10" t="str">
        <f>IFERROR(_xlfn.XLOOKUP(AI952, BS_ATIVIDADE[ATIVIDADE],BS_ATIVIDADE[UNIDADE] ), "*")</f>
        <v>M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>EXPANSÃO TURMA 1</v>
      </c>
      <c r="B953" s="102"/>
      <c r="C953" s="135" t="str">
        <f>IF(BS_CONTROLE[[#This Row],[DATA]]="","",WEEKNUM(BS_CONTROLE[[#This Row],[DATA]]))</f>
        <v/>
      </c>
      <c r="D953" s="104" t="s">
        <v>559</v>
      </c>
      <c r="E953" s="159">
        <v>536</v>
      </c>
      <c r="F953" s="126" t="s">
        <v>619</v>
      </c>
      <c r="G953" s="142" t="str">
        <f>IF(D953="","*",VLOOKUP(F953,BS_ATIVIDADE[],3,FALSE))</f>
        <v>EXPANSÃO</v>
      </c>
      <c r="H953" s="106" t="s">
        <v>558</v>
      </c>
      <c r="I953" s="106" t="s">
        <v>558</v>
      </c>
      <c r="J953" s="105">
        <v>68</v>
      </c>
      <c r="K953" s="105">
        <v>73.8</v>
      </c>
      <c r="L953" s="105">
        <v>74.180000000000007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953" s="106">
        <v>0.35416666666666669</v>
      </c>
      <c r="P953" s="106">
        <v>6.25E-2</v>
      </c>
      <c r="Q953" s="105">
        <v>1</v>
      </c>
      <c r="R953" s="10" t="str">
        <f>IFERROR(_xlfn.XLOOKUP(F953, BS_ATIVIDADE[ATIVIDADE],BS_ATIVIDADE[UNIDADE] ), "*")</f>
        <v>Nº DE SOLDA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EXPANSÃO - SOLDA</v>
      </c>
      <c r="AJ953" s="9" t="str">
        <f>IF(BS_CONTROLE[[#This Row],[Atividade]]=0, "-", BS_CONTROLE[[#This Row],[Atividade]])</f>
        <v>EXPANSÃO - SOLDA</v>
      </c>
      <c r="AK953" s="31" t="str">
        <f>BS_CONTROLE[[#This Row],[Local - Partida]]</f>
        <v>-</v>
      </c>
      <c r="AL953" s="31" t="str">
        <f>BS_CONTROLE[[#This Row],[Local - Encerramento]]</f>
        <v>-</v>
      </c>
      <c r="AM953" s="105" t="str">
        <f>IF(BS_CONTROLE[[#This Row],[Entre - Estações]]=0, "-", BS_CONTROLE[[#This Row],[Entre - Estações]])</f>
        <v>ZSU-ZNO</v>
      </c>
      <c r="AN953" s="105" t="str">
        <f>IF(BS_CONTROLE[[#This Row],[SB]]=0, "-", BS_CONTROLE[[#This Row],[SB]])</f>
        <v>K70K74</v>
      </c>
      <c r="AO953" s="105">
        <f>IF(BS_CONTROLE[[#This Row],[SUB]]=0, "-", BS_CONTROLE[[#This Row],[SUB]])</f>
        <v>68</v>
      </c>
      <c r="AP953" s="105">
        <f>BS_CONTROLE[[#This Row],[KM - Inicio]]</f>
        <v>73.8</v>
      </c>
      <c r="AQ953" s="105">
        <f>BS_CONTROLE[[#This Row],[KM - Inicio]]</f>
        <v>73.8</v>
      </c>
      <c r="AR953" s="108"/>
      <c r="AS953" s="108"/>
      <c r="AT953" s="108"/>
      <c r="AU953" s="136"/>
      <c r="AV953" s="136"/>
      <c r="AW953" s="14"/>
      <c r="AX953" s="14"/>
      <c r="AY953" s="164">
        <f>IF(D953="","*",IFERROR(IF(ISODD(COUNT(AS953:AX953)),"ERRO",SUM((AT953-AS953),(AV953-AU953),(AX953-AW953))),"ERRO"))</f>
        <v>0</v>
      </c>
      <c r="AZ953" s="153"/>
      <c r="BA953" s="109"/>
      <c r="BB953" s="10" t="str">
        <f>IFERROR(_xlfn.XLOOKUP(AI953, BS_ATIVIDADE[ATIVIDADE],BS_ATIVIDADE[UNIDADE] ), "*")</f>
        <v>Nº DE SOLDA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>E4246084</v>
      </c>
      <c r="B954" s="102">
        <v>46084</v>
      </c>
      <c r="C954" s="135">
        <f>IF(BS_CONTROLE[[#This Row],[DATA]]="","",WEEKNUM(BS_CONTROLE[[#This Row],[DATA]]))</f>
        <v>10</v>
      </c>
      <c r="D954" s="104" t="s">
        <v>709</v>
      </c>
      <c r="E954" s="159">
        <v>731</v>
      </c>
      <c r="F954" s="126" t="s">
        <v>625</v>
      </c>
      <c r="G954" s="142" t="str">
        <f>IF(D954="","*",VLOOKUP(F954,BS_ATIVIDADE[],3,FALSE))</f>
        <v>TRILHEIRO - DESCARGA</v>
      </c>
      <c r="H954" s="106" t="s">
        <v>1042</v>
      </c>
      <c r="I954" s="106" t="s">
        <v>1042</v>
      </c>
      <c r="J954" s="105">
        <v>68</v>
      </c>
      <c r="K954" s="105">
        <v>67.531999999999996</v>
      </c>
      <c r="L954" s="105">
        <v>69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954" s="105" t="s">
        <v>1043</v>
      </c>
      <c r="O954" s="106">
        <v>0.375</v>
      </c>
      <c r="P954" s="106">
        <v>8.3333333333333329E-2</v>
      </c>
      <c r="Q954" s="105">
        <v>1560</v>
      </c>
      <c r="R954" s="10" t="str">
        <f>IFERROR(_xlfn.XLOOKUP(F954, BS_ATIVIDADE[ATIVIDADE],BS_ATIVIDADE[UNIDADE] ), "*")</f>
        <v>M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4" s="105" t="s">
        <v>1034</v>
      </c>
      <c r="W954" s="151" t="s">
        <v>1044</v>
      </c>
      <c r="X954" s="104" t="s">
        <v>381</v>
      </c>
      <c r="Y954" s="129"/>
      <c r="Z954" s="104"/>
      <c r="AA954" s="105" t="s">
        <v>1045</v>
      </c>
      <c r="AB954" s="103" t="s">
        <v>388</v>
      </c>
      <c r="AC954" s="152" t="s">
        <v>371</v>
      </c>
      <c r="AD954" s="107">
        <v>0.33333333333333331</v>
      </c>
      <c r="AE954" s="172" t="s">
        <v>1046</v>
      </c>
      <c r="AF954" s="105"/>
      <c r="AG954" s="105"/>
      <c r="AH954" s="15"/>
      <c r="AI954" s="126" t="str">
        <f>IF(BS_CONTROLE[[#This Row],[Atividade]]=0, "-", BS_CONTROLE[[#This Row],[Atividade]])</f>
        <v>TRILHEIRO - DESCARGA</v>
      </c>
      <c r="AJ954" s="9" t="str">
        <f>IF(BS_CONTROLE[[#This Row],[Atividade]]=0, "-", BS_CONTROLE[[#This Row],[Atividade]])</f>
        <v>TRILHEIRO - DESCARGA</v>
      </c>
      <c r="AK954" s="31" t="str">
        <f>BS_CONTROLE[[#This Row],[Local - Partida]]</f>
        <v>ZBV-3</v>
      </c>
      <c r="AL954" s="31" t="str">
        <f>BS_CONTROLE[[#This Row],[Local - Encerramento]]</f>
        <v>ZBV-3</v>
      </c>
      <c r="AM954" s="105" t="str">
        <f>IF(BS_CONTROLE[[#This Row],[Entre - Estações]]=0, "-", BS_CONTROLE[[#This Row],[Entre - Estações]])</f>
        <v>ZSU</v>
      </c>
      <c r="AN954" s="105" t="str">
        <f>IF(BS_CONTROLE[[#This Row],[SB]]=0, "-", BS_CONTROLE[[#This Row],[SB]])</f>
        <v>K65ZSU/ZSU2</v>
      </c>
      <c r="AO954" s="105">
        <f>IF(BS_CONTROLE[[#This Row],[SUB]]=0, "-", BS_CONTROLE[[#This Row],[SUB]])</f>
        <v>68</v>
      </c>
      <c r="AP954" s="105">
        <f>BS_CONTROLE[[#This Row],[KM - Inicio]]</f>
        <v>67.531999999999996</v>
      </c>
      <c r="AQ954" s="105">
        <f>BS_CONTROLE[[#This Row],[KM - Inicio]]</f>
        <v>67.531999999999996</v>
      </c>
      <c r="AR954" s="108"/>
      <c r="AS954" s="108"/>
      <c r="AT954" s="108"/>
      <c r="AU954" s="136"/>
      <c r="AV954" s="136"/>
      <c r="AW954" s="14"/>
      <c r="AX954" s="14"/>
      <c r="AY954" s="164">
        <f>IF(D954="","*",IFERROR(IF(ISODD(COUNT(AS954:AX954)),"ERRO",SUM((AT954-AS954),(AV954-AU954),(AX954-AW954))),"ERRO"))</f>
        <v>0</v>
      </c>
      <c r="AZ954" s="153"/>
      <c r="BA954" s="109"/>
      <c r="BB954" s="10" t="str">
        <f>IFERROR(_xlfn.XLOOKUP(AI954, BS_ATIVIDADE[ATIVIDADE],BS_ATIVIDADE[UNIDADE] ), "*")</f>
        <v>M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Produção e Intervalo</v>
      </c>
      <c r="BR954" s="19">
        <f>IF(OR(B954="",F954=""),"*",AY954/P954)</f>
        <v>0</v>
      </c>
      <c r="BS954" s="19">
        <f>IF(OR(B954="",F954=""),"*",BA954/Q954)</f>
        <v>0</v>
      </c>
      <c r="BT954" s="8" t="str">
        <f t="shared" si="15"/>
        <v/>
      </c>
    </row>
    <row r="955" spans="1:72">
      <c r="A955" s="47" t="str">
        <f>D955&amp;B955</f>
        <v>A8446082</v>
      </c>
      <c r="B955" s="102">
        <v>46082</v>
      </c>
      <c r="C955" s="135">
        <f>IF(BS_CONTROLE[[#This Row],[DATA]]="","",WEEKNUM(BS_CONTROLE[[#This Row],[DATA]]))</f>
        <v>10</v>
      </c>
      <c r="D955" s="104" t="s">
        <v>688</v>
      </c>
      <c r="E955" s="159">
        <v>767</v>
      </c>
      <c r="F955" s="126" t="s">
        <v>579</v>
      </c>
      <c r="G955" s="142" t="str">
        <f>IF(D955="","*",VLOOKUP(F955,BS_ATIVIDADE[],3,FALSE))</f>
        <v>DETECÇÃO</v>
      </c>
      <c r="H955" s="106" t="s">
        <v>1047</v>
      </c>
      <c r="I955" s="106" t="s">
        <v>166</v>
      </c>
      <c r="J955" s="105">
        <v>92</v>
      </c>
      <c r="K955" s="105">
        <v>66.3</v>
      </c>
      <c r="L955" s="105" t="s">
        <v>558</v>
      </c>
      <c r="M955" s="105" t="s">
        <v>11</v>
      </c>
      <c r="N955" s="105" t="s">
        <v>1048</v>
      </c>
      <c r="O955" s="106">
        <v>0.33333333333333331</v>
      </c>
      <c r="P955" s="106">
        <v>4.1666666666666664E-2</v>
      </c>
      <c r="Q955" s="105">
        <v>1</v>
      </c>
      <c r="R955" s="10" t="str">
        <f>IFERROR(_xlfn.XLOOKUP(F955, BS_ATIVIDADE[ATIVIDADE],BS_ATIVIDADE[UNIDADE] ), "*")</f>
        <v>KM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5" s="105" t="s">
        <v>1049</v>
      </c>
      <c r="W955" s="151" t="s">
        <v>1050</v>
      </c>
      <c r="X955" s="104" t="s">
        <v>386</v>
      </c>
      <c r="Y955" s="129"/>
      <c r="Z955" s="104"/>
      <c r="AA955" s="105">
        <v>1</v>
      </c>
      <c r="AB955" s="103" t="s">
        <v>377</v>
      </c>
      <c r="AC955" s="152"/>
      <c r="AD955" s="107">
        <v>0.29166666666666669</v>
      </c>
      <c r="AE955" s="105">
        <v>6293</v>
      </c>
      <c r="AF955" s="105"/>
      <c r="AG955" s="105"/>
      <c r="AH955" s="15"/>
      <c r="AI955" s="126" t="str">
        <f>IF(BS_CONTROLE[[#This Row],[Atividade]]=0, "-", BS_CONTROLE[[#This Row],[Atividade]])</f>
        <v>DETECÇÃO - RONDA 7 DIAS</v>
      </c>
      <c r="AJ955" s="9" t="str">
        <f>IF(BS_CONTROLE[[#This Row],[Atividade]]=0, "-", BS_CONTROLE[[#This Row],[Atividade]])</f>
        <v>DETECÇÃO - RONDA 7 DIAS</v>
      </c>
      <c r="AK955" s="31" t="str">
        <f>BS_CONTROLE[[#This Row],[Local - Partida]]</f>
        <v>ZEV-2</v>
      </c>
      <c r="AL955" s="31" t="str">
        <f>BS_CONTROLE[[#This Row],[Local - Encerramento]]</f>
        <v>ZPT</v>
      </c>
      <c r="AM955" s="105" t="str">
        <f>IF(BS_CONTROLE[[#This Row],[Entre - Estações]]=0, "-", BS_CONTROLE[[#This Row],[Entre - Estações]])</f>
        <v>ZEV-ZPT</v>
      </c>
      <c r="AN955" s="105" t="str">
        <f>IF(BS_CONTROLE[[#This Row],[SB]]=0, "-", BS_CONTROLE[[#This Row],[SB]])</f>
        <v>ZEVZPT</v>
      </c>
      <c r="AO955" s="105">
        <f>IF(BS_CONTROLE[[#This Row],[SUB]]=0, "-", BS_CONTROLE[[#This Row],[SUB]])</f>
        <v>92</v>
      </c>
      <c r="AP955" s="105">
        <f>BS_CONTROLE[[#This Row],[KM - Inicio]]</f>
        <v>66.3</v>
      </c>
      <c r="AQ955" s="105">
        <f>BS_CONTROLE[[#This Row],[KM - Inicio]]</f>
        <v>66.3</v>
      </c>
      <c r="AR955" s="108">
        <v>0</v>
      </c>
      <c r="AS955" s="108">
        <v>0</v>
      </c>
      <c r="AT955" s="108">
        <v>0</v>
      </c>
      <c r="AU955" s="136"/>
      <c r="AV955" s="136"/>
      <c r="AW955" s="14"/>
      <c r="AX955" s="14"/>
      <c r="AY955" s="164">
        <f>IF(D955="","*",IFERROR(IF(ISODD(COUNT(AS955:AX955)),"ERRO",SUM((AT955-AS955),(AV955-AU955),(AX955-AW955))),"ERRO"))</f>
        <v>0</v>
      </c>
      <c r="AZ955" s="153"/>
      <c r="BA955" s="109">
        <v>0</v>
      </c>
      <c r="BB955" s="10" t="str">
        <f>IFERROR(_xlfn.XLOOKUP(AI955, BS_ATIVIDADE[ATIVIDADE],BS_ATIVIDADE[UNIDADE] ), "*")</f>
        <v>KM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5" s="105" t="s">
        <v>1049</v>
      </c>
      <c r="BG955" s="16"/>
      <c r="BH955" s="110">
        <v>0</v>
      </c>
      <c r="BI955" s="110" t="s">
        <v>1051</v>
      </c>
      <c r="BJ955" s="110" t="s">
        <v>1051</v>
      </c>
      <c r="BK955" s="110" t="s">
        <v>1051</v>
      </c>
      <c r="BL955" s="16"/>
      <c r="BM955" s="130" t="s">
        <v>406</v>
      </c>
      <c r="BN955" s="130" t="s">
        <v>435</v>
      </c>
      <c r="BO955" s="130" t="s">
        <v>486</v>
      </c>
      <c r="BP955" s="110" t="s">
        <v>1051</v>
      </c>
      <c r="BQ955" s="12" t="str">
        <f>IF(AND(BR955&lt;1,BS955&lt;1),"Produção e Intervalo",IF(BR955&lt;1,"Intervalo",IF(BS955&lt;1,"Produção","Aderente")))</f>
        <v>Produção e Intervalo</v>
      </c>
      <c r="BR955" s="19">
        <f>IF(OR(B955="",F955=""),"*",AY955/P955)</f>
        <v>0</v>
      </c>
      <c r="BS955" s="19">
        <f>IF(OR(B955="",F955=""),"*",BA955/Q955)</f>
        <v>0</v>
      </c>
      <c r="BT955" s="8" t="str">
        <f t="shared" si="15"/>
        <v>SuperExecução</v>
      </c>
    </row>
    <row r="956" spans="1:72">
      <c r="A956" s="47" t="str">
        <f>D956&amp;B956</f>
        <v>V8546082</v>
      </c>
      <c r="B956" s="102">
        <v>46082</v>
      </c>
      <c r="C956" s="135">
        <f>IF(BS_CONTROLE[[#This Row],[DATA]]="","",WEEKNUM(BS_CONTROLE[[#This Row],[DATA]]))</f>
        <v>10</v>
      </c>
      <c r="D956" s="104" t="s">
        <v>759</v>
      </c>
      <c r="E956" s="159">
        <v>557</v>
      </c>
      <c r="F956" s="126" t="s">
        <v>663</v>
      </c>
      <c r="G956" s="142" t="str">
        <f>IF(D956="","*",VLOOKUP(F956,BS_ATIVIDADE[],3,FALSE))</f>
        <v>MECANIZAÇÃO - SOCADORA</v>
      </c>
      <c r="H956" s="106" t="s">
        <v>165</v>
      </c>
      <c r="I956" s="106" t="s">
        <v>166</v>
      </c>
      <c r="J956" s="105">
        <v>92</v>
      </c>
      <c r="K956" s="105">
        <v>102.1</v>
      </c>
      <c r="L956" s="105">
        <v>102.8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6" s="106">
        <v>0.33333333333333331</v>
      </c>
      <c r="P956" s="106">
        <v>0.125</v>
      </c>
      <c r="Q956" s="105">
        <v>1000</v>
      </c>
      <c r="R956" s="10" t="str">
        <f>IFERROR(_xlfn.XLOOKUP(F956, BS_ATIVIDADE[ATIVIDADE],BS_ATIVIDADE[UNIDADE] ), "*")</f>
        <v>M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6" s="105" t="s">
        <v>1052</v>
      </c>
      <c r="W956" s="151" t="s">
        <v>1020</v>
      </c>
      <c r="X956" s="104" t="s">
        <v>386</v>
      </c>
      <c r="Y956" s="129"/>
      <c r="Z956" s="104"/>
      <c r="AA956" s="105">
        <v>1</v>
      </c>
      <c r="AB956" s="103" t="s">
        <v>377</v>
      </c>
      <c r="AC956" s="152" t="s">
        <v>371</v>
      </c>
      <c r="AD956" s="107">
        <v>0.29166666666666669</v>
      </c>
      <c r="AE956" s="105">
        <v>6235</v>
      </c>
      <c r="AF956" s="105"/>
      <c r="AG956" s="105"/>
      <c r="AH956" s="15"/>
      <c r="AI956" s="126" t="str">
        <f>IF(BS_CONTROLE[[#This Row],[Atividade]]=0, "-", BS_CONTROLE[[#This Row],[Atividade]])</f>
        <v>MECANIZAÇÃO - SOCADORA</v>
      </c>
      <c r="AJ956" s="9" t="str">
        <f>IF(BS_CONTROLE[[#This Row],[Atividade]]=0, "-", BS_CONTROLE[[#This Row],[Atividade]])</f>
        <v>MECANIZAÇÃO - SOCADORA</v>
      </c>
      <c r="AK956" s="31" t="str">
        <f>BS_CONTROLE[[#This Row],[Local - Partida]]</f>
        <v>ZPT1051</v>
      </c>
      <c r="AL956" s="31" t="str">
        <f>BS_CONTROLE[[#This Row],[Local - Encerramento]]</f>
        <v>ZPT</v>
      </c>
      <c r="AM956" s="105" t="str">
        <f>IF(BS_CONTROLE[[#This Row],[Entre - Estações]]=0, "-", BS_CONTROLE[[#This Row],[Entre - Estações]])</f>
        <v>ZGP</v>
      </c>
      <c r="AN956" s="105" t="str">
        <f>IF(BS_CONTROLE[[#This Row],[SB]]=0, "-", BS_CONTROLE[[#This Row],[SB]])</f>
        <v>ZGP2</v>
      </c>
      <c r="AO956" s="105">
        <f>IF(BS_CONTROLE[[#This Row],[SUB]]=0, "-", BS_CONTROLE[[#This Row],[SUB]])</f>
        <v>92</v>
      </c>
      <c r="AP956" s="105">
        <f>BS_CONTROLE[[#This Row],[KM - Inicio]]</f>
        <v>102.1</v>
      </c>
      <c r="AQ956" s="105">
        <f>BS_CONTROLE[[#This Row],[KM - Inicio]]</f>
        <v>102.1</v>
      </c>
      <c r="AR956" s="108">
        <v>0.56388888888888888</v>
      </c>
      <c r="AS956" s="108">
        <v>0</v>
      </c>
      <c r="AT956" s="108">
        <v>0</v>
      </c>
      <c r="AU956" s="136"/>
      <c r="AV956" s="136"/>
      <c r="AW956" s="14"/>
      <c r="AX956" s="14"/>
      <c r="AY956" s="164">
        <f>IF(D956="","*",IFERROR(IF(ISODD(COUNT(AS956:AX956)),"ERRO",SUM((AT956-AS956),(AV956-AU956),(AX956-AW956))),"ERRO"))</f>
        <v>0</v>
      </c>
      <c r="AZ956" s="153"/>
      <c r="BA956" s="109">
        <v>0</v>
      </c>
      <c r="BB956" s="10" t="str">
        <f>IFERROR(_xlfn.XLOOKUP(AI956, BS_ATIVIDADE[ATIVIDADE],BS_ATIVIDADE[UNIDADE] ), "*")</f>
        <v>M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6" s="105" t="s">
        <v>1052</v>
      </c>
      <c r="BG956" s="16"/>
      <c r="BH956" s="110">
        <v>0</v>
      </c>
      <c r="BI956" s="110" t="s">
        <v>1053</v>
      </c>
      <c r="BJ956" s="110" t="s">
        <v>1053</v>
      </c>
      <c r="BK956" s="110" t="s">
        <v>1053</v>
      </c>
      <c r="BL956" s="16"/>
      <c r="BM956" s="130" t="s">
        <v>402</v>
      </c>
      <c r="BN956" s="130" t="s">
        <v>422</v>
      </c>
      <c r="BO956" s="130" t="s">
        <v>538</v>
      </c>
      <c r="BP956" s="110" t="s">
        <v>1053</v>
      </c>
      <c r="BQ956" s="12" t="str">
        <f>IF(AND(BR956&lt;1,BS956&lt;1),"Produção e Intervalo",IF(BR956&lt;1,"Intervalo",IF(BS956&lt;1,"Produção","Aderente")))</f>
        <v>Produção e Intervalo</v>
      </c>
      <c r="BR956" s="19">
        <f>IF(OR(B956="",F956=""),"*",AY956/P956)</f>
        <v>0</v>
      </c>
      <c r="BS956" s="19">
        <f>IF(OR(B956="",F956=""),"*",BA956/Q956)</f>
        <v>0</v>
      </c>
      <c r="BT956" s="8" t="str">
        <f t="shared" si="15"/>
        <v>MecanizaçãoOperação</v>
      </c>
    </row>
    <row r="957" spans="1:72">
      <c r="A957" s="47" t="str">
        <f>D957&amp;B957</f>
        <v>TURMA FIXA VIA 46083</v>
      </c>
      <c r="B957" s="102">
        <v>46083</v>
      </c>
      <c r="C957" s="135">
        <f>IF(BS_CONTROLE[[#This Row],[DATA]]="","",WEEKNUM(BS_CONTROLE[[#This Row],[DATA]]))</f>
        <v>10</v>
      </c>
      <c r="D957" s="104" t="s">
        <v>810</v>
      </c>
      <c r="E957" s="159">
        <v>790</v>
      </c>
      <c r="F957" s="126" t="s">
        <v>691</v>
      </c>
      <c r="G957" s="142" t="str">
        <f>IF(D957="","*",VLOOKUP(F957,BS_ATIVIDADE[],3,FALSE))</f>
        <v>MODERNIZAÇÃO</v>
      </c>
      <c r="H957" s="106" t="s">
        <v>558</v>
      </c>
      <c r="I957" s="106" t="s">
        <v>558</v>
      </c>
      <c r="J957" s="105">
        <v>92</v>
      </c>
      <c r="K957" s="105">
        <v>79.58</v>
      </c>
      <c r="L957" s="105" t="s">
        <v>558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57" s="106">
        <v>0.33333333333333331</v>
      </c>
      <c r="P957" s="106">
        <v>6.25E-2</v>
      </c>
      <c r="Q957" s="105">
        <v>1</v>
      </c>
      <c r="R957" s="10" t="str">
        <f>IFERROR(_xlfn.XLOOKUP(F957, BS_ATIVIDADE[ATIVIDADE],BS_ATIVIDADE[UNIDADE] ), "*")</f>
        <v>Nº DE SOLDA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7" s="105" t="s">
        <v>1052</v>
      </c>
      <c r="W957" s="151" t="s">
        <v>1011</v>
      </c>
      <c r="X957" s="104" t="s">
        <v>386</v>
      </c>
      <c r="Y957" s="129"/>
      <c r="Z957" s="104"/>
      <c r="AA957" s="105" t="s">
        <v>558</v>
      </c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MODERNIZAÇÃO - SOLDA</v>
      </c>
      <c r="AJ957" s="9" t="str">
        <f>IF(BS_CONTROLE[[#This Row],[Atividade]]=0, "-", BS_CONTROLE[[#This Row],[Atividade]])</f>
        <v>MODERNIZAÇÃO - SOLDA</v>
      </c>
      <c r="AK957" s="31" t="str">
        <f>BS_CONTROLE[[#This Row],[Local - Partida]]</f>
        <v>-</v>
      </c>
      <c r="AL957" s="31" t="str">
        <f>BS_CONTROLE[[#This Row],[Local - Encerramento]]</f>
        <v>-</v>
      </c>
      <c r="AM957" s="105" t="str">
        <f>IF(BS_CONTROLE[[#This Row],[Entre - Estações]]=0, "-", BS_CONTROLE[[#This Row],[Entre - Estações]])</f>
        <v>ZXW-ZEZ</v>
      </c>
      <c r="AN957" s="105" t="str">
        <f>IF(BS_CONTROLE[[#This Row],[SB]]=0, "-", BS_CONTROLE[[#This Row],[SB]])</f>
        <v>ZXWK792</v>
      </c>
      <c r="AO957" s="105">
        <f>IF(BS_CONTROLE[[#This Row],[SUB]]=0, "-", BS_CONTROLE[[#This Row],[SUB]])</f>
        <v>92</v>
      </c>
      <c r="AP957" s="105">
        <f>BS_CONTROLE[[#This Row],[KM - Inicio]]</f>
        <v>79.58</v>
      </c>
      <c r="AQ957" s="105">
        <f>BS_CONTROLE[[#This Row],[KM - Inicio]]</f>
        <v>79.58</v>
      </c>
      <c r="AR957" s="108">
        <v>0.32222222222222224</v>
      </c>
      <c r="AS957" s="108">
        <v>0</v>
      </c>
      <c r="AT957" s="108">
        <v>0</v>
      </c>
      <c r="AU957" s="136"/>
      <c r="AV957" s="136"/>
      <c r="AW957" s="14"/>
      <c r="AX957" s="14"/>
      <c r="AY957" s="164">
        <f>IF(D957="","*",IFERROR(IF(ISODD(COUNT(AS957:AX957)),"ERRO",SUM((AT957-AS957),(AV957-AU957),(AX957-AW957))),"ERRO"))</f>
        <v>0</v>
      </c>
      <c r="AZ957" s="153"/>
      <c r="BA957" s="109">
        <v>0</v>
      </c>
      <c r="BB957" s="10" t="str">
        <f>IFERROR(_xlfn.XLOOKUP(AI957, BS_ATIVIDADE[ATIVIDADE],BS_ATIVIDADE[UNIDADE] ), "*")</f>
        <v>Nº DE SOLDA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7" s="105" t="s">
        <v>1052</v>
      </c>
      <c r="BG957" s="16"/>
      <c r="BH957" s="17">
        <v>0</v>
      </c>
      <c r="BI957" s="17"/>
      <c r="BJ957" s="17" t="s">
        <v>1054</v>
      </c>
      <c r="BK957" s="17" t="s">
        <v>1054</v>
      </c>
      <c r="BL957" s="16"/>
      <c r="BM957" s="130" t="s">
        <v>396</v>
      </c>
      <c r="BN957" s="130" t="s">
        <v>430</v>
      </c>
      <c r="BO957" s="130" t="s">
        <v>430</v>
      </c>
      <c r="BP957" s="18" t="s">
        <v>1055</v>
      </c>
      <c r="BQ957" s="12" t="str">
        <f>IF(AND(BR957&lt;1,BS957&lt;1),"Produção e Intervalo",IF(BR957&lt;1,"Intervalo",IF(BS957&lt;1,"Produção","Aderente")))</f>
        <v>Produção e Intervalo</v>
      </c>
      <c r="BR957" s="19">
        <f>IF(OR(B957="",F957=""),"*",AY957/P957)</f>
        <v>0</v>
      </c>
      <c r="BS957" s="19">
        <f>IF(OR(B957="",F957=""),"*",BA957/Q957)</f>
        <v>0</v>
      </c>
      <c r="BT957" s="8" t="str">
        <f t="shared" si="15"/>
        <v>NãoControláveisAcidente</v>
      </c>
    </row>
    <row r="958" spans="1:72">
      <c r="A958" s="47" t="str">
        <f>D958&amp;B958</f>
        <v>W6146083</v>
      </c>
      <c r="B958" s="102">
        <v>46083</v>
      </c>
      <c r="C958" s="135">
        <f>IF(BS_CONTROLE[[#This Row],[DATA]]="","",WEEKNUM(BS_CONTROLE[[#This Row],[DATA]]))</f>
        <v>10</v>
      </c>
      <c r="D958" s="104" t="s">
        <v>792</v>
      </c>
      <c r="E958" s="159">
        <v>754</v>
      </c>
      <c r="F958" s="126" t="s">
        <v>572</v>
      </c>
      <c r="G958" s="142" t="str">
        <f>IF(D958="","*",VLOOKUP(F958,BS_ATIVIDADE[],3,FALSE))</f>
        <v>OUTROS</v>
      </c>
      <c r="H958" s="106" t="s">
        <v>336</v>
      </c>
      <c r="I958" s="106" t="s">
        <v>336</v>
      </c>
      <c r="J958" s="105">
        <v>92</v>
      </c>
      <c r="K958" s="105">
        <v>83.7</v>
      </c>
      <c r="L958" s="105" t="s">
        <v>558</v>
      </c>
      <c r="M958" s="105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958" s="15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58" s="106">
        <v>0.33333333333333331</v>
      </c>
      <c r="P958" s="106">
        <v>4.1666666666666664E-2</v>
      </c>
      <c r="Q958" s="170">
        <v>1</v>
      </c>
      <c r="R958" s="10" t="str">
        <f>IFERROR(_xlfn.XLOOKUP(F958, BS_ATIVIDADE[ATIVIDADE],BS_ATIVIDADE[UNIDADE] ), "*")</f>
        <v>BINÁRIO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8" s="151" t="s">
        <v>1019</v>
      </c>
      <c r="W958" s="151" t="s">
        <v>1056</v>
      </c>
      <c r="X958" s="104" t="s">
        <v>381</v>
      </c>
      <c r="Y958" s="129"/>
      <c r="Z958" s="104"/>
      <c r="AA958" s="105">
        <v>1</v>
      </c>
      <c r="AB958" s="103" t="s">
        <v>377</v>
      </c>
      <c r="AC958" s="126" t="s">
        <v>371</v>
      </c>
      <c r="AD958" s="107">
        <v>0.3125</v>
      </c>
      <c r="AE958" s="105">
        <v>7663</v>
      </c>
      <c r="AF958" s="107" t="s">
        <v>558</v>
      </c>
      <c r="AG958" s="107" t="s">
        <v>558</v>
      </c>
      <c r="AH958" s="15"/>
      <c r="AI958" s="126" t="str">
        <f>IF(BS_CONTROLE[[#This Row],[Atividade]]=0, "-", BS_CONTROLE[[#This Row],[Atividade]])</f>
        <v>DESLOCAMENTO</v>
      </c>
      <c r="AJ958" s="9" t="str">
        <f>IF(BS_CONTROLE[[#This Row],[Atividade]]=0, "-", BS_CONTROLE[[#This Row],[Atividade]])</f>
        <v>DESLOCAMENTO</v>
      </c>
      <c r="AK958" s="31" t="str">
        <f>BS_CONTROLE[[#This Row],[Local - Partida]]</f>
        <v>K67ZEV2</v>
      </c>
      <c r="AL958" s="31" t="str">
        <f>BS_CONTROLE[[#This Row],[Local - Encerramento]]</f>
        <v>K67ZEV2</v>
      </c>
      <c r="AM958" s="105" t="str">
        <f>IF(BS_CONTROLE[[#This Row],[Entre - Estações]]=0, "-", BS_CONTROLE[[#This Row],[Entre - Estações]])</f>
        <v>ZXW</v>
      </c>
      <c r="AN958" s="105" t="str">
        <f>IF(BS_CONTROLE[[#This Row],[SB]]=0, "-", BS_CONTROLE[[#This Row],[SB]])</f>
        <v>K84ZXW2</v>
      </c>
      <c r="AO958" s="105">
        <f>IF(BS_CONTROLE[[#This Row],[SUB]]=0, "-", BS_CONTROLE[[#This Row],[SUB]])</f>
        <v>92</v>
      </c>
      <c r="AP958" s="105">
        <f>BS_CONTROLE[[#This Row],[KM - Inicio]]</f>
        <v>83.7</v>
      </c>
      <c r="AQ958" s="105">
        <f>BS_CONTROLE[[#This Row],[KM - Inicio]]</f>
        <v>83.7</v>
      </c>
      <c r="AR958" s="108">
        <v>0.34236111111111112</v>
      </c>
      <c r="AS958" s="108">
        <v>0.34930555555555554</v>
      </c>
      <c r="AT958" s="108">
        <v>0.39097222222222222</v>
      </c>
      <c r="AU958" s="136"/>
      <c r="AV958" s="136"/>
      <c r="AW958" s="14"/>
      <c r="AX958" s="14"/>
      <c r="AY958" s="164">
        <f>IF(D958="","*",IFERROR(IF(ISODD(COUNT(AS958:AX958)),"ERRO",SUM((AT958-AS958),(AV958-AU958),(AX958-AW958))),"ERRO"))</f>
        <v>4.1666666666666685E-2</v>
      </c>
      <c r="AZ958" s="153"/>
      <c r="BA958" s="109">
        <v>1</v>
      </c>
      <c r="BB958" s="10" t="str">
        <f>IFERROR(_xlfn.XLOOKUP(AI958, BS_ATIVIDADE[ATIVIDADE],BS_ATIVIDADE[UNIDADE] ), "*")</f>
        <v>BINÁRIO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8" s="151" t="s">
        <v>1019</v>
      </c>
      <c r="BG958" s="16"/>
      <c r="BH958" s="17">
        <v>1</v>
      </c>
      <c r="BI958" s="17"/>
      <c r="BJ958" s="17" t="s">
        <v>1057</v>
      </c>
      <c r="BK958" s="17" t="s">
        <v>1057</v>
      </c>
      <c r="BL958" s="16"/>
      <c r="BM958" s="130" t="s">
        <v>410</v>
      </c>
      <c r="BN958" s="130" t="s">
        <v>410</v>
      </c>
      <c r="BO958" s="130" t="s">
        <v>410</v>
      </c>
      <c r="BP958" s="18" t="s">
        <v>558</v>
      </c>
      <c r="BQ958" s="12" t="str">
        <f>IF(AND(BR958&lt;1,BS958&lt;1),"Produção e Intervalo",IF(BR958&lt;1,"Intervalo",IF(BS958&lt;1,"Produção","Aderente")))</f>
        <v>Aderente</v>
      </c>
      <c r="BR958" s="19">
        <f>IF(OR(B958="",F958=""),"*",AY958/P958)</f>
        <v>1.0000000000000004</v>
      </c>
      <c r="BS958" s="19">
        <f>IF(OR(B958="",F958=""),"*",BA958/Q958)</f>
        <v>1</v>
      </c>
      <c r="BT958" s="8" t="str">
        <f t="shared" si="15"/>
        <v>OKOK</v>
      </c>
    </row>
    <row r="959" spans="1:72">
      <c r="A959" s="47" t="str">
        <f>D959&amp;B959</f>
        <v>W6246083</v>
      </c>
      <c r="B959" s="102">
        <v>46083</v>
      </c>
      <c r="C959" s="135">
        <f>IF(BS_CONTROLE[[#This Row],[DATA]]="","",WEEKNUM(BS_CONTROLE[[#This Row],[DATA]]))</f>
        <v>10</v>
      </c>
      <c r="D959" s="104" t="s">
        <v>793</v>
      </c>
      <c r="E959" s="159">
        <v>677</v>
      </c>
      <c r="F959" s="126" t="s">
        <v>572</v>
      </c>
      <c r="G959" s="142" t="str">
        <f>IF(D959="","*",VLOOKUP(F959,BS_ATIVIDADE[],3,FALSE))</f>
        <v>OUTROS</v>
      </c>
      <c r="H959" s="106" t="s">
        <v>165</v>
      </c>
      <c r="I959" s="106" t="s">
        <v>1058</v>
      </c>
      <c r="J959" s="105">
        <v>92</v>
      </c>
      <c r="K959" s="105">
        <v>83.7</v>
      </c>
      <c r="L959" s="105" t="s">
        <v>558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59" s="106">
        <v>0.32291666666666669</v>
      </c>
      <c r="P959" s="106">
        <v>4.1666666666666664E-2</v>
      </c>
      <c r="Q959" s="105">
        <v>1</v>
      </c>
      <c r="R959" s="10" t="str">
        <f>IFERROR(_xlfn.XLOOKUP(F959, BS_ATIVIDADE[ATIVIDADE],BS_ATIVIDADE[UNIDADE] ), "*")</f>
        <v>BINÁRIO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9" s="105" t="s">
        <v>1059</v>
      </c>
      <c r="W959" s="151" t="s">
        <v>1060</v>
      </c>
      <c r="X959" s="104" t="s">
        <v>381</v>
      </c>
      <c r="Y959" s="129"/>
      <c r="Z959" s="104"/>
      <c r="AA959" s="105">
        <v>1</v>
      </c>
      <c r="AB959" s="103" t="s">
        <v>377</v>
      </c>
      <c r="AC959" s="152" t="s">
        <v>371</v>
      </c>
      <c r="AD959" s="107">
        <v>0.29166666666666669</v>
      </c>
      <c r="AE959" s="105">
        <v>9038</v>
      </c>
      <c r="AF959" s="105" t="s">
        <v>558</v>
      </c>
      <c r="AG959" s="105" t="s">
        <v>558</v>
      </c>
      <c r="AH959" s="15"/>
      <c r="AI959" s="126" t="str">
        <f>IF(BS_CONTROLE[[#This Row],[Atividade]]=0, "-", BS_CONTROLE[[#This Row],[Atividade]])</f>
        <v>DESLOCAMENTO</v>
      </c>
      <c r="AJ959" s="9" t="str">
        <f>IF(BS_CONTROLE[[#This Row],[Atividade]]=0, "-", BS_CONTROLE[[#This Row],[Atividade]])</f>
        <v>DESLOCAMENTO</v>
      </c>
      <c r="AK959" s="31" t="str">
        <f>BS_CONTROLE[[#This Row],[Local - Partida]]</f>
        <v>ZPT1051</v>
      </c>
      <c r="AL959" s="31" t="str">
        <f>BS_CONTROLE[[#This Row],[Local - Encerramento]]</f>
        <v>ZPTZDR</v>
      </c>
      <c r="AM959" s="105" t="str">
        <f>IF(BS_CONTROLE[[#This Row],[Entre - Estações]]=0, "-", BS_CONTROLE[[#This Row],[Entre - Estações]])</f>
        <v>ZXW</v>
      </c>
      <c r="AN959" s="105" t="str">
        <f>IF(BS_CONTROLE[[#This Row],[SB]]=0, "-", BS_CONTROLE[[#This Row],[SB]])</f>
        <v>K84ZXW2</v>
      </c>
      <c r="AO959" s="105">
        <f>IF(BS_CONTROLE[[#This Row],[SUB]]=0, "-", BS_CONTROLE[[#This Row],[SUB]])</f>
        <v>92</v>
      </c>
      <c r="AP959" s="105">
        <f>BS_CONTROLE[[#This Row],[KM - Inicio]]</f>
        <v>83.7</v>
      </c>
      <c r="AQ959" s="105">
        <f>BS_CONTROLE[[#This Row],[KM - Inicio]]</f>
        <v>83.7</v>
      </c>
      <c r="AR959" s="108">
        <v>0.3</v>
      </c>
      <c r="AS959" s="108">
        <v>0.34166666666666667</v>
      </c>
      <c r="AT959" s="108">
        <v>0.38333333333333336</v>
      </c>
      <c r="AU959" s="136"/>
      <c r="AV959" s="136"/>
      <c r="AW959" s="14"/>
      <c r="AX959" s="14"/>
      <c r="AY959" s="164">
        <f>IF(D959="","*",IFERROR(IF(ISODD(COUNT(AS959:AX959)),"ERRO",SUM((AT959-AS959),(AV959-AU959),(AX959-AW959))),"ERRO"))</f>
        <v>4.1666666666666685E-2</v>
      </c>
      <c r="AZ959" s="153"/>
      <c r="BA959" s="109">
        <v>1</v>
      </c>
      <c r="BB959" s="10" t="str">
        <f>IFERROR(_xlfn.XLOOKUP(AI959, BS_ATIVIDADE[ATIVIDADE],BS_ATIVIDADE[UNIDADE] ), "*")</f>
        <v>BINÁRIO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9" s="105" t="s">
        <v>1059</v>
      </c>
      <c r="BG959" s="16"/>
      <c r="BH959" s="17">
        <v>1</v>
      </c>
      <c r="BI959" s="17"/>
      <c r="BJ959" s="17" t="s">
        <v>1061</v>
      </c>
      <c r="BK959" s="17" t="s">
        <v>1061</v>
      </c>
      <c r="BL959" s="16"/>
      <c r="BM959" s="130" t="s">
        <v>410</v>
      </c>
      <c r="BN959" s="130" t="s">
        <v>410</v>
      </c>
      <c r="BO959" s="130" t="s">
        <v>410</v>
      </c>
      <c r="BP959" s="18" t="s">
        <v>558</v>
      </c>
      <c r="BQ959" s="12" t="str">
        <f>IF(AND(BR959&lt;1,BS959&lt;1),"Produção e Intervalo",IF(BR959&lt;1,"Intervalo",IF(BS959&lt;1,"Produção","Aderente")))</f>
        <v>Aderente</v>
      </c>
      <c r="BR959" s="19">
        <f>IF(OR(B959="",F959=""),"*",AY959/P959)</f>
        <v>1.0000000000000004</v>
      </c>
      <c r="BS959" s="19">
        <f>IF(OR(B959="",F959=""),"*",BA959/Q959)</f>
        <v>1</v>
      </c>
      <c r="BT959" s="8" t="str">
        <f t="shared" si="15"/>
        <v>OKOK</v>
      </c>
    </row>
    <row r="960" spans="1:72">
      <c r="A960" s="47" t="str">
        <f>D960&amp;B960</f>
        <v>A8546083</v>
      </c>
      <c r="B960" s="102">
        <v>46083</v>
      </c>
      <c r="C960" s="135">
        <f>IF(BS_CONTROLE[[#This Row],[DATA]]="","",WEEKNUM(BS_CONTROLE[[#This Row],[DATA]]))</f>
        <v>10</v>
      </c>
      <c r="D960" s="104" t="s">
        <v>690</v>
      </c>
      <c r="E960" s="159">
        <v>793</v>
      </c>
      <c r="F960" s="126" t="s">
        <v>572</v>
      </c>
      <c r="G960" s="142" t="str">
        <f>IF(D960="","*",VLOOKUP(F960,BS_ATIVIDADE[],3,FALSE))</f>
        <v>OUTROS</v>
      </c>
      <c r="H960" s="106" t="s">
        <v>1062</v>
      </c>
      <c r="I960" s="106" t="s">
        <v>1047</v>
      </c>
      <c r="J960" s="105">
        <v>92</v>
      </c>
      <c r="K960" s="105">
        <v>83.7</v>
      </c>
      <c r="L960" s="105" t="s">
        <v>558</v>
      </c>
      <c r="M960" s="105" t="s">
        <v>1063</v>
      </c>
      <c r="N960" s="105" t="s">
        <v>1064</v>
      </c>
      <c r="O960" s="106">
        <v>0.375</v>
      </c>
      <c r="P960" s="106">
        <v>4.1666666666666664E-2</v>
      </c>
      <c r="Q960" s="105">
        <v>1</v>
      </c>
      <c r="R960" s="10" t="str">
        <f>IFERROR(_xlfn.XLOOKUP(F960, BS_ATIVIDADE[ATIVIDADE],BS_ATIVIDADE[UNIDADE] ), "*")</f>
        <v>BINÁRIO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0" s="105" t="s">
        <v>1059</v>
      </c>
      <c r="W960" s="151" t="s">
        <v>1065</v>
      </c>
      <c r="X960" s="104" t="s">
        <v>386</v>
      </c>
      <c r="Y960" s="129"/>
      <c r="Z960" s="104"/>
      <c r="AA960" s="105">
        <v>1</v>
      </c>
      <c r="AB960" s="103" t="s">
        <v>377</v>
      </c>
      <c r="AC960" s="152" t="s">
        <v>371</v>
      </c>
      <c r="AD960" s="107">
        <v>0.33333333333333331</v>
      </c>
      <c r="AE960" s="105" t="s">
        <v>558</v>
      </c>
      <c r="AF960" s="105"/>
      <c r="AG960" s="105"/>
      <c r="AH960" s="15"/>
      <c r="AI960" s="126" t="str">
        <f>IF(BS_CONTROLE[[#This Row],[Atividade]]=0, "-", BS_CONTROLE[[#This Row],[Atividade]])</f>
        <v>DESLOCAMENTO</v>
      </c>
      <c r="AJ960" s="9" t="str">
        <f>IF(BS_CONTROLE[[#This Row],[Atividade]]=0, "-", BS_CONTROLE[[#This Row],[Atividade]])</f>
        <v>DESLOCAMENTO</v>
      </c>
      <c r="AK960" s="31" t="str">
        <f>BS_CONTROLE[[#This Row],[Local - Partida]]</f>
        <v>ZXW-2</v>
      </c>
      <c r="AL960" s="31" t="str">
        <f>BS_CONTROLE[[#This Row],[Local - Encerramento]]</f>
        <v>ZEV-2</v>
      </c>
      <c r="AM960" s="105" t="str">
        <f>IF(BS_CONTROLE[[#This Row],[Entre - Estações]]=0, "-", BS_CONTROLE[[#This Row],[Entre - Estações]])</f>
        <v>ZXW-ZEV</v>
      </c>
      <c r="AN960" s="105" t="str">
        <f>IF(BS_CONTROLE[[#This Row],[SB]]=0, "-", BS_CONTROLE[[#This Row],[SB]])</f>
        <v>ZXWZEV</v>
      </c>
      <c r="AO960" s="105">
        <f>IF(BS_CONTROLE[[#This Row],[SUB]]=0, "-", BS_CONTROLE[[#This Row],[SUB]])</f>
        <v>92</v>
      </c>
      <c r="AP960" s="105">
        <f>BS_CONTROLE[[#This Row],[KM - Inicio]]</f>
        <v>83.7</v>
      </c>
      <c r="AQ960" s="105">
        <f>BS_CONTROLE[[#This Row],[KM - Inicio]]</f>
        <v>83.7</v>
      </c>
      <c r="AR960" s="108">
        <v>0.64722222222222225</v>
      </c>
      <c r="AS960" s="108"/>
      <c r="AT960" s="108"/>
      <c r="AU960" s="136"/>
      <c r="AV960" s="136"/>
      <c r="AW960" s="14"/>
      <c r="AX960" s="14"/>
      <c r="AY960" s="164">
        <f>IF(D960="","*",IFERROR(IF(ISODD(COUNT(AS960:AX960)),"ERRO",SUM((AT960-AS960),(AV960-AU960),(AX960-AW960))),"ERRO"))</f>
        <v>0</v>
      </c>
      <c r="AZ960" s="153"/>
      <c r="BA960" s="109"/>
      <c r="BB960" s="10" t="str">
        <f>IFERROR(_xlfn.XLOOKUP(AI960, BS_ATIVIDADE[ATIVIDADE],BS_ATIVIDADE[UNIDADE] ), "*")</f>
        <v>BINÁRIO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0" s="105" t="s">
        <v>1059</v>
      </c>
      <c r="BG960" s="16"/>
      <c r="BH960" s="17"/>
      <c r="BI960" s="17"/>
      <c r="BJ960" s="17" t="s">
        <v>1066</v>
      </c>
      <c r="BK960" s="18" t="s">
        <v>1067</v>
      </c>
      <c r="BL960" s="16" t="s">
        <v>1068</v>
      </c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Produção e Intervalo</v>
      </c>
      <c r="BR960" s="19">
        <f>IF(OR(B960="",F960=""),"*",AY960/P960)</f>
        <v>0</v>
      </c>
      <c r="BS960" s="19">
        <f>IF(OR(B960="",F960=""),"*",BA960/Q960)</f>
        <v>0</v>
      </c>
      <c r="BT960" s="8" t="str">
        <f t="shared" si="15"/>
        <v/>
      </c>
    </row>
    <row r="961" spans="1:72">
      <c r="A961" s="47" t="str">
        <f>D961&amp;B961</f>
        <v>THIAGO (TF-685)46083</v>
      </c>
      <c r="B961" s="102">
        <v>46083</v>
      </c>
      <c r="C961" s="135">
        <f>IF(BS_CONTROLE[[#This Row],[DATA]]="","",WEEKNUM(BS_CONTROLE[[#This Row],[DATA]]))</f>
        <v>10</v>
      </c>
      <c r="D961" s="104" t="s">
        <v>902</v>
      </c>
      <c r="E961" s="159">
        <v>793</v>
      </c>
      <c r="F961" s="126" t="s">
        <v>714</v>
      </c>
      <c r="G961" s="142" t="str">
        <f>IF(D961="","*",VLOOKUP(F961,BS_ATIVIDADE[],3,FALSE))</f>
        <v>AMV</v>
      </c>
      <c r="H961" s="106" t="s">
        <v>558</v>
      </c>
      <c r="I961" s="106" t="s">
        <v>558</v>
      </c>
      <c r="J961" s="105">
        <v>92</v>
      </c>
      <c r="K961" s="105">
        <v>91.94</v>
      </c>
      <c r="L961" s="105" t="s">
        <v>558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961" s="106">
        <v>0.41666666666666669</v>
      </c>
      <c r="P961" s="106">
        <v>0.10416666666666667</v>
      </c>
      <c r="Q961" s="105">
        <v>1</v>
      </c>
      <c r="R961" s="10" t="str">
        <f>IFERROR(_xlfn.XLOOKUP(F961, BS_ATIVIDADE[ATIVIDADE],BS_ATIVIDADE[UNIDADE] ), "*")</f>
        <v>Nº DE PEÇAS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1" s="105" t="s">
        <v>1059</v>
      </c>
      <c r="W961" s="151" t="s">
        <v>1069</v>
      </c>
      <c r="X961" s="104" t="s">
        <v>386</v>
      </c>
      <c r="Y961" s="129"/>
      <c r="Z961" s="104"/>
      <c r="AA961" s="105" t="s">
        <v>558</v>
      </c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PDM - AMV - JACARÉ</v>
      </c>
      <c r="AJ961" s="9" t="str">
        <f>IF(BS_CONTROLE[[#This Row],[Atividade]]=0, "-", BS_CONTROLE[[#This Row],[Atividade]])</f>
        <v>PDM - AMV - JACARÉ</v>
      </c>
      <c r="AK961" s="31" t="str">
        <f>BS_CONTROLE[[#This Row],[Local - Partida]]</f>
        <v>-</v>
      </c>
      <c r="AL961" s="31" t="str">
        <f>BS_CONTROLE[[#This Row],[Local - Encerramento]]</f>
        <v>-</v>
      </c>
      <c r="AM961" s="105" t="str">
        <f>IF(BS_CONTROLE[[#This Row],[Entre - Estações]]=0, "-", BS_CONTROLE[[#This Row],[Entre - Estações]])</f>
        <v>ZDC-ZXW</v>
      </c>
      <c r="AN961" s="105" t="str">
        <f>IF(BS_CONTROLE[[#This Row],[SB]]=0, "-", BS_CONTROLE[[#This Row],[SB]])</f>
        <v>ZDCK892</v>
      </c>
      <c r="AO961" s="105">
        <f>IF(BS_CONTROLE[[#This Row],[SUB]]=0, "-", BS_CONTROLE[[#This Row],[SUB]])</f>
        <v>92</v>
      </c>
      <c r="AP961" s="105">
        <f>BS_CONTROLE[[#This Row],[KM - Inicio]]</f>
        <v>91.94</v>
      </c>
      <c r="AQ961" s="105">
        <f>BS_CONTROLE[[#This Row],[KM - Inicio]]</f>
        <v>91.94</v>
      </c>
      <c r="AR961" s="108">
        <v>0</v>
      </c>
      <c r="AS961" s="108">
        <v>0</v>
      </c>
      <c r="AT961" s="108">
        <v>0</v>
      </c>
      <c r="AU961" s="136"/>
      <c r="AV961" s="136"/>
      <c r="AW961" s="14"/>
      <c r="AX961" s="14"/>
      <c r="AY961" s="164">
        <f>IF(D961="","*",IFERROR(IF(ISODD(COUNT(AS961:AX961)),"ERRO",SUM((AT961-AS961),(AV961-AU961),(AX961-AW961))),"ERRO"))</f>
        <v>0</v>
      </c>
      <c r="AZ961" s="153"/>
      <c r="BA961" s="109">
        <v>0</v>
      </c>
      <c r="BB961" s="10" t="str">
        <f>IFERROR(_xlfn.XLOOKUP(AI961, BS_ATIVIDADE[ATIVIDADE],BS_ATIVIDADE[UNIDADE] ), "*")</f>
        <v>Nº DE PEÇAS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1" s="105" t="s">
        <v>1059</v>
      </c>
      <c r="BG961" s="16"/>
      <c r="BH961" s="17">
        <v>0</v>
      </c>
      <c r="BI961" s="17"/>
      <c r="BJ961" s="17" t="s">
        <v>1066</v>
      </c>
      <c r="BK961" s="18" t="s">
        <v>1070</v>
      </c>
      <c r="BL961" s="16"/>
      <c r="BM961" s="130" t="s">
        <v>396</v>
      </c>
      <c r="BN961" s="130" t="s">
        <v>430</v>
      </c>
      <c r="BO961" s="130" t="s">
        <v>430</v>
      </c>
      <c r="BP961" s="18" t="s">
        <v>1055</v>
      </c>
      <c r="BQ961" s="12" t="str">
        <f>IF(AND(BR961&lt;1,BS961&lt;1),"Produção e Intervalo",IF(BR961&lt;1,"Intervalo",IF(BS961&lt;1,"Produção","Aderente")))</f>
        <v>Produção e Intervalo</v>
      </c>
      <c r="BR961" s="19">
        <f>IF(OR(B961="",F961=""),"*",AY961/P961)</f>
        <v>0</v>
      </c>
      <c r="BS961" s="19">
        <f>IF(OR(B961="",F961=""),"*",BA961/Q961)</f>
        <v>0</v>
      </c>
      <c r="BT961" s="8" t="str">
        <f t="shared" si="15"/>
        <v>NãoControláveisAcidente</v>
      </c>
    </row>
    <row r="962" spans="1:72">
      <c r="A962" s="47" t="str">
        <f>D962&amp;B962</f>
        <v>HUELTON (TP-725)46083</v>
      </c>
      <c r="B962" s="102">
        <v>46083</v>
      </c>
      <c r="C962" s="135">
        <f>IF(BS_CONTROLE[[#This Row],[DATA]]="","",WEEKNUM(BS_CONTROLE[[#This Row],[DATA]]))</f>
        <v>10</v>
      </c>
      <c r="D962" s="104" t="s">
        <v>854</v>
      </c>
      <c r="E962" s="159">
        <v>557</v>
      </c>
      <c r="F962" s="126" t="s">
        <v>740</v>
      </c>
      <c r="G962" s="142" t="str">
        <f>IF(D962="","*",VLOOKUP(F962,BS_ATIVIDADE[],3,FALSE))</f>
        <v>SOLDA</v>
      </c>
      <c r="H962" s="106" t="s">
        <v>558</v>
      </c>
      <c r="I962" s="106" t="s">
        <v>558</v>
      </c>
      <c r="J962" s="105">
        <v>92</v>
      </c>
      <c r="K962" s="105">
        <v>106.7</v>
      </c>
      <c r="L962" s="105" t="s">
        <v>558</v>
      </c>
      <c r="M962" s="105" t="s">
        <v>166</v>
      </c>
      <c r="N962" s="105" t="s">
        <v>367</v>
      </c>
      <c r="O962" s="106">
        <v>0.41666666666666669</v>
      </c>
      <c r="P962" s="106">
        <v>6.25E-2</v>
      </c>
      <c r="Q962" s="105">
        <v>1</v>
      </c>
      <c r="R962" s="10" t="str">
        <f>IFERROR(_xlfn.XLOOKUP(F962, BS_ATIVIDADE[ATIVIDADE],BS_ATIVIDADE[UNIDADE] ), "*")</f>
        <v>Nº DE SOLDA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2" s="105" t="s">
        <v>1071</v>
      </c>
      <c r="W962" s="151" t="s">
        <v>1011</v>
      </c>
      <c r="X962" s="104" t="s">
        <v>386</v>
      </c>
      <c r="Y962" s="129"/>
      <c r="Z962" s="104"/>
      <c r="AA962" s="105" t="s">
        <v>558</v>
      </c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PDM - SOLDA</v>
      </c>
      <c r="AJ962" s="9" t="str">
        <f>IF(BS_CONTROLE[[#This Row],[Atividade]]=0, "-", BS_CONTROLE[[#This Row],[Atividade]])</f>
        <v>PDM - SOLDA</v>
      </c>
      <c r="AK962" s="31" t="str">
        <f>BS_CONTROLE[[#This Row],[Local - Partida]]</f>
        <v>-</v>
      </c>
      <c r="AL962" s="31" t="str">
        <f>BS_CONTROLE[[#This Row],[Local - Encerramento]]</f>
        <v>-</v>
      </c>
      <c r="AM962" s="105" t="str">
        <f>IF(BS_CONTROLE[[#This Row],[Entre - Estações]]=0, "-", BS_CONTROLE[[#This Row],[Entre - Estações]])</f>
        <v>ZPT</v>
      </c>
      <c r="AN962" s="105" t="str">
        <f>IF(BS_CONTROLE[[#This Row],[SB]]=0, "-", BS_CONTROLE[[#This Row],[SB]])</f>
        <v>ZPT2</v>
      </c>
      <c r="AO962" s="105">
        <f>IF(BS_CONTROLE[[#This Row],[SUB]]=0, "-", BS_CONTROLE[[#This Row],[SUB]])</f>
        <v>92</v>
      </c>
      <c r="AP962" s="105">
        <f>BS_CONTROLE[[#This Row],[KM - Inicio]]</f>
        <v>106.7</v>
      </c>
      <c r="AQ962" s="105">
        <f>BS_CONTROLE[[#This Row],[KM - Inicio]]</f>
        <v>106.7</v>
      </c>
      <c r="AR962" s="108">
        <v>0</v>
      </c>
      <c r="AS962" s="108">
        <v>0</v>
      </c>
      <c r="AT962" s="108">
        <v>0</v>
      </c>
      <c r="AU962" s="136"/>
      <c r="AV962" s="136"/>
      <c r="AW962" s="14"/>
      <c r="AX962" s="14"/>
      <c r="AY962" s="164">
        <f>IF(D962="","*",IFERROR(IF(ISODD(COUNT(AS962:AX962)),"ERRO",SUM((AT962-AS962),(AV962-AU962),(AX962-AW962))),"ERRO"))</f>
        <v>0</v>
      </c>
      <c r="AZ962" s="153"/>
      <c r="BA962" s="109">
        <v>0</v>
      </c>
      <c r="BB962" s="10" t="str">
        <f>IFERROR(_xlfn.XLOOKUP(AI962, BS_ATIVIDADE[ATIVIDADE],BS_ATIVIDADE[UNIDADE] ), "*")</f>
        <v>Nº DE SOLDA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2" s="105" t="s">
        <v>1071</v>
      </c>
      <c r="BG962" s="16"/>
      <c r="BH962" s="17">
        <v>0</v>
      </c>
      <c r="BI962" s="17"/>
      <c r="BJ962" s="17" t="s">
        <v>1066</v>
      </c>
      <c r="BK962" s="18" t="s">
        <v>1070</v>
      </c>
      <c r="BL962" s="16"/>
      <c r="BM962" s="130" t="s">
        <v>396</v>
      </c>
      <c r="BN962" s="130" t="s">
        <v>430</v>
      </c>
      <c r="BO962" s="130" t="s">
        <v>430</v>
      </c>
      <c r="BP962" s="18" t="s">
        <v>1055</v>
      </c>
      <c r="BQ962" s="12" t="str">
        <f>IF(AND(BR962&lt;1,BS962&lt;1),"Produção e Intervalo",IF(BR962&lt;1,"Intervalo",IF(BS962&lt;1,"Produção","Aderente")))</f>
        <v>Produção e Intervalo</v>
      </c>
      <c r="BR962" s="19">
        <f>IF(OR(B962="",F962=""),"*",AY962/P962)</f>
        <v>0</v>
      </c>
      <c r="BS962" s="19">
        <f>IF(OR(B962="",F962=""),"*",BA962/Q962)</f>
        <v>0</v>
      </c>
      <c r="BT962" s="8" t="str">
        <f t="shared" si="15"/>
        <v>NãoControláveisAcidente</v>
      </c>
    </row>
    <row r="963" spans="1:72">
      <c r="A963" s="47" t="str">
        <f>D963&amp;B963</f>
        <v>V8546083</v>
      </c>
      <c r="B963" s="102">
        <v>46083</v>
      </c>
      <c r="C963" s="135">
        <f>IF(BS_CONTROLE[[#This Row],[DATA]]="","",WEEKNUM(BS_CONTROLE[[#This Row],[DATA]]))</f>
        <v>10</v>
      </c>
      <c r="D963" s="104" t="s">
        <v>759</v>
      </c>
      <c r="E963" s="159">
        <v>557</v>
      </c>
      <c r="F963" s="126" t="s">
        <v>663</v>
      </c>
      <c r="G963" s="142" t="str">
        <f>IF(D963="","*",VLOOKUP(F963,BS_ATIVIDADE[],3,FALSE))</f>
        <v>MECANIZAÇÃO - SOCADORA</v>
      </c>
      <c r="H963" s="106" t="s">
        <v>165</v>
      </c>
      <c r="I963" s="106" t="s">
        <v>166</v>
      </c>
      <c r="J963" s="105">
        <v>92</v>
      </c>
      <c r="K963" s="105">
        <v>102.1</v>
      </c>
      <c r="L963" s="105">
        <v>102.8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3" s="106">
        <v>0.33333333333333331</v>
      </c>
      <c r="P963" s="106">
        <v>0.125</v>
      </c>
      <c r="Q963" s="105">
        <v>1000</v>
      </c>
      <c r="R963" s="10" t="str">
        <f>IFERROR(_xlfn.XLOOKUP(F963, BS_ATIVIDADE[ATIVIDADE],BS_ATIVIDADE[UNIDADE] ), "*")</f>
        <v>M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3" s="105" t="s">
        <v>1052</v>
      </c>
      <c r="W963" s="151" t="s">
        <v>1020</v>
      </c>
      <c r="X963" s="104" t="s">
        <v>386</v>
      </c>
      <c r="Y963" s="129"/>
      <c r="Z963" s="104"/>
      <c r="AA963" s="105">
        <v>1</v>
      </c>
      <c r="AB963" s="103" t="s">
        <v>377</v>
      </c>
      <c r="AC963" s="152" t="s">
        <v>371</v>
      </c>
      <c r="AD963" s="107">
        <v>0.29166666666666669</v>
      </c>
      <c r="AE963" s="105">
        <v>6235</v>
      </c>
      <c r="AF963" s="105"/>
      <c r="AG963" s="105"/>
      <c r="AH963" s="15"/>
      <c r="AI963" s="126" t="str">
        <f>IF(BS_CONTROLE[[#This Row],[Atividade]]=0, "-", BS_CONTROLE[[#This Row],[Atividade]])</f>
        <v>MECANIZAÇÃO - SOCADORA</v>
      </c>
      <c r="AJ963" s="9" t="str">
        <f>IF(BS_CONTROLE[[#This Row],[Atividade]]=0, "-", BS_CONTROLE[[#This Row],[Atividade]])</f>
        <v>MECANIZAÇÃO - SOCADORA</v>
      </c>
      <c r="AK963" s="31" t="str">
        <f>BS_CONTROLE[[#This Row],[Local - Partida]]</f>
        <v>ZPT1051</v>
      </c>
      <c r="AL963" s="31" t="str">
        <f>BS_CONTROLE[[#This Row],[Local - Encerramento]]</f>
        <v>ZPT</v>
      </c>
      <c r="AM963" s="105" t="str">
        <f>IF(BS_CONTROLE[[#This Row],[Entre - Estações]]=0, "-", BS_CONTROLE[[#This Row],[Entre - Estações]])</f>
        <v>ZGP</v>
      </c>
      <c r="AN963" s="105" t="str">
        <f>IF(BS_CONTROLE[[#This Row],[SB]]=0, "-", BS_CONTROLE[[#This Row],[SB]])</f>
        <v>ZGP2</v>
      </c>
      <c r="AO963" s="105">
        <f>IF(BS_CONTROLE[[#This Row],[SUB]]=0, "-", BS_CONTROLE[[#This Row],[SUB]])</f>
        <v>92</v>
      </c>
      <c r="AP963" s="105">
        <f>BS_CONTROLE[[#This Row],[KM - Inicio]]</f>
        <v>102.1</v>
      </c>
      <c r="AQ963" s="105">
        <f>BS_CONTROLE[[#This Row],[KM - Inicio]]</f>
        <v>102.1</v>
      </c>
      <c r="AR963" s="108">
        <v>0.34791666666666665</v>
      </c>
      <c r="AS963" s="108">
        <v>0</v>
      </c>
      <c r="AT963" s="108">
        <v>0</v>
      </c>
      <c r="AU963" s="136"/>
      <c r="AV963" s="136"/>
      <c r="AW963" s="14"/>
      <c r="AX963" s="14"/>
      <c r="AY963" s="164">
        <f>IF(D963="","*",IFERROR(IF(ISODD(COUNT(AS963:AX963)),"ERRO",SUM((AT963-AS963),(AV963-AU963),(AX963-AW963))),"ERRO"))</f>
        <v>0</v>
      </c>
      <c r="AZ963" s="153"/>
      <c r="BA963" s="109">
        <v>0</v>
      </c>
      <c r="BB963" s="10" t="str">
        <f>IFERROR(_xlfn.XLOOKUP(AI963, BS_ATIVIDADE[ATIVIDADE],BS_ATIVIDADE[UNIDADE] ), "*")</f>
        <v>M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3" s="105" t="s">
        <v>1052</v>
      </c>
      <c r="BG963" s="16"/>
      <c r="BH963" s="17">
        <v>0</v>
      </c>
      <c r="BI963" s="17"/>
      <c r="BJ963" s="17" t="s">
        <v>1072</v>
      </c>
      <c r="BK963" s="17" t="s">
        <v>1072</v>
      </c>
      <c r="BL963" s="16"/>
      <c r="BM963" s="130" t="s">
        <v>396</v>
      </c>
      <c r="BN963" s="130" t="s">
        <v>430</v>
      </c>
      <c r="BO963" s="130" t="s">
        <v>430</v>
      </c>
      <c r="BP963" s="18" t="s">
        <v>1055</v>
      </c>
      <c r="BQ963" s="12" t="str">
        <f>IF(AND(BR963&lt;1,BS963&lt;1),"Produção e Intervalo",IF(BR963&lt;1,"Intervalo",IF(BS963&lt;1,"Produção","Aderente")))</f>
        <v>Produção e Intervalo</v>
      </c>
      <c r="BR963" s="19">
        <f>IF(OR(B963="",F963=""),"*",AY963/P963)</f>
        <v>0</v>
      </c>
      <c r="BS963" s="19">
        <f>IF(OR(B963="",F963=""),"*",BA963/Q963)</f>
        <v>0</v>
      </c>
      <c r="BT963" s="8" t="str">
        <f t="shared" si="15"/>
        <v>NãoControláveisAcidente</v>
      </c>
    </row>
    <row r="964" spans="1:72">
      <c r="A964" s="47" t="str">
        <f>D964&amp;B964</f>
        <v>EXPANSÃO TURMA 146083</v>
      </c>
      <c r="B964" s="102">
        <v>46083</v>
      </c>
      <c r="C964" s="135">
        <f>IF(BS_CONTROLE[[#This Row],[DATA]]="","",WEEKNUM(BS_CONTROLE[[#This Row],[DATA]]))</f>
        <v>10</v>
      </c>
      <c r="D964" s="104" t="s">
        <v>559</v>
      </c>
      <c r="E964" s="159">
        <v>650</v>
      </c>
      <c r="F964" s="126" t="s">
        <v>619</v>
      </c>
      <c r="G964" s="142" t="str">
        <f>IF(D964="","*",VLOOKUP(F964,BS_ATIVIDADE[],3,FALSE))</f>
        <v>EXPANSÃO</v>
      </c>
      <c r="H964" s="106" t="s">
        <v>558</v>
      </c>
      <c r="I964" s="106" t="s">
        <v>558</v>
      </c>
      <c r="J964" s="105">
        <v>30</v>
      </c>
      <c r="K964" s="105">
        <v>108.75</v>
      </c>
      <c r="L964" s="105">
        <v>109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64" s="105" t="s">
        <v>1073</v>
      </c>
      <c r="O964" s="106">
        <v>0.35416666666666669</v>
      </c>
      <c r="P964" s="106">
        <v>6.25E-2</v>
      </c>
      <c r="Q964" s="105">
        <v>1</v>
      </c>
      <c r="R964" s="10" t="str">
        <f>IFERROR(_xlfn.XLOOKUP(F964, BS_ATIVIDADE[ATIVIDADE],BS_ATIVIDADE[UNIDADE] ), "*")</f>
        <v>Nº DE SOLDA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64" s="105" t="s">
        <v>1074</v>
      </c>
      <c r="W964" s="151" t="s">
        <v>1011</v>
      </c>
      <c r="X964" s="104" t="s">
        <v>386</v>
      </c>
      <c r="Y964" s="129"/>
      <c r="Z964" s="104"/>
      <c r="AA964" s="105" t="s">
        <v>558</v>
      </c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EXPANSÃO - SOLDA</v>
      </c>
      <c r="AJ964" s="9" t="str">
        <f>IF(BS_CONTROLE[[#This Row],[Atividade]]=0, "-", BS_CONTROLE[[#This Row],[Atividade]])</f>
        <v>EXPANSÃO - SOLDA</v>
      </c>
      <c r="AK964" s="31" t="str">
        <f>BS_CONTROLE[[#This Row],[Local - Partida]]</f>
        <v>-</v>
      </c>
      <c r="AL964" s="31" t="str">
        <f>BS_CONTROLE[[#This Row],[Local - Encerramento]]</f>
        <v>-</v>
      </c>
      <c r="AM964" s="105" t="str">
        <f>IF(BS_CONTROLE[[#This Row],[Entre - Estações]]=0, "-", BS_CONTROLE[[#This Row],[Entre - Estações]])</f>
        <v>ZGM-109</v>
      </c>
      <c r="AN964" s="105" t="str">
        <f>IF(BS_CONTROLE[[#This Row],[SB]]=0, "-", BS_CONTROLE[[#This Row],[SB]])</f>
        <v>1101093/1101091</v>
      </c>
      <c r="AO964" s="105">
        <f>IF(BS_CONTROLE[[#This Row],[SUB]]=0, "-", BS_CONTROLE[[#This Row],[SUB]])</f>
        <v>30</v>
      </c>
      <c r="AP964" s="105">
        <f>BS_CONTROLE[[#This Row],[KM - Inicio]]</f>
        <v>108.75</v>
      </c>
      <c r="AQ964" s="105">
        <f>BS_CONTROLE[[#This Row],[KM - Inicio]]</f>
        <v>108.75</v>
      </c>
      <c r="AR964" s="108">
        <v>0</v>
      </c>
      <c r="AS964" s="108">
        <v>0</v>
      </c>
      <c r="AT964" s="108">
        <v>0</v>
      </c>
      <c r="AU964" s="136"/>
      <c r="AV964" s="136"/>
      <c r="AW964" s="14"/>
      <c r="AX964" s="14"/>
      <c r="AY964" s="164">
        <f>IF(D964="","*",IFERROR(IF(ISODD(COUNT(AS964:AX964)),"ERRO",SUM((AT964-AS964),(AV964-AU964),(AX964-AW964))),"ERRO"))</f>
        <v>0</v>
      </c>
      <c r="AZ964" s="153"/>
      <c r="BA964" s="109">
        <v>0</v>
      </c>
      <c r="BB964" s="10" t="str">
        <f>IFERROR(_xlfn.XLOOKUP(AI964, BS_ATIVIDADE[ATIVIDADE],BS_ATIVIDADE[UNIDADE] ), "*")</f>
        <v>Nº DE SOLDA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64" s="105" t="s">
        <v>1074</v>
      </c>
      <c r="BG964" s="16"/>
      <c r="BH964" s="17">
        <v>0</v>
      </c>
      <c r="BI964" s="17"/>
      <c r="BJ964" s="17" t="s">
        <v>1075</v>
      </c>
      <c r="BK964" s="110" t="s">
        <v>1075</v>
      </c>
      <c r="BL964" s="16"/>
      <c r="BM964" s="130" t="s">
        <v>407</v>
      </c>
      <c r="BN964" s="130" t="s">
        <v>435</v>
      </c>
      <c r="BO964" s="130" t="s">
        <v>486</v>
      </c>
      <c r="BP964" s="18" t="s">
        <v>1076</v>
      </c>
      <c r="BQ964" s="12" t="str">
        <f>IF(AND(BR964&lt;1,BS964&lt;1),"Produção e Intervalo",IF(BR964&lt;1,"Intervalo",IF(BS964&lt;1,"Produção","Aderente")))</f>
        <v>Produção e Intervalo</v>
      </c>
      <c r="BR964" s="19">
        <f>IF(OR(B964="",F964=""),"*",AY964/P964)</f>
        <v>0</v>
      </c>
      <c r="BS964" s="19">
        <f>IF(OR(B964="",F964=""),"*",BA964/Q964)</f>
        <v>0</v>
      </c>
      <c r="BT964" s="8" t="str">
        <f t="shared" si="15"/>
        <v>ExpansãoExecução</v>
      </c>
    </row>
    <row r="965" spans="1:72">
      <c r="A965" s="47" t="str">
        <f>D965&amp;B965</f>
        <v>LEANDRO (TP-727)46083</v>
      </c>
      <c r="B965" s="102">
        <v>46083</v>
      </c>
      <c r="C965" s="135">
        <f>IF(BS_CONTROLE[[#This Row],[DATA]]="","",WEEKNUM(BS_CONTROLE[[#This Row],[DATA]]))</f>
        <v>10</v>
      </c>
      <c r="D965" s="104" t="s">
        <v>878</v>
      </c>
      <c r="E965" s="159">
        <v>722</v>
      </c>
      <c r="F965" s="126" t="s">
        <v>744</v>
      </c>
      <c r="G965" s="142" t="str">
        <f>IF(D965="","*",VLOOKUP(F965,BS_ATIVIDADE[],3,FALSE))</f>
        <v>DORMENTE - SUBSTITUIÇÂO</v>
      </c>
      <c r="H965" s="106" t="s">
        <v>558</v>
      </c>
      <c r="I965" s="106" t="s">
        <v>558</v>
      </c>
      <c r="J965" s="105">
        <v>30</v>
      </c>
      <c r="K965" s="105">
        <v>112.7</v>
      </c>
      <c r="L965" s="105" t="s">
        <v>558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65" s="127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965" s="106">
        <v>0.41666666666666669</v>
      </c>
      <c r="P965" s="106">
        <v>8.3333333333333329E-2</v>
      </c>
      <c r="Q965" s="105">
        <v>30</v>
      </c>
      <c r="R965" s="10" t="str">
        <f>IFERROR(_xlfn.XLOOKUP(F965, BS_ATIVIDADE[ATIVIDADE],BS_ATIVIDADE[UNIDADE] ), "*")</f>
        <v>Nº DE DORMENTES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65" s="105" t="s">
        <v>1059</v>
      </c>
      <c r="W965" s="151" t="s">
        <v>1016</v>
      </c>
      <c r="X965" s="104" t="s">
        <v>386</v>
      </c>
      <c r="Y965" s="129"/>
      <c r="Z965" s="104"/>
      <c r="AA965" s="105" t="s">
        <v>558</v>
      </c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PDM - SUBSTITUIÇÃO - DORMENTE</v>
      </c>
      <c r="AJ965" s="9" t="str">
        <f>IF(BS_CONTROLE[[#This Row],[Atividade]]=0, "-", BS_CONTROLE[[#This Row],[Atividade]])</f>
        <v>PDM - SUBSTITUIÇÃO - DORMENTE</v>
      </c>
      <c r="AK965" s="31" t="str">
        <f>BS_CONTROLE[[#This Row],[Local - Partida]]</f>
        <v>-</v>
      </c>
      <c r="AL965" s="31" t="str">
        <f>BS_CONTROLE[[#This Row],[Local - Encerramento]]</f>
        <v>-</v>
      </c>
      <c r="AM965" s="105" t="str">
        <f>IF(BS_CONTROLE[[#This Row],[Entre - Estações]]=0, "-", BS_CONTROLE[[#This Row],[Entre - Estações]])</f>
        <v>ZGM-109</v>
      </c>
      <c r="AN965" s="105">
        <f>IF(BS_CONTROLE[[#This Row],[SB]]=0, "-", BS_CONTROLE[[#This Row],[SB]])</f>
        <v>1131121</v>
      </c>
      <c r="AO965" s="105">
        <f>IF(BS_CONTROLE[[#This Row],[SUB]]=0, "-", BS_CONTROLE[[#This Row],[SUB]])</f>
        <v>30</v>
      </c>
      <c r="AP965" s="105">
        <f>BS_CONTROLE[[#This Row],[KM - Inicio]]</f>
        <v>112.7</v>
      </c>
      <c r="AQ965" s="105">
        <f>BS_CONTROLE[[#This Row],[KM - Inicio]]</f>
        <v>112.7</v>
      </c>
      <c r="AR965" s="108">
        <v>0</v>
      </c>
      <c r="AS965" s="108">
        <v>0</v>
      </c>
      <c r="AT965" s="108">
        <v>0</v>
      </c>
      <c r="AU965" s="136"/>
      <c r="AV965" s="136"/>
      <c r="AW965" s="14"/>
      <c r="AX965" s="14"/>
      <c r="AY965" s="164">
        <f>IF(D965="","*",IFERROR(IF(ISODD(COUNT(AS965:AX965)),"ERRO",SUM((AT965-AS965),(AV965-AU965),(AX965-AW965))),"ERRO"))</f>
        <v>0</v>
      </c>
      <c r="AZ965" s="153"/>
      <c r="BA965" s="109">
        <v>0</v>
      </c>
      <c r="BB965" s="10" t="str">
        <f>IFERROR(_xlfn.XLOOKUP(AI965, BS_ATIVIDADE[ATIVIDADE],BS_ATIVIDADE[UNIDADE] ), "*")</f>
        <v>Nº DE DORMENTES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65" s="105" t="s">
        <v>1059</v>
      </c>
      <c r="BG965" s="16"/>
      <c r="BH965" s="17">
        <v>0</v>
      </c>
      <c r="BI965" s="17"/>
      <c r="BJ965" s="17" t="s">
        <v>1066</v>
      </c>
      <c r="BK965" s="18" t="s">
        <v>1070</v>
      </c>
      <c r="BL965" s="16"/>
      <c r="BM965" s="130" t="s">
        <v>396</v>
      </c>
      <c r="BN965" s="130" t="s">
        <v>430</v>
      </c>
      <c r="BO965" s="130" t="s">
        <v>430</v>
      </c>
      <c r="BP965" s="18" t="s">
        <v>1055</v>
      </c>
      <c r="BQ965" s="12" t="str">
        <f>IF(AND(BR965&lt;1,BS965&lt;1),"Produção e Intervalo",IF(BR965&lt;1,"Intervalo",IF(BS965&lt;1,"Produção","Aderente")))</f>
        <v>Produção e Intervalo</v>
      </c>
      <c r="BR965" s="19">
        <f>IF(OR(B965="",F965=""),"*",AY965/P965)</f>
        <v>0</v>
      </c>
      <c r="BS965" s="19">
        <f>IF(OR(B965="",F965=""),"*",BA965/Q965)</f>
        <v>0</v>
      </c>
      <c r="BT965" s="8" t="str">
        <f t="shared" si="15"/>
        <v>NãoControláveisAcidente</v>
      </c>
    </row>
    <row r="966" spans="1:72">
      <c r="A966" s="47" t="str">
        <f>D966&amp;B966</f>
        <v>HUELTON (TP-725)46084</v>
      </c>
      <c r="B966" s="102">
        <v>46084</v>
      </c>
      <c r="C966" s="135">
        <f>IF(BS_CONTROLE[[#This Row],[DATA]]="","",WEEKNUM(BS_CONTROLE[[#This Row],[DATA]]))</f>
        <v>10</v>
      </c>
      <c r="D966" s="104" t="s">
        <v>854</v>
      </c>
      <c r="E966" s="159">
        <v>62</v>
      </c>
      <c r="F966" s="126" t="s">
        <v>740</v>
      </c>
      <c r="G966" s="142" t="str">
        <f>IF(D966="","*",VLOOKUP(F966,BS_ATIVIDADE[],3,FALSE))</f>
        <v>SOLDA</v>
      </c>
      <c r="H966" s="106" t="s">
        <v>558</v>
      </c>
      <c r="I966" s="106" t="s">
        <v>558</v>
      </c>
      <c r="J966" s="105">
        <v>92</v>
      </c>
      <c r="K966" s="105">
        <v>66.900000000000006</v>
      </c>
      <c r="L966" s="105" t="s">
        <v>558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966" s="106">
        <v>0.39583333333333331</v>
      </c>
      <c r="P966" s="106">
        <v>6.25E-2</v>
      </c>
      <c r="Q966" s="105">
        <v>1</v>
      </c>
      <c r="R966" s="10" t="str">
        <f>IFERROR(_xlfn.XLOOKUP(F966, BS_ATIVIDADE[ATIVIDADE],BS_ATIVIDADE[UNIDADE] ), "*")</f>
        <v>Nº DE SOLDA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6" s="105" t="s">
        <v>1071</v>
      </c>
      <c r="W966" s="151" t="s">
        <v>1011</v>
      </c>
      <c r="X966" s="104" t="s">
        <v>386</v>
      </c>
      <c r="Y966" s="129"/>
      <c r="Z966" s="104"/>
      <c r="AA966" s="105"/>
      <c r="AB966" s="103"/>
      <c r="AC966" s="152"/>
      <c r="AD966" s="107" t="s">
        <v>558</v>
      </c>
      <c r="AE966" s="105" t="s">
        <v>558</v>
      </c>
      <c r="AF966" s="105" t="s">
        <v>558</v>
      </c>
      <c r="AG966" s="105" t="s">
        <v>558</v>
      </c>
      <c r="AH966" s="15"/>
      <c r="AI966" s="126" t="str">
        <f>IF(BS_CONTROLE[[#This Row],[Atividade]]=0, "-", BS_CONTROLE[[#This Row],[Atividade]])</f>
        <v>PDM - SOLDA</v>
      </c>
      <c r="AJ966" s="9" t="str">
        <f>IF(BS_CONTROLE[[#This Row],[Atividade]]=0, "-", BS_CONTROLE[[#This Row],[Atividade]])</f>
        <v>PDM - SOLDA</v>
      </c>
      <c r="AK966" s="31" t="str">
        <f>BS_CONTROLE[[#This Row],[Local - Partida]]</f>
        <v>-</v>
      </c>
      <c r="AL966" s="31" t="str">
        <f>BS_CONTROLE[[#This Row],[Local - Encerramento]]</f>
        <v>-</v>
      </c>
      <c r="AM966" s="105" t="str">
        <f>IF(BS_CONTROLE[[#This Row],[Entre - Estações]]=0, "-", BS_CONTROLE[[#This Row],[Entre - Estações]])</f>
        <v>069-ZEV</v>
      </c>
      <c r="AN966" s="105" t="str">
        <f>IF(BS_CONTROLE[[#This Row],[SB]]=0, "-", BS_CONTROLE[[#This Row],[SB]])</f>
        <v>K69K672</v>
      </c>
      <c r="AO966" s="105">
        <f>IF(BS_CONTROLE[[#This Row],[SUB]]=0, "-", BS_CONTROLE[[#This Row],[SUB]])</f>
        <v>92</v>
      </c>
      <c r="AP966" s="105">
        <f>BS_CONTROLE[[#This Row],[KM - Inicio]]</f>
        <v>66.900000000000006</v>
      </c>
      <c r="AQ966" s="105">
        <f>BS_CONTROLE[[#This Row],[KM - Inicio]]</f>
        <v>66.900000000000006</v>
      </c>
      <c r="AR966" s="108"/>
      <c r="AS966" s="108"/>
      <c r="AT966" s="108"/>
      <c r="AU966" s="136"/>
      <c r="AV966" s="136"/>
      <c r="AW966" s="14"/>
      <c r="AX966" s="14"/>
      <c r="AY966" s="164">
        <f>IF(D966="","*",IFERROR(IF(ISODD(COUNT(AS966:AX966)),"ERRO",SUM((AT966-AS966),(AV966-AU966),(AX966-AW966))),"ERRO"))</f>
        <v>0</v>
      </c>
      <c r="AZ966" s="153"/>
      <c r="BA966" s="109"/>
      <c r="BB966" s="10" t="str">
        <f>IFERROR(_xlfn.XLOOKUP(AI966, BS_ATIVIDADE[ATIVIDADE],BS_ATIVIDADE[UNIDADE] ), "*")</f>
        <v>Nº DE SOLDA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Produção e Intervalo</v>
      </c>
      <c r="BR966" s="19">
        <f>IF(OR(B966="",F966=""),"*",AY966/P966)</f>
        <v>0</v>
      </c>
      <c r="BS966" s="19">
        <f>IF(OR(B966="",F966=""),"*",BA966/Q966)</f>
        <v>0</v>
      </c>
      <c r="BT966" s="8" t="str">
        <f t="shared" si="15"/>
        <v/>
      </c>
    </row>
    <row r="967" spans="1:72">
      <c r="A967" s="47" t="str">
        <f>D967&amp;B967</f>
        <v>A8446084</v>
      </c>
      <c r="B967" s="102">
        <v>46084</v>
      </c>
      <c r="C967" s="135">
        <f>IF(BS_CONTROLE[[#This Row],[DATA]]="","",WEEKNUM(BS_CONTROLE[[#This Row],[DATA]]))</f>
        <v>10</v>
      </c>
      <c r="D967" s="104" t="s">
        <v>688</v>
      </c>
      <c r="E967" s="159">
        <v>63</v>
      </c>
      <c r="F967" s="126" t="s">
        <v>579</v>
      </c>
      <c r="G967" s="142" t="str">
        <f>IF(D967="","*",VLOOKUP(F967,BS_ATIVIDADE[],3,FALSE))</f>
        <v>DETECÇÃO</v>
      </c>
      <c r="H967" s="106" t="s">
        <v>207</v>
      </c>
      <c r="I967" s="106" t="s">
        <v>365</v>
      </c>
      <c r="J967" s="105">
        <v>92</v>
      </c>
      <c r="K967" s="105">
        <v>65.5</v>
      </c>
      <c r="L967" s="105" t="s">
        <v>558</v>
      </c>
      <c r="M967" s="127" t="s">
        <v>11</v>
      </c>
      <c r="N967" s="127" t="s">
        <v>1048</v>
      </c>
      <c r="O967" s="106">
        <v>0.3125</v>
      </c>
      <c r="P967" s="106">
        <v>4.1666666666666664E-2</v>
      </c>
      <c r="Q967" s="105">
        <v>40</v>
      </c>
      <c r="R967" s="10" t="str">
        <f>IFERROR(_xlfn.XLOOKUP(F967, BS_ATIVIDADE[ATIVIDADE],BS_ATIVIDADE[UNIDADE] ), "*")</f>
        <v>KM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7" s="105" t="s">
        <v>1010</v>
      </c>
      <c r="W967" s="151" t="s">
        <v>1077</v>
      </c>
      <c r="X967" s="104" t="s">
        <v>386</v>
      </c>
      <c r="Y967" s="129"/>
      <c r="Z967" s="104"/>
      <c r="AA967" s="105">
        <v>1</v>
      </c>
      <c r="AB967" s="103" t="s">
        <v>377</v>
      </c>
      <c r="AC967" s="152"/>
      <c r="AD967" s="107">
        <v>0.29166666666666669</v>
      </c>
      <c r="AE967" s="105">
        <v>2720</v>
      </c>
      <c r="AF967" s="105" t="s">
        <v>558</v>
      </c>
      <c r="AG967" s="105" t="s">
        <v>558</v>
      </c>
      <c r="AH967" s="15" t="s">
        <v>558</v>
      </c>
      <c r="AI967" s="126" t="str">
        <f>IF(BS_CONTROLE[[#This Row],[Atividade]]=0, "-", BS_CONTROLE[[#This Row],[Atividade]])</f>
        <v>DETECÇÃO - RONDA 7 DIAS</v>
      </c>
      <c r="AJ967" s="9" t="str">
        <f>IF(BS_CONTROLE[[#This Row],[Atividade]]=0, "-", BS_CONTROLE[[#This Row],[Atividade]])</f>
        <v>DETECÇÃO - RONDA 7 DIAS</v>
      </c>
      <c r="AK967" s="31" t="str">
        <f>BS_CONTROLE[[#This Row],[Local - Partida]]</f>
        <v>ZEV2</v>
      </c>
      <c r="AL967" s="31" t="str">
        <f>BS_CONTROLE[[#This Row],[Local - Encerramento]]</f>
        <v>ZPT106</v>
      </c>
      <c r="AM967" s="105" t="str">
        <f>IF(BS_CONTROLE[[#This Row],[Entre - Estações]]=0, "-", BS_CONTROLE[[#This Row],[Entre - Estações]])</f>
        <v>ZEV-ZPT</v>
      </c>
      <c r="AN967" s="105" t="str">
        <f>IF(BS_CONTROLE[[#This Row],[SB]]=0, "-", BS_CONTROLE[[#This Row],[SB]])</f>
        <v>ZEVZPT</v>
      </c>
      <c r="AO967" s="105">
        <f>IF(BS_CONTROLE[[#This Row],[SUB]]=0, "-", BS_CONTROLE[[#This Row],[SUB]])</f>
        <v>92</v>
      </c>
      <c r="AP967" s="105">
        <f>BS_CONTROLE[[#This Row],[KM - Inicio]]</f>
        <v>65.5</v>
      </c>
      <c r="AQ967" s="105">
        <f>BS_CONTROLE[[#This Row],[KM - Inicio]]</f>
        <v>65.5</v>
      </c>
      <c r="AR967" s="108"/>
      <c r="AS967" s="108"/>
      <c r="AT967" s="108"/>
      <c r="AU967" s="136"/>
      <c r="AV967" s="136"/>
      <c r="AW967" s="14"/>
      <c r="AX967" s="14"/>
      <c r="AY967" s="164">
        <f>IF(D967="","*",IFERROR(IF(ISODD(COUNT(AS967:AX967)),"ERRO",SUM((AT967-AS967),(AV967-AU967),(AX967-AW967))),"ERRO"))</f>
        <v>0</v>
      </c>
      <c r="AZ967" s="153"/>
      <c r="BA967" s="109"/>
      <c r="BB967" s="10" t="str">
        <f>IFERROR(_xlfn.XLOOKUP(AI967, BS_ATIVIDADE[ATIVIDADE],BS_ATIVIDADE[UNIDADE] ), "*")</f>
        <v>KM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Produção e Intervalo</v>
      </c>
      <c r="BR967" s="19">
        <f>IF(OR(B967="",F967=""),"*",AY967/P967)</f>
        <v>0</v>
      </c>
      <c r="BS967" s="19">
        <f>IF(OR(B967="",F967=""),"*",BA967/Q967)</f>
        <v>0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>W6146084</v>
      </c>
      <c r="B968" s="102">
        <v>46084</v>
      </c>
      <c r="C968" s="135">
        <f>IF(BS_CONTROLE[[#This Row],[DATA]]="","",WEEKNUM(BS_CONTROLE[[#This Row],[DATA]]))</f>
        <v>10</v>
      </c>
      <c r="D968" s="104" t="s">
        <v>792</v>
      </c>
      <c r="E968" s="159">
        <v>64</v>
      </c>
      <c r="F968" s="126" t="s">
        <v>751</v>
      </c>
      <c r="G968" s="142" t="str">
        <f>IF(D968="","*",VLOOKUP(F968,BS_ATIVIDADE[],3,FALSE))</f>
        <v>OUTROS</v>
      </c>
      <c r="H968" s="106" t="s">
        <v>336</v>
      </c>
      <c r="I968" s="106" t="s">
        <v>336</v>
      </c>
      <c r="J968" s="105">
        <v>92</v>
      </c>
      <c r="K968" s="105">
        <v>78</v>
      </c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68" s="106">
        <v>0.32291666666666669</v>
      </c>
      <c r="P968" s="106">
        <v>6.9444444444444447E-4</v>
      </c>
      <c r="Q968" s="105">
        <v>500</v>
      </c>
      <c r="R968" s="10" t="str">
        <f>IFERROR(_xlfn.XLOOKUP(F968, BS_ATIVIDADE[ATIVIDADE],BS_ATIVIDADE[UNIDADE] ), "*")</f>
        <v>Nº DE PEÇAS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8" s="105" t="s">
        <v>1052</v>
      </c>
      <c r="W968" s="151" t="s">
        <v>1078</v>
      </c>
      <c r="X968" s="104" t="s">
        <v>381</v>
      </c>
      <c r="Y968" s="129"/>
      <c r="Z968" s="104"/>
      <c r="AA968" s="105">
        <v>1</v>
      </c>
      <c r="AB968" s="103" t="s">
        <v>377</v>
      </c>
      <c r="AC968" s="152"/>
      <c r="AD968" s="107">
        <v>0.29166666666666669</v>
      </c>
      <c r="AE968" s="105">
        <v>7663</v>
      </c>
      <c r="AF968" s="105" t="s">
        <v>558</v>
      </c>
      <c r="AG968" s="105" t="s">
        <v>558</v>
      </c>
      <c r="AH968" s="15"/>
      <c r="AI968" s="126" t="str">
        <f>IF(BS_CONTROLE[[#This Row],[Atividade]]=0, "-", BS_CONTROLE[[#This Row],[Atividade]])</f>
        <v>RECOLHIMENTO DE DORMENTE</v>
      </c>
      <c r="AJ968" s="9" t="str">
        <f>IF(BS_CONTROLE[[#This Row],[Atividade]]=0, "-", BS_CONTROLE[[#This Row],[Atividade]])</f>
        <v>RECOLHIMENTO DE DORMENTE</v>
      </c>
      <c r="AK968" s="31" t="str">
        <f>BS_CONTROLE[[#This Row],[Local - Partida]]</f>
        <v>K67ZEV2</v>
      </c>
      <c r="AL968" s="31" t="str">
        <f>BS_CONTROLE[[#This Row],[Local - Encerramento]]</f>
        <v>K67ZEV2</v>
      </c>
      <c r="AM968" s="105" t="str">
        <f>IF(BS_CONTROLE[[#This Row],[Entre - Estações]]=0, "-", BS_CONTROLE[[#This Row],[Entre - Estações]])</f>
        <v>ZXW-ZEZ</v>
      </c>
      <c r="AN968" s="105" t="str">
        <f>IF(BS_CONTROLE[[#This Row],[SB]]=0, "-", BS_CONTROLE[[#This Row],[SB]])</f>
        <v>K79ZEZ2</v>
      </c>
      <c r="AO968" s="105">
        <f>IF(BS_CONTROLE[[#This Row],[SUB]]=0, "-", BS_CONTROLE[[#This Row],[SUB]])</f>
        <v>92</v>
      </c>
      <c r="AP968" s="105">
        <f>BS_CONTROLE[[#This Row],[KM - Inicio]]</f>
        <v>78</v>
      </c>
      <c r="AQ968" s="105">
        <f>BS_CONTROLE[[#This Row],[KM - Inicio]]</f>
        <v>78</v>
      </c>
      <c r="AR968" s="108"/>
      <c r="AS968" s="108"/>
      <c r="AT968" s="108"/>
      <c r="AU968" s="136"/>
      <c r="AV968" s="136"/>
      <c r="AW968" s="14"/>
      <c r="AX968" s="14"/>
      <c r="AY968" s="164">
        <f>IF(D968="","*",IFERROR(IF(ISODD(COUNT(AS968:AX968)),"ERRO",SUM((AT968-AS968),(AV968-AU968),(AX968-AW968))),"ERRO"))</f>
        <v>0</v>
      </c>
      <c r="AZ968" s="153"/>
      <c r="BA968" s="109"/>
      <c r="BB968" s="10" t="str">
        <f>IFERROR(_xlfn.XLOOKUP(AI968, BS_ATIVIDADE[ATIVIDADE],BS_ATIVIDADE[UNIDADE] ), "*")</f>
        <v>Nº DE PEÇAS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Produção e Intervalo</v>
      </c>
      <c r="BR968" s="19">
        <f>IF(OR(B968="",F968=""),"*",AY968/P968)</f>
        <v>0</v>
      </c>
      <c r="BS968" s="19">
        <f>IF(OR(B968="",F968=""),"*",BA968/Q968)</f>
        <v>0</v>
      </c>
      <c r="BT968" s="8" t="str">
        <f t="shared" si="16"/>
        <v/>
      </c>
    </row>
    <row r="969" spans="1:72">
      <c r="A969" s="47" t="str">
        <f>D969&amp;B969</f>
        <v>MOD ZEZ46084</v>
      </c>
      <c r="B969" s="102">
        <v>46084</v>
      </c>
      <c r="C969" s="135">
        <f>IF(BS_CONTROLE[[#This Row],[DATA]]="","",WEEKNUM(BS_CONTROLE[[#This Row],[DATA]]))</f>
        <v>10</v>
      </c>
      <c r="D969" s="104" t="s">
        <v>574</v>
      </c>
      <c r="E969" s="159">
        <v>65</v>
      </c>
      <c r="F969" s="126" t="s">
        <v>548</v>
      </c>
      <c r="G969" s="142" t="str">
        <f>IF(D969="","*",VLOOKUP(F969,BS_ATIVIDADE[],3,FALSE))</f>
        <v>OUTROS</v>
      </c>
      <c r="H969" s="106" t="s">
        <v>558</v>
      </c>
      <c r="I969" s="106" t="s">
        <v>558</v>
      </c>
      <c r="J969" s="105">
        <v>92</v>
      </c>
      <c r="K969" s="105">
        <v>75.2</v>
      </c>
      <c r="L969" s="105">
        <v>81.900000000000006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69" s="106">
        <v>0.375</v>
      </c>
      <c r="P969" s="106">
        <v>0.16666666666666666</v>
      </c>
      <c r="Q969" s="105">
        <v>1</v>
      </c>
      <c r="R969" s="10" t="str">
        <f>IFERROR(_xlfn.XLOOKUP(F969, BS_ATIVIDADE[ATIVIDADE],BS_ATIVIDADE[UNIDADE] ), "*")</f>
        <v>BINÁRIO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9" s="105" t="s">
        <v>1052</v>
      </c>
      <c r="W969" s="151" t="s">
        <v>1079</v>
      </c>
      <c r="X969" s="104" t="s">
        <v>381</v>
      </c>
      <c r="Y969" s="129"/>
      <c r="Z969" s="104"/>
      <c r="AA969" s="105" t="s">
        <v>558</v>
      </c>
      <c r="AB969" s="103"/>
      <c r="AC969" s="152"/>
      <c r="AD969" s="107" t="s">
        <v>558</v>
      </c>
      <c r="AE969" s="105" t="s">
        <v>558</v>
      </c>
      <c r="AF969" s="105" t="s">
        <v>558</v>
      </c>
      <c r="AG969" s="105" t="s">
        <v>558</v>
      </c>
      <c r="AH969" s="15"/>
      <c r="AI969" s="126" t="str">
        <f>IF(BS_CONTROLE[[#This Row],[Atividade]]=0, "-", BS_CONTROLE[[#This Row],[Atividade]])</f>
        <v>BLOCO</v>
      </c>
      <c r="AJ969" s="9" t="str">
        <f>IF(BS_CONTROLE[[#This Row],[Atividade]]=0, "-", BS_CONTROLE[[#This Row],[Atividade]])</f>
        <v>BLOCO</v>
      </c>
      <c r="AK969" s="31" t="str">
        <f>BS_CONTROLE[[#This Row],[Local - Partida]]</f>
        <v>-</v>
      </c>
      <c r="AL969" s="31" t="str">
        <f>BS_CONTROLE[[#This Row],[Local - Encerramento]]</f>
        <v>-</v>
      </c>
      <c r="AM969" s="105" t="str">
        <f>IF(BS_CONTROLE[[#This Row],[Entre - Estações]]=0, "-", BS_CONTROLE[[#This Row],[Entre - Estações]])</f>
        <v>ZXW-ZEZ</v>
      </c>
      <c r="AN969" s="105" t="str">
        <f>IF(BS_CONTROLE[[#This Row],[SB]]=0, "-", BS_CONTROLE[[#This Row],[SB]])</f>
        <v>K79ZEZ2</v>
      </c>
      <c r="AO969" s="105">
        <f>IF(BS_CONTROLE[[#This Row],[SUB]]=0, "-", BS_CONTROLE[[#This Row],[SUB]])</f>
        <v>92</v>
      </c>
      <c r="AP969" s="105">
        <f>BS_CONTROLE[[#This Row],[KM - Inicio]]</f>
        <v>75.2</v>
      </c>
      <c r="AQ969" s="105">
        <f>BS_CONTROLE[[#This Row],[KM - Inicio]]</f>
        <v>75.2</v>
      </c>
      <c r="AR969" s="108"/>
      <c r="AS969" s="108"/>
      <c r="AT969" s="108"/>
      <c r="AU969" s="136"/>
      <c r="AV969" s="136"/>
      <c r="AW969" s="14"/>
      <c r="AX969" s="14"/>
      <c r="AY969" s="164">
        <f>IF(D969="","*",IFERROR(IF(ISODD(COUNT(AS969:AX969)),"ERRO",SUM((AT969-AS969),(AV969-AU969),(AX969-AW969))),"ERRO"))</f>
        <v>0</v>
      </c>
      <c r="AZ969" s="153"/>
      <c r="BA969" s="109"/>
      <c r="BB969" s="10" t="str">
        <f>IFERROR(_xlfn.XLOOKUP(AI969, BS_ATIVIDADE[ATIVIDADE],BS_ATIVIDADE[UNIDADE] ), "*")</f>
        <v>BINÁRIO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 t="s">
        <v>1080</v>
      </c>
      <c r="BQ969" s="12" t="str">
        <f>IF(AND(BR969&lt;1,BS969&lt;1),"Produção e Intervalo",IF(BR969&lt;1,"Intervalo",IF(BS969&lt;1,"Produção","Aderente")))</f>
        <v>Produção e Intervalo</v>
      </c>
      <c r="BR969" s="19">
        <f>IF(OR(B969="",F969=""),"*",AY969/P969)</f>
        <v>0</v>
      </c>
      <c r="BS969" s="19">
        <f>IF(OR(B969="",F969=""),"*",BA969/Q969)</f>
        <v>0</v>
      </c>
      <c r="BT969" s="8" t="str">
        <f t="shared" si="16"/>
        <v/>
      </c>
    </row>
    <row r="970" spans="1:72">
      <c r="A970" s="47" t="str">
        <f>D970&amp;B970</f>
        <v>MODERNIZAÇÃO TURMA 246084</v>
      </c>
      <c r="B970" s="102">
        <v>46084</v>
      </c>
      <c r="C970" s="135">
        <f>IF(BS_CONTROLE[[#This Row],[DATA]]="","",WEEKNUM(BS_CONTROLE[[#This Row],[DATA]]))</f>
        <v>10</v>
      </c>
      <c r="D970" s="104" t="s">
        <v>596</v>
      </c>
      <c r="E970" s="159">
        <v>66</v>
      </c>
      <c r="F970" s="126" t="s">
        <v>740</v>
      </c>
      <c r="G970" s="142" t="str">
        <f>IF(D970="","*",VLOOKUP(F970,BS_ATIVIDADE[],3,FALSE))</f>
        <v>SOLDA</v>
      </c>
      <c r="H970" s="106" t="s">
        <v>558</v>
      </c>
      <c r="I970" s="106" t="s">
        <v>558</v>
      </c>
      <c r="J970" s="105">
        <v>92</v>
      </c>
      <c r="K970" s="105">
        <v>79.849999999999994</v>
      </c>
      <c r="L970" s="105" t="s">
        <v>558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70" s="106">
        <v>0.375</v>
      </c>
      <c r="P970" s="106">
        <v>6.9444444444444447E-4</v>
      </c>
      <c r="Q970" s="105">
        <v>2</v>
      </c>
      <c r="R970" s="10" t="str">
        <f>IFERROR(_xlfn.XLOOKUP(F970, BS_ATIVIDADE[ATIVIDADE],BS_ATIVIDADE[UNIDADE] ), "*")</f>
        <v>Nº DE SOLDA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0" s="105" t="s">
        <v>1052</v>
      </c>
      <c r="W970" s="151" t="s">
        <v>1081</v>
      </c>
      <c r="X970" s="104" t="s">
        <v>381</v>
      </c>
      <c r="Y970" s="129"/>
      <c r="Z970" s="104"/>
      <c r="AA970" s="105" t="s">
        <v>558</v>
      </c>
      <c r="AB970" s="103"/>
      <c r="AC970" s="152"/>
      <c r="AD970" s="107" t="s">
        <v>558</v>
      </c>
      <c r="AE970" s="105" t="s">
        <v>558</v>
      </c>
      <c r="AF970" s="105" t="s">
        <v>558</v>
      </c>
      <c r="AG970" s="105" t="s">
        <v>558</v>
      </c>
      <c r="AH970" s="15"/>
      <c r="AI970" s="126" t="str">
        <f>IF(BS_CONTROLE[[#This Row],[Atividade]]=0, "-", BS_CONTROLE[[#This Row],[Atividade]])</f>
        <v>PDM - SOLDA</v>
      </c>
      <c r="AJ970" s="9" t="str">
        <f>IF(BS_CONTROLE[[#This Row],[Atividade]]=0, "-", BS_CONTROLE[[#This Row],[Atividade]])</f>
        <v>PDM - SOLDA</v>
      </c>
      <c r="AK970" s="31" t="str">
        <f>BS_CONTROLE[[#This Row],[Local - Partida]]</f>
        <v>-</v>
      </c>
      <c r="AL970" s="31" t="str">
        <f>BS_CONTROLE[[#This Row],[Local - Encerramento]]</f>
        <v>-</v>
      </c>
      <c r="AM970" s="105" t="str">
        <f>IF(BS_CONTROLE[[#This Row],[Entre - Estações]]=0, "-", BS_CONTROLE[[#This Row],[Entre - Estações]])</f>
        <v>ZXW-ZEZ</v>
      </c>
      <c r="AN970" s="105" t="str">
        <f>IF(BS_CONTROLE[[#This Row],[SB]]=0, "-", BS_CONTROLE[[#This Row],[SB]])</f>
        <v>ZXWK792</v>
      </c>
      <c r="AO970" s="105">
        <f>IF(BS_CONTROLE[[#This Row],[SUB]]=0, "-", BS_CONTROLE[[#This Row],[SUB]])</f>
        <v>92</v>
      </c>
      <c r="AP970" s="105">
        <f>BS_CONTROLE[[#This Row],[KM - Inicio]]</f>
        <v>79.849999999999994</v>
      </c>
      <c r="AQ970" s="105">
        <f>BS_CONTROLE[[#This Row],[KM - Inicio]]</f>
        <v>79.849999999999994</v>
      </c>
      <c r="AR970" s="108"/>
      <c r="AS970" s="108"/>
      <c r="AT970" s="108"/>
      <c r="AU970" s="136"/>
      <c r="AV970" s="136"/>
      <c r="AW970" s="14"/>
      <c r="AX970" s="14"/>
      <c r="AY970" s="164">
        <f>IF(D970="","*",IFERROR(IF(ISODD(COUNT(AS970:AX970)),"ERRO",SUM((AT970-AS970),(AV970-AU970),(AX970-AW970))),"ERRO"))</f>
        <v>0</v>
      </c>
      <c r="AZ970" s="153"/>
      <c r="BA970" s="109"/>
      <c r="BB970" s="10" t="str">
        <f>IFERROR(_xlfn.XLOOKUP(AI970, BS_ATIVIDADE[ATIVIDADE],BS_ATIVIDADE[UNIDADE] ), "*")</f>
        <v>Nº DE SOLDA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Produção e Intervalo</v>
      </c>
      <c r="BR970" s="19">
        <f>IF(OR(B970="",F970=""),"*",AY970/P970)</f>
        <v>0</v>
      </c>
      <c r="BS970" s="19">
        <f>IF(OR(B970="",F970=""),"*",BA970/Q970)</f>
        <v>0</v>
      </c>
      <c r="BT970" s="8" t="str">
        <f t="shared" si="16"/>
        <v/>
      </c>
    </row>
    <row r="971" spans="1:72">
      <c r="A971" s="47" t="str">
        <f>D971&amp;B971</f>
        <v>THIAGO (TF-685)46084</v>
      </c>
      <c r="B971" s="102">
        <v>46084</v>
      </c>
      <c r="C971" s="135">
        <f>IF(BS_CONTROLE[[#This Row],[DATA]]="","",WEEKNUM(BS_CONTROLE[[#This Row],[DATA]]))</f>
        <v>10</v>
      </c>
      <c r="D971" s="104" t="s">
        <v>902</v>
      </c>
      <c r="E971" s="159">
        <v>67</v>
      </c>
      <c r="F971" s="126" t="s">
        <v>714</v>
      </c>
      <c r="G971" s="142" t="str">
        <f>IF(D971="","*",VLOOKUP(F971,BS_ATIVIDADE[],3,FALSE))</f>
        <v>AMV</v>
      </c>
      <c r="H971" s="106" t="s">
        <v>558</v>
      </c>
      <c r="I971" s="106" t="s">
        <v>558</v>
      </c>
      <c r="J971" s="105">
        <v>92</v>
      </c>
      <c r="K971" s="105">
        <v>101.94</v>
      </c>
      <c r="L971" s="105" t="s">
        <v>558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1" s="106">
        <v>0.45833333333333331</v>
      </c>
      <c r="P971" s="106">
        <v>8.3333333333333329E-2</v>
      </c>
      <c r="Q971" s="105">
        <v>1</v>
      </c>
      <c r="R971" s="10" t="str">
        <f>IFERROR(_xlfn.XLOOKUP(F971, BS_ATIVIDADE[ATIVIDADE],BS_ATIVIDADE[UNIDADE] ), "*")</f>
        <v>Nº DE PEÇAS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1" s="105" t="s">
        <v>1082</v>
      </c>
      <c r="W971" s="151" t="s">
        <v>1083</v>
      </c>
      <c r="X971" s="104" t="s">
        <v>386</v>
      </c>
      <c r="Y971" s="129"/>
      <c r="Z971" s="104"/>
      <c r="AA971" s="105" t="s">
        <v>558</v>
      </c>
      <c r="AB971" s="103"/>
      <c r="AC971" s="152"/>
      <c r="AD971" s="107" t="s">
        <v>558</v>
      </c>
      <c r="AE971" s="105" t="s">
        <v>558</v>
      </c>
      <c r="AF971" s="105" t="s">
        <v>558</v>
      </c>
      <c r="AG971" s="105" t="s">
        <v>558</v>
      </c>
      <c r="AH971" s="15"/>
      <c r="AI971" s="126" t="str">
        <f>IF(BS_CONTROLE[[#This Row],[Atividade]]=0, "-", BS_CONTROLE[[#This Row],[Atividade]])</f>
        <v>PDM - AMV - JACARÉ</v>
      </c>
      <c r="AJ971" s="9" t="str">
        <f>IF(BS_CONTROLE[[#This Row],[Atividade]]=0, "-", BS_CONTROLE[[#This Row],[Atividade]])</f>
        <v>PDM - AMV - JACARÉ</v>
      </c>
      <c r="AK971" s="31" t="str">
        <f>BS_CONTROLE[[#This Row],[Local - Partida]]</f>
        <v>-</v>
      </c>
      <c r="AL971" s="31" t="str">
        <f>BS_CONTROLE[[#This Row],[Local - Encerramento]]</f>
        <v>-</v>
      </c>
      <c r="AM971" s="105" t="str">
        <f>IF(BS_CONTROLE[[#This Row],[Entre - Estações]]=0, "-", BS_CONTROLE[[#This Row],[Entre - Estações]])</f>
        <v>ZGP</v>
      </c>
      <c r="AN971" s="105" t="str">
        <f>IF(BS_CONTROLE[[#This Row],[SB]]=0, "-", BS_CONTROLE[[#This Row],[SB]])</f>
        <v>ZGP2</v>
      </c>
      <c r="AO971" s="105">
        <f>IF(BS_CONTROLE[[#This Row],[SUB]]=0, "-", BS_CONTROLE[[#This Row],[SUB]])</f>
        <v>92</v>
      </c>
      <c r="AP971" s="105">
        <f>BS_CONTROLE[[#This Row],[KM - Inicio]]</f>
        <v>101.94</v>
      </c>
      <c r="AQ971" s="105">
        <f>BS_CONTROLE[[#This Row],[KM - Inicio]]</f>
        <v>101.94</v>
      </c>
      <c r="AR971" s="108"/>
      <c r="AS971" s="108"/>
      <c r="AT971" s="108"/>
      <c r="AU971" s="136"/>
      <c r="AV971" s="136"/>
      <c r="AW971" s="14"/>
      <c r="AX971" s="14"/>
      <c r="AY971" s="164">
        <f>IF(D971="","*",IFERROR(IF(ISODD(COUNT(AS971:AX971)),"ERRO",SUM((AT971-AS971),(AV971-AU971),(AX971-AW971))),"ERRO"))</f>
        <v>0</v>
      </c>
      <c r="AZ971" s="153"/>
      <c r="BA971" s="109"/>
      <c r="BB971" s="10" t="str">
        <f>IFERROR(_xlfn.XLOOKUP(AI971, BS_ATIVIDADE[ATIVIDADE],BS_ATIVIDADE[UNIDADE] ), "*")</f>
        <v>Nº DE PEÇAS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Produção e Intervalo</v>
      </c>
      <c r="BR971" s="19">
        <f>IF(OR(B971="",F971=""),"*",AY971/P971)</f>
        <v>0</v>
      </c>
      <c r="BS971" s="19">
        <f>IF(OR(B971="",F971=""),"*",BA971/Q971)</f>
        <v>0</v>
      </c>
      <c r="BT971" s="8" t="str">
        <f t="shared" si="16"/>
        <v/>
      </c>
    </row>
    <row r="972" spans="1:72">
      <c r="A972" s="47" t="str">
        <f>D972&amp;B972</f>
        <v>MOD ZGP46084</v>
      </c>
      <c r="B972" s="102">
        <v>46084</v>
      </c>
      <c r="C972" s="135">
        <f>IF(BS_CONTROLE[[#This Row],[DATA]]="","",WEEKNUM(BS_CONTROLE[[#This Row],[DATA]]))</f>
        <v>10</v>
      </c>
      <c r="D972" s="104" t="s">
        <v>915</v>
      </c>
      <c r="E972" s="159">
        <v>68</v>
      </c>
      <c r="F972" s="126" t="s">
        <v>548</v>
      </c>
      <c r="G972" s="142" t="str">
        <f>IF(D972="","*",VLOOKUP(F972,BS_ATIVIDADE[],3,FALSE))</f>
        <v>OUTROS</v>
      </c>
      <c r="H972" s="106" t="s">
        <v>558</v>
      </c>
      <c r="I972" s="106" t="s">
        <v>558</v>
      </c>
      <c r="J972" s="105">
        <v>92</v>
      </c>
      <c r="K972" s="105">
        <v>102</v>
      </c>
      <c r="L972" s="105">
        <v>106.3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2" s="106">
        <v>0.33333333333333331</v>
      </c>
      <c r="P972" s="106">
        <v>0.22916666666666666</v>
      </c>
      <c r="Q972" s="105">
        <v>1</v>
      </c>
      <c r="R972" s="10" t="str">
        <f>IFERROR(_xlfn.XLOOKUP(F972, BS_ATIVIDADE[ATIVIDADE],BS_ATIVIDADE[UNIDADE] ), "*")</f>
        <v>BINÁRIO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2" s="105" t="s">
        <v>1052</v>
      </c>
      <c r="W972" s="151" t="s">
        <v>1084</v>
      </c>
      <c r="X972" s="104" t="s">
        <v>381</v>
      </c>
      <c r="Y972" s="129"/>
      <c r="Z972" s="104"/>
      <c r="AA972" s="105" t="s">
        <v>558</v>
      </c>
      <c r="AB972" s="103"/>
      <c r="AC972" s="152"/>
      <c r="AD972" s="107" t="s">
        <v>558</v>
      </c>
      <c r="AE972" s="105" t="s">
        <v>558</v>
      </c>
      <c r="AF972" s="105" t="s">
        <v>558</v>
      </c>
      <c r="AG972" s="105" t="s">
        <v>558</v>
      </c>
      <c r="AH972" s="15"/>
      <c r="AI972" s="126" t="str">
        <f>IF(BS_CONTROLE[[#This Row],[Atividade]]=0, "-", BS_CONTROLE[[#This Row],[Atividade]])</f>
        <v>BLOCO</v>
      </c>
      <c r="AJ972" s="9" t="str">
        <f>IF(BS_CONTROLE[[#This Row],[Atividade]]=0, "-", BS_CONTROLE[[#This Row],[Atividade]])</f>
        <v>BLOCO</v>
      </c>
      <c r="AK972" s="31" t="str">
        <f>BS_CONTROLE[[#This Row],[Local - Partida]]</f>
        <v>-</v>
      </c>
      <c r="AL972" s="31" t="str">
        <f>BS_CONTROLE[[#This Row],[Local - Encerramento]]</f>
        <v>-</v>
      </c>
      <c r="AM972" s="105" t="str">
        <f>IF(BS_CONTROLE[[#This Row],[Entre - Estações]]=0, "-", BS_CONTROLE[[#This Row],[Entre - Estações]])</f>
        <v>ZGP</v>
      </c>
      <c r="AN972" s="105" t="str">
        <f>IF(BS_CONTROLE[[#This Row],[SB]]=0, "-", BS_CONTROLE[[#This Row],[SB]])</f>
        <v>ZGP2</v>
      </c>
      <c r="AO972" s="105">
        <f>IF(BS_CONTROLE[[#This Row],[SUB]]=0, "-", BS_CONTROLE[[#This Row],[SUB]])</f>
        <v>92</v>
      </c>
      <c r="AP972" s="105">
        <f>BS_CONTROLE[[#This Row],[KM - Inicio]]</f>
        <v>102</v>
      </c>
      <c r="AQ972" s="105">
        <f>BS_CONTROLE[[#This Row],[KM - Inicio]]</f>
        <v>102</v>
      </c>
      <c r="AR972" s="108"/>
      <c r="AS972" s="108"/>
      <c r="AT972" s="108"/>
      <c r="AU972" s="136"/>
      <c r="AV972" s="136"/>
      <c r="AW972" s="14"/>
      <c r="AX972" s="14"/>
      <c r="AY972" s="164">
        <f>IF(D972="","*",IFERROR(IF(ISODD(COUNT(AS972:AX972)),"ERRO",SUM((AT972-AS972),(AV972-AU972),(AX972-AW972))),"ERRO"))</f>
        <v>0</v>
      </c>
      <c r="AZ972" s="153"/>
      <c r="BA972" s="109"/>
      <c r="BB972" s="10" t="str">
        <f>IFERROR(_xlfn.XLOOKUP(AI972, BS_ATIVIDADE[ATIVIDADE],BS_ATIVIDADE[UNIDADE] ), "*")</f>
        <v>BINÁRIO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Produção e Intervalo</v>
      </c>
      <c r="BR972" s="19">
        <f>IF(OR(B972="",F972=""),"*",AY972/P972)</f>
        <v>0</v>
      </c>
      <c r="BS972" s="19">
        <f>IF(OR(B972="",F972=""),"*",BA972/Q972)</f>
        <v>0</v>
      </c>
      <c r="BT972" s="8" t="str">
        <f t="shared" si="16"/>
        <v/>
      </c>
    </row>
    <row r="973" spans="1:72">
      <c r="A973" s="47" t="str">
        <f>D973&amp;B973</f>
        <v>V8546084</v>
      </c>
      <c r="B973" s="102">
        <v>46084</v>
      </c>
      <c r="C973" s="135">
        <f>IF(BS_CONTROLE[[#This Row],[DATA]]="","",WEEKNUM(BS_CONTROLE[[#This Row],[DATA]]))</f>
        <v>10</v>
      </c>
      <c r="D973" s="104" t="s">
        <v>759</v>
      </c>
      <c r="E973" s="159">
        <v>69</v>
      </c>
      <c r="F973" s="126" t="s">
        <v>689</v>
      </c>
      <c r="G973" s="142" t="str">
        <f>IF(D973="","*",VLOOKUP(F973,BS_ATIVIDADE[],3,FALSE))</f>
        <v>MODERNIZAÇÃO</v>
      </c>
      <c r="H973" s="106" t="s">
        <v>1058</v>
      </c>
      <c r="I973" s="106" t="s">
        <v>1058</v>
      </c>
      <c r="J973" s="105">
        <v>92</v>
      </c>
      <c r="K973" s="105">
        <v>102</v>
      </c>
      <c r="L973" s="105">
        <v>106.3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3" s="106">
        <v>0.33333333333333331</v>
      </c>
      <c r="P973" s="106">
        <v>0.125</v>
      </c>
      <c r="Q973" s="105">
        <v>720</v>
      </c>
      <c r="R973" s="10" t="str">
        <f>IFERROR(_xlfn.XLOOKUP(F973, BS_ATIVIDADE[ATIVIDADE],BS_ATIVIDADE[UNIDADE] ), "*")</f>
        <v>M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3" s="105" t="s">
        <v>1085</v>
      </c>
      <c r="W973" s="151" t="s">
        <v>1020</v>
      </c>
      <c r="X973" s="104" t="s">
        <v>381</v>
      </c>
      <c r="Y973" s="129"/>
      <c r="Z973" s="104"/>
      <c r="AA973" s="105">
        <v>1</v>
      </c>
      <c r="AB973" s="103" t="s">
        <v>377</v>
      </c>
      <c r="AC973" s="152"/>
      <c r="AD973" s="107">
        <v>0.29166666666666669</v>
      </c>
      <c r="AE973" s="105">
        <v>6235</v>
      </c>
      <c r="AF973" s="105">
        <v>6225</v>
      </c>
      <c r="AG973" s="105" t="s">
        <v>558</v>
      </c>
      <c r="AH973" s="15"/>
      <c r="AI973" s="126" t="str">
        <f>IF(BS_CONTROLE[[#This Row],[Atividade]]=0, "-", BS_CONTROLE[[#This Row],[Atividade]])</f>
        <v>MODERNIZAÇÃO - SOCADORA</v>
      </c>
      <c r="AJ973" s="9" t="str">
        <f>IF(BS_CONTROLE[[#This Row],[Atividade]]=0, "-", BS_CONTROLE[[#This Row],[Atividade]])</f>
        <v>MODERNIZAÇÃO - SOCADORA</v>
      </c>
      <c r="AK973" s="31" t="str">
        <f>BS_CONTROLE[[#This Row],[Local - Partida]]</f>
        <v>ZPTZDR</v>
      </c>
      <c r="AL973" s="31" t="str">
        <f>BS_CONTROLE[[#This Row],[Local - Encerramento]]</f>
        <v>ZPTZDR</v>
      </c>
      <c r="AM973" s="105" t="str">
        <f>IF(BS_CONTROLE[[#This Row],[Entre - Estações]]=0, "-", BS_CONTROLE[[#This Row],[Entre - Estações]])</f>
        <v>ZGP</v>
      </c>
      <c r="AN973" s="105" t="str">
        <f>IF(BS_CONTROLE[[#This Row],[SB]]=0, "-", BS_CONTROLE[[#This Row],[SB]])</f>
        <v>ZGP2</v>
      </c>
      <c r="AO973" s="105">
        <f>IF(BS_CONTROLE[[#This Row],[SUB]]=0, "-", BS_CONTROLE[[#This Row],[SUB]])</f>
        <v>92</v>
      </c>
      <c r="AP973" s="105">
        <f>BS_CONTROLE[[#This Row],[KM - Inicio]]</f>
        <v>102</v>
      </c>
      <c r="AQ973" s="105">
        <f>BS_CONTROLE[[#This Row],[KM - Inicio]]</f>
        <v>102</v>
      </c>
      <c r="AR973" s="108"/>
      <c r="AS973" s="108"/>
      <c r="AT973" s="108"/>
      <c r="AU973" s="136"/>
      <c r="AV973" s="136"/>
      <c r="AW973" s="14"/>
      <c r="AX973" s="14"/>
      <c r="AY973" s="164">
        <f>IF(D973="","*",IFERROR(IF(ISODD(COUNT(AS973:AX973)),"ERRO",SUM((AT973-AS973),(AV973-AU973),(AX973-AW973))),"ERRO"))</f>
        <v>0</v>
      </c>
      <c r="AZ973" s="153"/>
      <c r="BA973" s="109"/>
      <c r="BB973" s="10" t="str">
        <f>IFERROR(_xlfn.XLOOKUP(AI973, BS_ATIVIDADE[ATIVIDADE],BS_ATIVIDADE[UNIDADE] ), "*")</f>
        <v>M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Produção e Intervalo</v>
      </c>
      <c r="BR973" s="19">
        <f>IF(OR(B973="",F973=""),"*",AY973/P973)</f>
        <v>0</v>
      </c>
      <c r="BS973" s="19">
        <f>IF(OR(B973="",F973=""),"*",BA973/Q973)</f>
        <v>0</v>
      </c>
      <c r="BT973" s="8" t="str">
        <f t="shared" si="16"/>
        <v/>
      </c>
    </row>
    <row r="974" spans="1:72">
      <c r="A974" s="47" t="str">
        <f>D974&amp;B974</f>
        <v>W6246084</v>
      </c>
      <c r="B974" s="102">
        <v>46084</v>
      </c>
      <c r="C974" s="135">
        <f>IF(BS_CONTROLE[[#This Row],[DATA]]="","",WEEKNUM(BS_CONTROLE[[#This Row],[DATA]]))</f>
        <v>10</v>
      </c>
      <c r="D974" s="104" t="s">
        <v>793</v>
      </c>
      <c r="E974" s="159">
        <v>70</v>
      </c>
      <c r="F974" s="126" t="s">
        <v>680</v>
      </c>
      <c r="G974" s="142" t="str">
        <f>IF(D974="","*",VLOOKUP(F974,BS_ATIVIDADE[],3,FALSE))</f>
        <v>MODERNIZAÇÃO</v>
      </c>
      <c r="H974" s="106" t="s">
        <v>1058</v>
      </c>
      <c r="I974" s="106" t="s">
        <v>1058</v>
      </c>
      <c r="J974" s="105">
        <v>92</v>
      </c>
      <c r="K974" s="105">
        <v>102</v>
      </c>
      <c r="L974" s="105">
        <v>106.3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4" s="106">
        <v>0.33333333333333331</v>
      </c>
      <c r="P974" s="106">
        <v>6.9444444444444447E-4</v>
      </c>
      <c r="Q974" s="105">
        <v>500</v>
      </c>
      <c r="R974" s="10" t="str">
        <f>IFERROR(_xlfn.XLOOKUP(F974, BS_ATIVIDADE[ATIVIDADE],BS_ATIVIDADE[UNIDADE] ), "*")</f>
        <v>Nº DE DORMENTES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4" s="105" t="s">
        <v>1052</v>
      </c>
      <c r="W974" s="151" t="s">
        <v>1086</v>
      </c>
      <c r="X974" s="104" t="s">
        <v>381</v>
      </c>
      <c r="Y974" s="129"/>
      <c r="Z974" s="104"/>
      <c r="AA974" s="105">
        <v>1</v>
      </c>
      <c r="AB974" s="103" t="s">
        <v>377</v>
      </c>
      <c r="AC974" s="152"/>
      <c r="AD974" s="107">
        <v>0.29166666666666669</v>
      </c>
      <c r="AE974" s="105">
        <v>9038</v>
      </c>
      <c r="AF974" s="105" t="s">
        <v>558</v>
      </c>
      <c r="AG974" s="105" t="s">
        <v>558</v>
      </c>
      <c r="AH974" s="15"/>
      <c r="AI974" s="126" t="str">
        <f>IF(BS_CONTROLE[[#This Row],[Atividade]]=0, "-", BS_CONTROLE[[#This Row],[Atividade]])</f>
        <v>MODERNIZAÇÃO - DORMENTE - DESCARGA</v>
      </c>
      <c r="AJ974" s="9" t="str">
        <f>IF(BS_CONTROLE[[#This Row],[Atividade]]=0, "-", BS_CONTROLE[[#This Row],[Atividade]])</f>
        <v>MODERNIZAÇÃO - DORMENTE - DESCARGA</v>
      </c>
      <c r="AK974" s="31" t="str">
        <f>BS_CONTROLE[[#This Row],[Local - Partida]]</f>
        <v>ZPTZDR</v>
      </c>
      <c r="AL974" s="31" t="str">
        <f>BS_CONTROLE[[#This Row],[Local - Encerramento]]</f>
        <v>ZPTZDR</v>
      </c>
      <c r="AM974" s="105" t="str">
        <f>IF(BS_CONTROLE[[#This Row],[Entre - Estações]]=0, "-", BS_CONTROLE[[#This Row],[Entre - Estações]])</f>
        <v>ZGP</v>
      </c>
      <c r="AN974" s="105" t="str">
        <f>IF(BS_CONTROLE[[#This Row],[SB]]=0, "-", BS_CONTROLE[[#This Row],[SB]])</f>
        <v>ZGP2</v>
      </c>
      <c r="AO974" s="105">
        <f>IF(BS_CONTROLE[[#This Row],[SUB]]=0, "-", BS_CONTROLE[[#This Row],[SUB]])</f>
        <v>92</v>
      </c>
      <c r="AP974" s="105">
        <f>BS_CONTROLE[[#This Row],[KM - Inicio]]</f>
        <v>102</v>
      </c>
      <c r="AQ974" s="105">
        <f>BS_CONTROLE[[#This Row],[KM - Inicio]]</f>
        <v>102</v>
      </c>
      <c r="AR974" s="108"/>
      <c r="AS974" s="108"/>
      <c r="AT974" s="108"/>
      <c r="AU974" s="136"/>
      <c r="AV974" s="136"/>
      <c r="AW974" s="14"/>
      <c r="AX974" s="14"/>
      <c r="AY974" s="164">
        <f>IF(D974="","*",IFERROR(IF(ISODD(COUNT(AS974:AX974)),"ERRO",SUM((AT974-AS974),(AV974-AU974),(AX974-AW974))),"ERRO"))</f>
        <v>0</v>
      </c>
      <c r="AZ974" s="153"/>
      <c r="BA974" s="109"/>
      <c r="BB974" s="10" t="str">
        <f>IFERROR(_xlfn.XLOOKUP(AI974, BS_ATIVIDADE[ATIVIDADE],BS_ATIVIDADE[UNIDADE] ), "*")</f>
        <v>Nº DE DORMENTES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Produção e Intervalo</v>
      </c>
      <c r="BR974" s="19">
        <f>IF(OR(B974="",F974=""),"*",AY974/P974)</f>
        <v>0</v>
      </c>
      <c r="BS974" s="19">
        <f>IF(OR(B974="",F974=""),"*",BA974/Q974)</f>
        <v>0</v>
      </c>
      <c r="BT974" s="8" t="str">
        <f t="shared" si="16"/>
        <v/>
      </c>
    </row>
    <row r="975" spans="1:72">
      <c r="A975" s="47" t="str">
        <f>D975&amp;B975</f>
        <v>EDSON (TP-780)46084</v>
      </c>
      <c r="B975" s="102">
        <v>46084</v>
      </c>
      <c r="C975" s="135">
        <f>IF(BS_CONTROLE[[#This Row],[DATA]]="","",WEEKNUM(BS_CONTROLE[[#This Row],[DATA]]))</f>
        <v>10</v>
      </c>
      <c r="D975" s="104" t="s">
        <v>841</v>
      </c>
      <c r="E975" s="159">
        <v>72</v>
      </c>
      <c r="F975" s="126" t="s">
        <v>634</v>
      </c>
      <c r="G975" s="142" t="str">
        <f>IF(D975="","*",VLOOKUP(F975,BS_ATIVIDADE[],3,FALSE))</f>
        <v>JIC</v>
      </c>
      <c r="H975" s="106" t="s">
        <v>558</v>
      </c>
      <c r="I975" s="106" t="s">
        <v>558</v>
      </c>
      <c r="J975" s="105">
        <v>92</v>
      </c>
      <c r="K975" s="105">
        <v>106.5</v>
      </c>
      <c r="L975" s="105" t="s">
        <v>558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75" s="106">
        <v>0.41666666666666669</v>
      </c>
      <c r="P975" s="106">
        <v>8.3333333333333329E-2</v>
      </c>
      <c r="Q975" s="105">
        <v>1</v>
      </c>
      <c r="R975" s="10" t="str">
        <f>IFERROR(_xlfn.XLOOKUP(F975, BS_ATIVIDADE[ATIVIDADE],BS_ATIVIDADE[UNIDADE] ), "*")</f>
        <v>Nº DE PEÇAS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5" s="105" t="s">
        <v>1032</v>
      </c>
      <c r="W975" s="151" t="s">
        <v>1087</v>
      </c>
      <c r="X975" s="104" t="s">
        <v>386</v>
      </c>
      <c r="Y975" s="129"/>
      <c r="Z975" s="104"/>
      <c r="AA975" s="105" t="s">
        <v>558</v>
      </c>
      <c r="AB975" s="103"/>
      <c r="AC975" s="152"/>
      <c r="AD975" s="107" t="s">
        <v>558</v>
      </c>
      <c r="AE975" s="105" t="s">
        <v>558</v>
      </c>
      <c r="AF975" s="105" t="s">
        <v>558</v>
      </c>
      <c r="AG975" s="105" t="s">
        <v>558</v>
      </c>
      <c r="AH975" s="15"/>
      <c r="AI975" s="126" t="str">
        <f>IF(BS_CONTROLE[[#This Row],[Atividade]]=0, "-", BS_CONTROLE[[#This Row],[Atividade]])</f>
        <v>JIC</v>
      </c>
      <c r="AJ975" s="9" t="str">
        <f>IF(BS_CONTROLE[[#This Row],[Atividade]]=0, "-", BS_CONTROLE[[#This Row],[Atividade]])</f>
        <v>JIC</v>
      </c>
      <c r="AK975" s="31" t="str">
        <f>BS_CONTROLE[[#This Row],[Local - Partida]]</f>
        <v>-</v>
      </c>
      <c r="AL975" s="31" t="str">
        <f>BS_CONTROLE[[#This Row],[Local - Encerramento]]</f>
        <v>-</v>
      </c>
      <c r="AM975" s="105" t="str">
        <f>IF(BS_CONTROLE[[#This Row],[Entre - Estações]]=0, "-", BS_CONTROLE[[#This Row],[Entre - Estações]])</f>
        <v>ZGP-ZPT</v>
      </c>
      <c r="AN975" s="105" t="str">
        <f>IF(BS_CONTROLE[[#This Row],[SB]]=0, "-", BS_CONTROLE[[#This Row],[SB]])</f>
        <v>ZPT106</v>
      </c>
      <c r="AO975" s="105">
        <f>IF(BS_CONTROLE[[#This Row],[SUB]]=0, "-", BS_CONTROLE[[#This Row],[SUB]])</f>
        <v>92</v>
      </c>
      <c r="AP975" s="105">
        <f>BS_CONTROLE[[#This Row],[KM - Inicio]]</f>
        <v>106.5</v>
      </c>
      <c r="AQ975" s="105">
        <f>BS_CONTROLE[[#This Row],[KM - Inicio]]</f>
        <v>106.5</v>
      </c>
      <c r="AR975" s="108"/>
      <c r="AS975" s="108"/>
      <c r="AT975" s="108"/>
      <c r="AU975" s="136"/>
      <c r="AV975" s="136"/>
      <c r="AW975" s="14"/>
      <c r="AX975" s="14"/>
      <c r="AY975" s="164">
        <f>IF(D975="","*",IFERROR(IF(ISODD(COUNT(AS975:AX975)),"ERRO",SUM((AT975-AS975),(AV975-AU975),(AX975-AW975))),"ERRO"))</f>
        <v>0</v>
      </c>
      <c r="AZ975" s="153"/>
      <c r="BA975" s="109"/>
      <c r="BB975" s="10" t="str">
        <f>IFERROR(_xlfn.XLOOKUP(AI975, BS_ATIVIDADE[ATIVIDADE],BS_ATIVIDADE[UNIDADE] ), "*")</f>
        <v>Nº DE PEÇAS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Produção e Intervalo</v>
      </c>
      <c r="BR975" s="19">
        <f>IF(OR(B975="",F975=""),"*",AY975/P975)</f>
        <v>0</v>
      </c>
      <c r="BS975" s="19">
        <f>IF(OR(B975="",F975=""),"*",BA975/Q975)</f>
        <v>0</v>
      </c>
      <c r="BT975" s="8" t="str">
        <f t="shared" si="16"/>
        <v/>
      </c>
    </row>
    <row r="976" spans="1:72">
      <c r="A976" s="47" t="str">
        <f>D976&amp;B976</f>
        <v>EXPANSÃO TURMA 146084</v>
      </c>
      <c r="B976" s="102">
        <v>46084</v>
      </c>
      <c r="C976" s="135">
        <f>IF(BS_CONTROLE[[#This Row],[DATA]]="","",WEEKNUM(BS_CONTROLE[[#This Row],[DATA]]))</f>
        <v>10</v>
      </c>
      <c r="D976" s="104" t="s">
        <v>559</v>
      </c>
      <c r="E976" s="159">
        <v>650</v>
      </c>
      <c r="F976" s="126" t="s">
        <v>619</v>
      </c>
      <c r="G976" s="142" t="str">
        <f>IF(D976="","*",VLOOKUP(F976,BS_ATIVIDADE[],3,FALSE))</f>
        <v>EXPANSÃO</v>
      </c>
      <c r="H976" s="106" t="s">
        <v>558</v>
      </c>
      <c r="I976" s="106" t="s">
        <v>558</v>
      </c>
      <c r="J976" s="105">
        <v>30</v>
      </c>
      <c r="K976" s="105">
        <v>108.75</v>
      </c>
      <c r="L976" s="105">
        <v>109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76" s="105" t="s">
        <v>1073</v>
      </c>
      <c r="O976" s="106">
        <v>0.35416666666666669</v>
      </c>
      <c r="P976" s="106">
        <v>6.25E-2</v>
      </c>
      <c r="Q976" s="105">
        <v>1</v>
      </c>
      <c r="R976" s="10" t="str">
        <f>IFERROR(_xlfn.XLOOKUP(F976, BS_ATIVIDADE[ATIVIDADE],BS_ATIVIDADE[UNIDADE] ), "*")</f>
        <v>Nº DE SOLDA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76" s="105" t="s">
        <v>1074</v>
      </c>
      <c r="W976" s="151" t="s">
        <v>1011</v>
      </c>
      <c r="X976" s="104" t="s">
        <v>386</v>
      </c>
      <c r="Y976" s="129"/>
      <c r="Z976" s="104"/>
      <c r="AA976" s="105" t="s">
        <v>558</v>
      </c>
      <c r="AB976" s="103"/>
      <c r="AC976" s="152"/>
      <c r="AD976" s="107" t="s">
        <v>558</v>
      </c>
      <c r="AE976" s="105" t="s">
        <v>558</v>
      </c>
      <c r="AF976" s="105" t="s">
        <v>558</v>
      </c>
      <c r="AG976" s="105" t="s">
        <v>558</v>
      </c>
      <c r="AH976" s="15"/>
      <c r="AI976" s="126" t="str">
        <f>IF(BS_CONTROLE[[#This Row],[Atividade]]=0, "-", BS_CONTROLE[[#This Row],[Atividade]])</f>
        <v>EXPANSÃO - SOLDA</v>
      </c>
      <c r="AJ976" s="9" t="str">
        <f>IF(BS_CONTROLE[[#This Row],[Atividade]]=0, "-", BS_CONTROLE[[#This Row],[Atividade]])</f>
        <v>EXPANSÃO - SOLDA</v>
      </c>
      <c r="AK976" s="31" t="str">
        <f>BS_CONTROLE[[#This Row],[Local - Partida]]</f>
        <v>-</v>
      </c>
      <c r="AL976" s="31" t="str">
        <f>BS_CONTROLE[[#This Row],[Local - Encerramento]]</f>
        <v>-</v>
      </c>
      <c r="AM976" s="105" t="str">
        <f>IF(BS_CONTROLE[[#This Row],[Entre - Estações]]=0, "-", BS_CONTROLE[[#This Row],[Entre - Estações]])</f>
        <v>ZGM-109</v>
      </c>
      <c r="AN976" s="105" t="str">
        <f>IF(BS_CONTROLE[[#This Row],[SB]]=0, "-", BS_CONTROLE[[#This Row],[SB]])</f>
        <v>1101093/1101091</v>
      </c>
      <c r="AO976" s="105">
        <f>IF(BS_CONTROLE[[#This Row],[SUB]]=0, "-", BS_CONTROLE[[#This Row],[SUB]])</f>
        <v>30</v>
      </c>
      <c r="AP976" s="105">
        <f>BS_CONTROLE[[#This Row],[KM - Inicio]]</f>
        <v>108.75</v>
      </c>
      <c r="AQ976" s="105">
        <f>BS_CONTROLE[[#This Row],[KM - Inicio]]</f>
        <v>108.75</v>
      </c>
      <c r="AR976" s="108"/>
      <c r="AS976" s="108"/>
      <c r="AT976" s="108"/>
      <c r="AU976" s="136"/>
      <c r="AV976" s="136"/>
      <c r="AW976" s="14"/>
      <c r="AX976" s="14"/>
      <c r="AY976" s="164">
        <f>IF(D976="","*",IFERROR(IF(ISODD(COUNT(AS976:AX976)),"ERRO",SUM((AT976-AS976),(AV976-AU976),(AX976-AW976))),"ERRO"))</f>
        <v>0</v>
      </c>
      <c r="AZ976" s="153"/>
      <c r="BA976" s="109"/>
      <c r="BB976" s="10" t="str">
        <f>IFERROR(_xlfn.XLOOKUP(AI976, BS_ATIVIDADE[ATIVIDADE],BS_ATIVIDADE[UNIDADE] ), "*")</f>
        <v>Nº DE SOLDA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Produção e Intervalo</v>
      </c>
      <c r="BR976" s="19">
        <f>IF(OR(B976="",F976=""),"*",AY976/P976)</f>
        <v>0</v>
      </c>
      <c r="BS976" s="19">
        <f>IF(OR(B976="",F976=""),"*",BA976/Q976)</f>
        <v>0</v>
      </c>
      <c r="BT976" s="8" t="str">
        <f t="shared" si="16"/>
        <v/>
      </c>
    </row>
    <row r="977" spans="1:72">
      <c r="A977" s="47" t="str">
        <f>D977&amp;B977</f>
        <v>E1746082</v>
      </c>
      <c r="B977" s="102">
        <v>46082</v>
      </c>
      <c r="C977" s="135">
        <f>IF(BS_CONTROLE[[#This Row],[DATA]]="","",WEEKNUM(BS_CONTROLE[[#This Row],[DATA]]))</f>
        <v>10</v>
      </c>
      <c r="D977" s="104" t="s">
        <v>702</v>
      </c>
      <c r="E977" s="159"/>
      <c r="F977" s="126" t="s">
        <v>560</v>
      </c>
      <c r="G977" s="142" t="str">
        <f>IF(D977="","*",VLOOKUP(F977,BS_ATIVIDADE[],3,FALSE))</f>
        <v>CAMINHÂO - SOLDA</v>
      </c>
      <c r="H977" s="106" t="s">
        <v>183</v>
      </c>
      <c r="I977" s="106" t="s">
        <v>183</v>
      </c>
      <c r="J977" s="105">
        <v>55</v>
      </c>
      <c r="K977" s="105">
        <v>100.3</v>
      </c>
      <c r="L977" s="105" t="s">
        <v>558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977" s="106">
        <v>0.375</v>
      </c>
      <c r="P977" s="106">
        <v>0.125</v>
      </c>
      <c r="Q977" s="105">
        <v>2</v>
      </c>
      <c r="R977" s="10" t="str">
        <f>IFERROR(_xlfn.XLOOKUP(F977, BS_ATIVIDADE[ATIVIDADE],BS_ATIVIDADE[UNIDADE] ), "*")</f>
        <v>Nº DE SOLDA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7" s="105" t="s">
        <v>1088</v>
      </c>
      <c r="W977" s="151" t="s">
        <v>1089</v>
      </c>
      <c r="X977" s="104" t="s">
        <v>386</v>
      </c>
      <c r="Y977" s="129"/>
      <c r="Z977" s="104"/>
      <c r="AA977" s="105">
        <v>1</v>
      </c>
      <c r="AB977" s="103" t="s">
        <v>377</v>
      </c>
      <c r="AC977" s="152"/>
      <c r="AD977" s="107">
        <v>0.29166666666666669</v>
      </c>
      <c r="AE977" s="105">
        <v>6251</v>
      </c>
      <c r="AF977" s="105" t="s">
        <v>558</v>
      </c>
      <c r="AG977" s="105" t="s">
        <v>558</v>
      </c>
      <c r="AH977" s="15"/>
      <c r="AI977" s="126" t="str">
        <f>IF(BS_CONTROLE[[#This Row],[Atividade]]=0, "-", BS_CONTROLE[[#This Row],[Atividade]])</f>
        <v>CAMINHÃO DE SOLDA</v>
      </c>
      <c r="AJ977" s="9" t="str">
        <f>IF(BS_CONTROLE[[#This Row],[Atividade]]=0, "-", BS_CONTROLE[[#This Row],[Atividade]])</f>
        <v>CAMINHÃO DE SOLDA</v>
      </c>
      <c r="AK977" s="31" t="str">
        <f>BS_CONTROLE[[#This Row],[Local - Partida]]</f>
        <v>102ZKW2</v>
      </c>
      <c r="AL977" s="31" t="str">
        <f>BS_CONTROLE[[#This Row],[Local - Encerramento]]</f>
        <v>102ZKW2</v>
      </c>
      <c r="AM977" s="105" t="str">
        <f>IF(BS_CONTROLE[[#This Row],[Entre - Estações]]=0, "-", BS_CONTROLE[[#This Row],[Entre - Estações]])</f>
        <v>ZKW</v>
      </c>
      <c r="AN977" s="105" t="str">
        <f>IF(BS_CONTROLE[[#This Row],[SB]]=0, "-", BS_CONTROLE[[#This Row],[SB]])</f>
        <v>102ZKW2</v>
      </c>
      <c r="AO977" s="105">
        <f>IF(BS_CONTROLE[[#This Row],[SUB]]=0, "-", BS_CONTROLE[[#This Row],[SUB]])</f>
        <v>55</v>
      </c>
      <c r="AP977" s="105">
        <f>BS_CONTROLE[[#This Row],[KM - Inicio]]</f>
        <v>100.3</v>
      </c>
      <c r="AQ977" s="105">
        <f>BS_CONTROLE[[#This Row],[KM - Inicio]]</f>
        <v>100.3</v>
      </c>
      <c r="AR977" s="108">
        <v>0.35</v>
      </c>
      <c r="AS977" s="108">
        <v>0.39791666666666664</v>
      </c>
      <c r="AT977" s="108">
        <v>0.52430555555555558</v>
      </c>
      <c r="AU977" s="136"/>
      <c r="AV977" s="136"/>
      <c r="AW977" s="14"/>
      <c r="AX977" s="14"/>
      <c r="AY977" s="164">
        <f>IF(D977="","*",IFERROR(IF(ISODD(COUNT(AS977:AX977)),"ERRO",SUM((AT977-AS977),(AV977-AU977),(AX977-AW977))),"ERRO"))</f>
        <v>0.12638888888888894</v>
      </c>
      <c r="AZ977" s="153"/>
      <c r="BA977" s="109">
        <v>2</v>
      </c>
      <c r="BB977" s="10" t="str">
        <f>IFERROR(_xlfn.XLOOKUP(AI977, BS_ATIVIDADE[ATIVIDADE],BS_ATIVIDADE[UNIDADE] ), "*")</f>
        <v>Nº DE SOLDA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7" s="105" t="s">
        <v>1088</v>
      </c>
      <c r="BG977" s="16"/>
      <c r="BH977" s="110">
        <v>2</v>
      </c>
      <c r="BI977" s="110" t="s">
        <v>1090</v>
      </c>
      <c r="BJ977" s="110" t="s">
        <v>1090</v>
      </c>
      <c r="BK977" s="110" t="s">
        <v>1090</v>
      </c>
      <c r="BL977" s="16"/>
      <c r="BM977" s="130" t="s">
        <v>410</v>
      </c>
      <c r="BN977" s="130" t="s">
        <v>410</v>
      </c>
      <c r="BO977" s="130" t="s">
        <v>410</v>
      </c>
      <c r="BP977" s="171"/>
      <c r="BQ977" s="12" t="str">
        <f>IF(AND(BR977&lt;1,BS977&lt;1),"Produção e Intervalo",IF(BR977&lt;1,"Intervalo",IF(BS977&lt;1,"Produção","Aderente")))</f>
        <v>Aderente</v>
      </c>
      <c r="BR977" s="19">
        <f>IF(OR(B977="",F977=""),"*",AY977/P977)</f>
        <v>1.0111111111111115</v>
      </c>
      <c r="BS977" s="19">
        <f>IF(OR(B977="",F977=""),"*",BA977/Q977)</f>
        <v>1</v>
      </c>
      <c r="BT977" s="8" t="str">
        <f t="shared" si="16"/>
        <v>OKOK</v>
      </c>
    </row>
    <row r="978" spans="1:72">
      <c r="A978" s="47" t="str">
        <f>D978&amp;B978</f>
        <v>CLEBISON (TP-728)46083</v>
      </c>
      <c r="B978" s="102">
        <v>46083</v>
      </c>
      <c r="C978" s="135">
        <f>IF(BS_CONTROLE[[#This Row],[DATA]]="","",WEEKNUM(BS_CONTROLE[[#This Row],[DATA]]))</f>
        <v>10</v>
      </c>
      <c r="D978" s="104" t="s">
        <v>829</v>
      </c>
      <c r="E978" s="159">
        <v>778</v>
      </c>
      <c r="F978" s="126" t="s">
        <v>740</v>
      </c>
      <c r="G978" s="142" t="str">
        <f>IF(D978="","*",VLOOKUP(F978,BS_ATIVIDADE[],3,FALSE))</f>
        <v>SOLDA</v>
      </c>
      <c r="H978" s="106" t="s">
        <v>558</v>
      </c>
      <c r="I978" s="106" t="s">
        <v>558</v>
      </c>
      <c r="J978" s="105">
        <v>55</v>
      </c>
      <c r="K978" s="105">
        <v>91.15</v>
      </c>
      <c r="L978" s="105">
        <v>91.516999999999996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978" s="106">
        <v>0.375</v>
      </c>
      <c r="P978" s="106">
        <v>6.25E-2</v>
      </c>
      <c r="Q978" s="105">
        <v>1</v>
      </c>
      <c r="R978" s="10" t="str">
        <f>IFERROR(_xlfn.XLOOKUP(F978, BS_ATIVIDADE[ATIVIDADE],BS_ATIVIDADE[UNIDADE] ), "*")</f>
        <v>Nº DE SOLDA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8" s="105" t="s">
        <v>1091</v>
      </c>
      <c r="W978" s="151" t="s">
        <v>1011</v>
      </c>
      <c r="X978" s="104" t="s">
        <v>386</v>
      </c>
      <c r="Y978" s="129"/>
      <c r="Z978" s="104"/>
      <c r="AA978" s="105" t="s">
        <v>558</v>
      </c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PDM - SOLDA</v>
      </c>
      <c r="AJ978" s="9" t="str">
        <f>IF(BS_CONTROLE[[#This Row],[Atividade]]=0, "-", BS_CONTROLE[[#This Row],[Atividade]])</f>
        <v>PDM - SOLDA</v>
      </c>
      <c r="AK978" s="31" t="str">
        <f>BS_CONTROLE[[#This Row],[Local - Partida]]</f>
        <v>-</v>
      </c>
      <c r="AL978" s="31" t="str">
        <f>BS_CONTROLE[[#This Row],[Local - Encerramento]]</f>
        <v>-</v>
      </c>
      <c r="AM978" s="105" t="str">
        <f>IF(BS_CONTROLE[[#This Row],[Entre - Estações]]=0, "-", BS_CONTROLE[[#This Row],[Entre - Estações]])</f>
        <v>ZWW-ZKW</v>
      </c>
      <c r="AN978" s="105" t="str">
        <f>IF(BS_CONTROLE[[#This Row],[SB]]=0, "-", BS_CONTROLE[[#This Row],[SB]])</f>
        <v>K93K912</v>
      </c>
      <c r="AO978" s="105">
        <f>IF(BS_CONTROLE[[#This Row],[SUB]]=0, "-", BS_CONTROLE[[#This Row],[SUB]])</f>
        <v>55</v>
      </c>
      <c r="AP978" s="105">
        <f>BS_CONTROLE[[#This Row],[KM - Inicio]]</f>
        <v>91.15</v>
      </c>
      <c r="AQ978" s="105">
        <f>BS_CONTROLE[[#This Row],[KM - Inicio]]</f>
        <v>91.15</v>
      </c>
      <c r="AR978" s="108">
        <v>0</v>
      </c>
      <c r="AS978" s="108">
        <v>0</v>
      </c>
      <c r="AT978" s="108">
        <v>0</v>
      </c>
      <c r="AU978" s="136"/>
      <c r="AV978" s="136"/>
      <c r="AW978" s="14"/>
      <c r="AX978" s="14"/>
      <c r="AY978" s="164">
        <f>IF(D978="","*",IFERROR(IF(ISODD(COUNT(AS978:AX978)),"ERRO",SUM((AT978-AS978),(AV978-AU978),(AX978-AW978))),"ERRO"))</f>
        <v>0</v>
      </c>
      <c r="AZ978" s="153"/>
      <c r="BA978" s="109">
        <v>0</v>
      </c>
      <c r="BB978" s="10" t="str">
        <f>IFERROR(_xlfn.XLOOKUP(AI978, BS_ATIVIDADE[ATIVIDADE],BS_ATIVIDADE[UNIDADE] ), "*")</f>
        <v>Nº DE SOLDA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8" s="105" t="s">
        <v>1091</v>
      </c>
      <c r="BG978" s="16"/>
      <c r="BH978" s="17">
        <v>0</v>
      </c>
      <c r="BI978" s="17"/>
      <c r="BJ978" s="17" t="s">
        <v>1092</v>
      </c>
      <c r="BK978" s="17" t="s">
        <v>1092</v>
      </c>
      <c r="BL978" s="16"/>
      <c r="BM978" s="130" t="s">
        <v>396</v>
      </c>
      <c r="BN978" s="130" t="s">
        <v>430</v>
      </c>
      <c r="BO978" s="130" t="s">
        <v>430</v>
      </c>
      <c r="BP978" s="18" t="s">
        <v>1093</v>
      </c>
      <c r="BQ978" s="12" t="str">
        <f>IF(AND(BR978&lt;1,BS978&lt;1),"Produção e Intervalo",IF(BR978&lt;1,"Intervalo",IF(BS978&lt;1,"Produção","Aderente")))</f>
        <v>Produção e Intervalo</v>
      </c>
      <c r="BR978" s="19">
        <f>IF(OR(B978="",F978=""),"*",AY978/P978)</f>
        <v>0</v>
      </c>
      <c r="BS978" s="19">
        <f>IF(OR(B978="",F978=""),"*",BA978/Q978)</f>
        <v>0</v>
      </c>
      <c r="BT978" s="8" t="str">
        <f t="shared" si="16"/>
        <v>NãoControláveisAcidente</v>
      </c>
    </row>
    <row r="979" spans="1:72">
      <c r="A979" s="47" t="str">
        <f>D979&amp;B979</f>
        <v>ISMAEL(TP-726)46083</v>
      </c>
      <c r="B979" s="102">
        <v>46083</v>
      </c>
      <c r="C979" s="135">
        <f>IF(BS_CONTROLE[[#This Row],[DATA]]="","",WEEKNUM(BS_CONTROLE[[#This Row],[DATA]]))</f>
        <v>10</v>
      </c>
      <c r="D979" s="104" t="s">
        <v>857</v>
      </c>
      <c r="E979" s="159">
        <v>779</v>
      </c>
      <c r="F979" s="126" t="s">
        <v>740</v>
      </c>
      <c r="G979" s="142" t="str">
        <f>IF(D979="","*",VLOOKUP(F979,BS_ATIVIDADE[],3,FALSE))</f>
        <v>SOLDA</v>
      </c>
      <c r="H979" s="106" t="s">
        <v>558</v>
      </c>
      <c r="I979" s="106" t="s">
        <v>558</v>
      </c>
      <c r="J979" s="105">
        <v>55</v>
      </c>
      <c r="K979" s="105">
        <v>91.15</v>
      </c>
      <c r="L979" s="105">
        <v>91.516999999999996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979" s="106">
        <v>0.375</v>
      </c>
      <c r="P979" s="106">
        <v>6.25E-2</v>
      </c>
      <c r="Q979" s="105">
        <v>1</v>
      </c>
      <c r="R979" s="10" t="str">
        <f>IFERROR(_xlfn.XLOOKUP(F979, BS_ATIVIDADE[ATIVIDADE],BS_ATIVIDADE[UNIDADE] ), "*")</f>
        <v>Nº DE SOLDA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9" s="105" t="s">
        <v>1091</v>
      </c>
      <c r="W979" s="151" t="s">
        <v>1011</v>
      </c>
      <c r="X979" s="104" t="s">
        <v>386</v>
      </c>
      <c r="Y979" s="129"/>
      <c r="Z979" s="104"/>
      <c r="AA979" s="105" t="s">
        <v>558</v>
      </c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PDM - SOLDA</v>
      </c>
      <c r="AJ979" s="9" t="str">
        <f>IF(BS_CONTROLE[[#This Row],[Atividade]]=0, "-", BS_CONTROLE[[#This Row],[Atividade]])</f>
        <v>PDM - SOLDA</v>
      </c>
      <c r="AK979" s="31" t="str">
        <f>BS_CONTROLE[[#This Row],[Local - Partida]]</f>
        <v>-</v>
      </c>
      <c r="AL979" s="31" t="str">
        <f>BS_CONTROLE[[#This Row],[Local - Encerramento]]</f>
        <v>-</v>
      </c>
      <c r="AM979" s="105" t="str">
        <f>IF(BS_CONTROLE[[#This Row],[Entre - Estações]]=0, "-", BS_CONTROLE[[#This Row],[Entre - Estações]])</f>
        <v>ZWW-ZKW</v>
      </c>
      <c r="AN979" s="105" t="str">
        <f>IF(BS_CONTROLE[[#This Row],[SB]]=0, "-", BS_CONTROLE[[#This Row],[SB]])</f>
        <v>K93K912</v>
      </c>
      <c r="AO979" s="105">
        <f>IF(BS_CONTROLE[[#This Row],[SUB]]=0, "-", BS_CONTROLE[[#This Row],[SUB]])</f>
        <v>55</v>
      </c>
      <c r="AP979" s="105">
        <f>BS_CONTROLE[[#This Row],[KM - Inicio]]</f>
        <v>91.15</v>
      </c>
      <c r="AQ979" s="105">
        <f>BS_CONTROLE[[#This Row],[KM - Inicio]]</f>
        <v>91.15</v>
      </c>
      <c r="AR979" s="108">
        <v>0</v>
      </c>
      <c r="AS979" s="108">
        <v>0</v>
      </c>
      <c r="AT979" s="108">
        <v>0</v>
      </c>
      <c r="AU979" s="136"/>
      <c r="AV979" s="136"/>
      <c r="AW979" s="14"/>
      <c r="AX979" s="14"/>
      <c r="AY979" s="164">
        <f>IF(D979="","*",IFERROR(IF(ISODD(COUNT(AS979:AX979)),"ERRO",SUM((AT979-AS979),(AV979-AU979),(AX979-AW979))),"ERRO"))</f>
        <v>0</v>
      </c>
      <c r="AZ979" s="153"/>
      <c r="BA979" s="109">
        <v>0</v>
      </c>
      <c r="BB979" s="10" t="str">
        <f>IFERROR(_xlfn.XLOOKUP(AI979, BS_ATIVIDADE[ATIVIDADE],BS_ATIVIDADE[UNIDADE] ), "*")</f>
        <v>Nº DE SOLDA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9" s="105" t="s">
        <v>1091</v>
      </c>
      <c r="BG979" s="16"/>
      <c r="BH979" s="17">
        <v>0</v>
      </c>
      <c r="BI979" s="17"/>
      <c r="BJ979" s="17" t="s">
        <v>1092</v>
      </c>
      <c r="BK979" s="17" t="s">
        <v>1092</v>
      </c>
      <c r="BL979" s="16"/>
      <c r="BM979" s="130" t="s">
        <v>396</v>
      </c>
      <c r="BN979" s="130" t="s">
        <v>430</v>
      </c>
      <c r="BO979" s="130" t="s">
        <v>430</v>
      </c>
      <c r="BP979" s="18" t="s">
        <v>1093</v>
      </c>
      <c r="BQ979" s="12" t="str">
        <f>IF(AND(BR979&lt;1,BS979&lt;1),"Produção e Intervalo",IF(BR979&lt;1,"Intervalo",IF(BS979&lt;1,"Produção","Aderente")))</f>
        <v>Produção e Intervalo</v>
      </c>
      <c r="BR979" s="19">
        <f>IF(OR(B979="",F979=""),"*",AY979/P979)</f>
        <v>0</v>
      </c>
      <c r="BS979" s="19">
        <f>IF(OR(B979="",F979=""),"*",BA979/Q979)</f>
        <v>0</v>
      </c>
      <c r="BT979" s="8" t="str">
        <f t="shared" si="16"/>
        <v>NãoControláveisAcidente</v>
      </c>
    </row>
    <row r="980" spans="1:72">
      <c r="A980" s="47" t="str">
        <f>D980&amp;B980</f>
        <v>E1746083</v>
      </c>
      <c r="B980" s="102">
        <v>46083</v>
      </c>
      <c r="C980" s="135">
        <f>IF(BS_CONTROLE[[#This Row],[DATA]]="","",WEEKNUM(BS_CONTROLE[[#This Row],[DATA]]))</f>
        <v>10</v>
      </c>
      <c r="D980" s="104" t="s">
        <v>702</v>
      </c>
      <c r="E980" s="159"/>
      <c r="F980" s="126" t="s">
        <v>560</v>
      </c>
      <c r="G980" s="142" t="str">
        <f>IF(D980="","*",VLOOKUP(F980,BS_ATIVIDADE[],3,FALSE))</f>
        <v>CAMINHÂO - SOLDA</v>
      </c>
      <c r="H980" s="106" t="s">
        <v>183</v>
      </c>
      <c r="I980" s="106" t="s">
        <v>183</v>
      </c>
      <c r="J980" s="105">
        <v>55</v>
      </c>
      <c r="K980" s="105">
        <v>100.3</v>
      </c>
      <c r="L980" s="105" t="s">
        <v>558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980" s="106">
        <v>0.38194444444444442</v>
      </c>
      <c r="P980" s="106">
        <v>0.125</v>
      </c>
      <c r="Q980" s="105">
        <v>2</v>
      </c>
      <c r="R980" s="10" t="str">
        <f>IFERROR(_xlfn.XLOOKUP(F980, BS_ATIVIDADE[ATIVIDADE],BS_ATIVIDADE[UNIDADE] ), "*")</f>
        <v>Nº DE SOLDA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0" s="105" t="s">
        <v>1088</v>
      </c>
      <c r="W980" s="151" t="s">
        <v>1089</v>
      </c>
      <c r="X980" s="104" t="s">
        <v>386</v>
      </c>
      <c r="Y980" s="129"/>
      <c r="Z980" s="104"/>
      <c r="AA980" s="105">
        <v>1</v>
      </c>
      <c r="AB980" s="103" t="s">
        <v>377</v>
      </c>
      <c r="AC980" s="152"/>
      <c r="AD980" s="107">
        <v>0.29166666666666669</v>
      </c>
      <c r="AE980" s="105">
        <v>6251</v>
      </c>
      <c r="AF980" s="105" t="s">
        <v>558</v>
      </c>
      <c r="AG980" s="105" t="s">
        <v>558</v>
      </c>
      <c r="AH980" s="15"/>
      <c r="AI980" s="126" t="str">
        <f>IF(BS_CONTROLE[[#This Row],[Atividade]]=0, "-", BS_CONTROLE[[#This Row],[Atividade]])</f>
        <v>CAMINHÃO DE SOLDA</v>
      </c>
      <c r="AJ980" s="9" t="str">
        <f>IF(BS_CONTROLE[[#This Row],[Atividade]]=0, "-", BS_CONTROLE[[#This Row],[Atividade]])</f>
        <v>CAMINHÃO DE SOLDA</v>
      </c>
      <c r="AK980" s="31" t="str">
        <f>BS_CONTROLE[[#This Row],[Local - Partida]]</f>
        <v>102ZKW2</v>
      </c>
      <c r="AL980" s="31" t="str">
        <f>BS_CONTROLE[[#This Row],[Local - Encerramento]]</f>
        <v>102ZKW2</v>
      </c>
      <c r="AM980" s="105" t="str">
        <f>IF(BS_CONTROLE[[#This Row],[Entre - Estações]]=0, "-", BS_CONTROLE[[#This Row],[Entre - Estações]])</f>
        <v>ZKW</v>
      </c>
      <c r="AN980" s="105" t="str">
        <f>IF(BS_CONTROLE[[#This Row],[SB]]=0, "-", BS_CONTROLE[[#This Row],[SB]])</f>
        <v>102ZKW2</v>
      </c>
      <c r="AO980" s="105">
        <f>IF(BS_CONTROLE[[#This Row],[SUB]]=0, "-", BS_CONTROLE[[#This Row],[SUB]])</f>
        <v>55</v>
      </c>
      <c r="AP980" s="105">
        <f>BS_CONTROLE[[#This Row],[KM - Inicio]]</f>
        <v>100.3</v>
      </c>
      <c r="AQ980" s="105">
        <f>BS_CONTROLE[[#This Row],[KM - Inicio]]</f>
        <v>100.3</v>
      </c>
      <c r="AR980" s="108">
        <v>0.36249999999999999</v>
      </c>
      <c r="AS980" s="108">
        <v>0.4152777777777778</v>
      </c>
      <c r="AT980" s="108">
        <v>0.54236111111111107</v>
      </c>
      <c r="AU980" s="136"/>
      <c r="AV980" s="136"/>
      <c r="AW980" s="14"/>
      <c r="AX980" s="14"/>
      <c r="AY980" s="164">
        <f>IF(D980="","*",IFERROR(IF(ISODD(COUNT(AS980:AX980)),"ERRO",SUM((AT980-AS980),(AV980-AU980),(AX980-AW980))),"ERRO"))</f>
        <v>0.12708333333333327</v>
      </c>
      <c r="AZ980" s="153"/>
      <c r="BA980" s="109">
        <v>3</v>
      </c>
      <c r="BB980" s="10" t="str">
        <f>IFERROR(_xlfn.XLOOKUP(AI980, BS_ATIVIDADE[ATIVIDADE],BS_ATIVIDADE[UNIDADE] ), "*")</f>
        <v>Nº DE SOLDA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0" s="105" t="s">
        <v>1088</v>
      </c>
      <c r="BG980" s="16"/>
      <c r="BH980" s="17">
        <v>2</v>
      </c>
      <c r="BI980" s="17"/>
      <c r="BJ980" s="17" t="s">
        <v>1094</v>
      </c>
      <c r="BK980" s="17" t="s">
        <v>1095</v>
      </c>
      <c r="BL980" s="16"/>
      <c r="BM980" s="130" t="s">
        <v>410</v>
      </c>
      <c r="BN980" s="130" t="s">
        <v>410</v>
      </c>
      <c r="BO980" s="130" t="s">
        <v>410</v>
      </c>
      <c r="BP980" s="18" t="s">
        <v>558</v>
      </c>
      <c r="BQ980" s="12" t="str">
        <f>IF(AND(BR980&lt;1,BS980&lt;1),"Produção e Intervalo",IF(BR980&lt;1,"Intervalo",IF(BS980&lt;1,"Produção","Aderente")))</f>
        <v>Aderente</v>
      </c>
      <c r="BR980" s="19">
        <f>IF(OR(B980="",F980=""),"*",AY980/P980)</f>
        <v>1.0166666666666662</v>
      </c>
      <c r="BS980" s="19">
        <f>IF(OR(B980="",F980=""),"*",BA980/Q980)</f>
        <v>1.5</v>
      </c>
      <c r="BT980" s="8" t="str">
        <f t="shared" si="16"/>
        <v>OKOK</v>
      </c>
    </row>
    <row r="981" spans="1:72">
      <c r="A981" s="47" t="str">
        <f>D981&amp;B981</f>
        <v>DIEGO (TP-681)46083</v>
      </c>
      <c r="B981" s="102">
        <v>46083</v>
      </c>
      <c r="C981" s="135">
        <f>IF(BS_CONTROLE[[#This Row],[DATA]]="","",WEEKNUM(BS_CONTROLE[[#This Row],[DATA]]))</f>
        <v>10</v>
      </c>
      <c r="D981" s="104" t="s">
        <v>836</v>
      </c>
      <c r="E981" s="159">
        <v>781</v>
      </c>
      <c r="F981" s="126" t="s">
        <v>747</v>
      </c>
      <c r="G981" s="142" t="str">
        <f>IF(D981="","*",VLOOKUP(F981,BS_ATIVIDADE[],3,FALSE))</f>
        <v>TRILHO - SUBSTITUIÇÂO</v>
      </c>
      <c r="H981" s="106" t="s">
        <v>558</v>
      </c>
      <c r="I981" s="106" t="s">
        <v>558</v>
      </c>
      <c r="J981" s="105">
        <v>55</v>
      </c>
      <c r="K981" s="105">
        <v>129.9</v>
      </c>
      <c r="L981" s="105" t="s">
        <v>558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81" s="106">
        <v>0.41666666666666669</v>
      </c>
      <c r="P981" s="106">
        <v>8.3333333333333329E-2</v>
      </c>
      <c r="Q981" s="105">
        <v>312</v>
      </c>
      <c r="R981" s="10" t="str">
        <f>IFERROR(_xlfn.XLOOKUP(F981, BS_ATIVIDADE[ATIVIDADE],BS_ATIVIDADE[UNIDADE] ), "*")</f>
        <v>M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1" s="105" t="s">
        <v>1091</v>
      </c>
      <c r="W981" s="151" t="s">
        <v>1096</v>
      </c>
      <c r="X981" s="104" t="s">
        <v>386</v>
      </c>
      <c r="Y981" s="129"/>
      <c r="Z981" s="104"/>
      <c r="AA981" s="105" t="s">
        <v>558</v>
      </c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PDM - SUBSTITUIÇÃO - TRILHO</v>
      </c>
      <c r="AJ981" s="9" t="str">
        <f>IF(BS_CONTROLE[[#This Row],[Atividade]]=0, "-", BS_CONTROLE[[#This Row],[Atividade]])</f>
        <v>PDM - SUBSTITUIÇÃO - TRILHO</v>
      </c>
      <c r="AK981" s="31" t="str">
        <f>BS_CONTROLE[[#This Row],[Local - Partida]]</f>
        <v>-</v>
      </c>
      <c r="AL981" s="31" t="str">
        <f>BS_CONTROLE[[#This Row],[Local - Encerramento]]</f>
        <v>-</v>
      </c>
      <c r="AM981" s="105" t="str">
        <f>IF(BS_CONTROLE[[#This Row],[Entre - Estações]]=0, "-", BS_CONTROLE[[#This Row],[Entre - Estações]])</f>
        <v>ZYQ-ZEM</v>
      </c>
      <c r="AN981" s="105" t="str">
        <f>IF(BS_CONTROLE[[#This Row],[SB]]=0, "-", BS_CONTROLE[[#This Row],[SB]])</f>
        <v>130ZYQ2</v>
      </c>
      <c r="AO981" s="105">
        <f>IF(BS_CONTROLE[[#This Row],[SUB]]=0, "-", BS_CONTROLE[[#This Row],[SUB]])</f>
        <v>55</v>
      </c>
      <c r="AP981" s="105">
        <f>BS_CONTROLE[[#This Row],[KM - Inicio]]</f>
        <v>129.9</v>
      </c>
      <c r="AQ981" s="105">
        <f>BS_CONTROLE[[#This Row],[KM - Inicio]]</f>
        <v>129.9</v>
      </c>
      <c r="AR981" s="108">
        <v>0</v>
      </c>
      <c r="AS981" s="108">
        <v>0</v>
      </c>
      <c r="AT981" s="108">
        <v>0</v>
      </c>
      <c r="AU981" s="136"/>
      <c r="AV981" s="136"/>
      <c r="AW981" s="14"/>
      <c r="AX981" s="14"/>
      <c r="AY981" s="164">
        <f>IF(D981="","*",IFERROR(IF(ISODD(COUNT(AS981:AX981)),"ERRO",SUM((AT981-AS981),(AV981-AU981),(AX981-AW981))),"ERRO"))</f>
        <v>0</v>
      </c>
      <c r="AZ981" s="153"/>
      <c r="BA981" s="109">
        <v>0</v>
      </c>
      <c r="BB981" s="10" t="str">
        <f>IFERROR(_xlfn.XLOOKUP(AI981, BS_ATIVIDADE[ATIVIDADE],BS_ATIVIDADE[UNIDADE] ), "*")</f>
        <v>M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1" s="105" t="s">
        <v>1091</v>
      </c>
      <c r="BG981" s="16"/>
      <c r="BH981" s="17">
        <v>0</v>
      </c>
      <c r="BI981" s="17"/>
      <c r="BJ981" s="17" t="s">
        <v>1070</v>
      </c>
      <c r="BK981" s="17" t="s">
        <v>1070</v>
      </c>
      <c r="BL981" s="16"/>
      <c r="BM981" s="130" t="s">
        <v>396</v>
      </c>
      <c r="BN981" s="130" t="s">
        <v>430</v>
      </c>
      <c r="BO981" s="130" t="s">
        <v>430</v>
      </c>
      <c r="BP981" s="18" t="s">
        <v>1070</v>
      </c>
      <c r="BQ981" s="12" t="str">
        <f>IF(AND(BR981&lt;1,BS981&lt;1),"Produção e Intervalo",IF(BR981&lt;1,"Intervalo",IF(BS981&lt;1,"Produção","Aderente")))</f>
        <v>Produção e Intervalo</v>
      </c>
      <c r="BR981" s="19">
        <f>IF(OR(B981="",F981=""),"*",AY981/P981)</f>
        <v>0</v>
      </c>
      <c r="BS981" s="19">
        <f>IF(OR(B981="",F981=""),"*",BA981/Q981)</f>
        <v>0</v>
      </c>
      <c r="BT981" s="8" t="str">
        <f t="shared" si="16"/>
        <v>NãoControláveisAcidente</v>
      </c>
    </row>
    <row r="982" spans="1:72">
      <c r="A982" s="47" t="str">
        <f>D982&amp;B982</f>
        <v>W6046083</v>
      </c>
      <c r="B982" s="102">
        <v>46083</v>
      </c>
      <c r="C982" s="135">
        <f>IF(BS_CONTROLE[[#This Row],[DATA]]="","",WEEKNUM(BS_CONTROLE[[#This Row],[DATA]]))</f>
        <v>10</v>
      </c>
      <c r="D982" s="104" t="s">
        <v>791</v>
      </c>
      <c r="E982" s="159">
        <v>782</v>
      </c>
      <c r="F982" s="126" t="s">
        <v>751</v>
      </c>
      <c r="G982" s="142" t="str">
        <f>IF(D982="","*",VLOOKUP(F982,BS_ATIVIDADE[],3,FALSE))</f>
        <v>OUTROS</v>
      </c>
      <c r="H982" s="106" t="s">
        <v>1097</v>
      </c>
      <c r="I982" s="106" t="s">
        <v>1097</v>
      </c>
      <c r="J982" s="105">
        <v>48</v>
      </c>
      <c r="K982" s="105">
        <v>145.9</v>
      </c>
      <c r="L982" s="105">
        <v>151.6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982" s="106">
        <v>0.33333333333333331</v>
      </c>
      <c r="P982" s="106">
        <v>6.25E-2</v>
      </c>
      <c r="Q982" s="105">
        <v>100</v>
      </c>
      <c r="R982" s="10" t="str">
        <f>IFERROR(_xlfn.XLOOKUP(F982, BS_ATIVIDADE[ATIVIDADE],BS_ATIVIDADE[UNIDADE] ), "*")</f>
        <v>Nº DE PEÇAS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2" s="105" t="s">
        <v>1098</v>
      </c>
      <c r="W982" s="151" t="s">
        <v>1078</v>
      </c>
      <c r="X982" s="104" t="s">
        <v>386</v>
      </c>
      <c r="Y982" s="129"/>
      <c r="Z982" s="104"/>
      <c r="AA982" s="105">
        <v>1</v>
      </c>
      <c r="AB982" s="103" t="s">
        <v>377</v>
      </c>
      <c r="AC982" s="152" t="s">
        <v>371</v>
      </c>
      <c r="AD982" s="107">
        <v>0.29166666666666669</v>
      </c>
      <c r="AE982" s="105">
        <v>7694</v>
      </c>
      <c r="AF982" s="105" t="s">
        <v>558</v>
      </c>
      <c r="AG982" s="105" t="s">
        <v>558</v>
      </c>
      <c r="AH982" s="15"/>
      <c r="AI982" s="126" t="str">
        <f>IF(BS_CONTROLE[[#This Row],[Atividade]]=0, "-", BS_CONTROLE[[#This Row],[Atividade]])</f>
        <v>RECOLHIMENTO DE DORMENTE</v>
      </c>
      <c r="AJ982" s="9" t="str">
        <f>IF(BS_CONTROLE[[#This Row],[Atividade]]=0, "-", BS_CONTROLE[[#This Row],[Atividade]])</f>
        <v>RECOLHIMENTO DE DORMENTE</v>
      </c>
      <c r="AK982" s="31" t="str">
        <f>BS_CONTROLE[[#This Row],[Local - Partida]]</f>
        <v>ZEM130-2</v>
      </c>
      <c r="AL982" s="31" t="str">
        <f>BS_CONTROLE[[#This Row],[Local - Encerramento]]</f>
        <v>ZEM130-2</v>
      </c>
      <c r="AM982" s="105" t="str">
        <f>IF(BS_CONTROLE[[#This Row],[Entre - Estações]]=0, "-", BS_CONTROLE[[#This Row],[Entre - Estações]])</f>
        <v>ZEM-ZEJ</v>
      </c>
      <c r="AN982" s="105" t="str">
        <f>IF(BS_CONTROLE[[#This Row],[SB]]=0, "-", BS_CONTROLE[[#This Row],[SB]])</f>
        <v>ZEJ1</v>
      </c>
      <c r="AO982" s="105">
        <f>IF(BS_CONTROLE[[#This Row],[SUB]]=0, "-", BS_CONTROLE[[#This Row],[SUB]])</f>
        <v>48</v>
      </c>
      <c r="AP982" s="105">
        <f>BS_CONTROLE[[#This Row],[KM - Inicio]]</f>
        <v>145.9</v>
      </c>
      <c r="AQ982" s="105">
        <f>BS_CONTROLE[[#This Row],[KM - Inicio]]</f>
        <v>145.9</v>
      </c>
      <c r="AR982" s="108">
        <v>0</v>
      </c>
      <c r="AS982" s="108">
        <v>0</v>
      </c>
      <c r="AT982" s="108">
        <v>0</v>
      </c>
      <c r="AU982" s="136"/>
      <c r="AV982" s="136"/>
      <c r="AW982" s="14"/>
      <c r="AX982" s="14"/>
      <c r="AY982" s="164">
        <f>IF(D982="","*",IFERROR(IF(ISODD(COUNT(AS982:AX982)),"ERRO",SUM((AT982-AS982),(AV982-AU982),(AX982-AW982))),"ERRO"))</f>
        <v>0</v>
      </c>
      <c r="AZ982" s="153"/>
      <c r="BA982" s="109">
        <v>0</v>
      </c>
      <c r="BB982" s="10" t="str">
        <f>IFERROR(_xlfn.XLOOKUP(AI982, BS_ATIVIDADE[ATIVIDADE],BS_ATIVIDADE[UNIDADE] ), "*")</f>
        <v>Nº DE PEÇAS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2" s="105" t="s">
        <v>1098</v>
      </c>
      <c r="BG982" s="16"/>
      <c r="BH982" s="17">
        <v>0</v>
      </c>
      <c r="BI982" s="17"/>
      <c r="BJ982" s="17" t="s">
        <v>1070</v>
      </c>
      <c r="BK982" s="17" t="s">
        <v>1070</v>
      </c>
      <c r="BL982" s="16"/>
      <c r="BM982" s="130" t="s">
        <v>396</v>
      </c>
      <c r="BN982" s="130" t="s">
        <v>430</v>
      </c>
      <c r="BO982" s="130" t="s">
        <v>430</v>
      </c>
      <c r="BP982" s="18" t="s">
        <v>1070</v>
      </c>
      <c r="BQ982" s="12" t="str">
        <f>IF(AND(BR982&lt;1,BS982&lt;1),"Produção e Intervalo",IF(BR982&lt;1,"Intervalo",IF(BS982&lt;1,"Produção","Aderente")))</f>
        <v>Produção e Intervalo</v>
      </c>
      <c r="BR982" s="19">
        <f>IF(OR(B982="",F982=""),"*",AY982/P982)</f>
        <v>0</v>
      </c>
      <c r="BS982" s="19">
        <f>IF(OR(B982="",F982=""),"*",BA982/Q982)</f>
        <v>0</v>
      </c>
      <c r="BT982" s="8" t="str">
        <f t="shared" si="16"/>
        <v>NãoControláveisAcidente</v>
      </c>
    </row>
    <row r="983" spans="1:72">
      <c r="A983" s="47" t="str">
        <f>D983&amp;B983</f>
        <v>V8946083</v>
      </c>
      <c r="B983" s="102">
        <v>46083</v>
      </c>
      <c r="C983" s="135">
        <f>IF(BS_CONTROLE[[#This Row],[DATA]]="","",WEEKNUM(BS_CONTROLE[[#This Row],[DATA]]))</f>
        <v>10</v>
      </c>
      <c r="D983" s="104" t="s">
        <v>768</v>
      </c>
      <c r="E983" s="159">
        <v>783</v>
      </c>
      <c r="F983" s="126" t="s">
        <v>663</v>
      </c>
      <c r="G983" s="142" t="str">
        <f>IF(D983="","*",VLOOKUP(F983,BS_ATIVIDADE[],3,FALSE))</f>
        <v>MECANIZAÇÃO - SOCADORA</v>
      </c>
      <c r="H983" s="106" t="s">
        <v>196</v>
      </c>
      <c r="I983" s="106" t="s">
        <v>1099</v>
      </c>
      <c r="J983" s="105">
        <v>48</v>
      </c>
      <c r="K983" s="105">
        <v>134</v>
      </c>
      <c r="L983" s="105">
        <v>135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983" s="106">
        <v>0.375</v>
      </c>
      <c r="P983" s="106">
        <v>8.3333333333333329E-2</v>
      </c>
      <c r="Q983" s="105">
        <v>1000</v>
      </c>
      <c r="R983" s="10" t="str">
        <f>IFERROR(_xlfn.XLOOKUP(F983, BS_ATIVIDADE[ATIVIDADE],BS_ATIVIDADE[UNIDADE] ), "*")</f>
        <v>M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3" s="105" t="s">
        <v>1085</v>
      </c>
      <c r="W983" s="151" t="s">
        <v>1020</v>
      </c>
      <c r="X983" s="104" t="s">
        <v>386</v>
      </c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MECANIZAÇÃO - SOCADORA</v>
      </c>
      <c r="AJ983" s="9" t="str">
        <f>IF(BS_CONTROLE[[#This Row],[Atividade]]=0, "-", BS_CONTROLE[[#This Row],[Atividade]])</f>
        <v>MECANIZAÇÃO - SOCADORA</v>
      </c>
      <c r="AK983" s="31" t="str">
        <f>BS_CONTROLE[[#This Row],[Local - Partida]]</f>
        <v>ZEM2</v>
      </c>
      <c r="AL983" s="31" t="str">
        <f>BS_CONTROLE[[#This Row],[Local - Encerramento]]</f>
        <v>ZEM</v>
      </c>
      <c r="AM983" s="105" t="str">
        <f>IF(BS_CONTROLE[[#This Row],[Entre - Estações]]=0, "-", BS_CONTROLE[[#This Row],[Entre - Estações]])</f>
        <v>ZYQ-ZEM</v>
      </c>
      <c r="AN983" s="105" t="str">
        <f>IF(BS_CONTROLE[[#This Row],[SB]]=0, "-", BS_CONTROLE[[#This Row],[SB]])</f>
        <v>ZEM1301</v>
      </c>
      <c r="AO983" s="105">
        <f>IF(BS_CONTROLE[[#This Row],[SUB]]=0, "-", BS_CONTROLE[[#This Row],[SUB]])</f>
        <v>48</v>
      </c>
      <c r="AP983" s="105">
        <f>BS_CONTROLE[[#This Row],[KM - Inicio]]</f>
        <v>134</v>
      </c>
      <c r="AQ983" s="105">
        <f>BS_CONTROLE[[#This Row],[KM - Inicio]]</f>
        <v>134</v>
      </c>
      <c r="AR983" s="108">
        <v>0.35833333333333334</v>
      </c>
      <c r="AS983" s="108">
        <v>0</v>
      </c>
      <c r="AT983" s="108">
        <v>0</v>
      </c>
      <c r="AU983" s="136"/>
      <c r="AV983" s="136"/>
      <c r="AW983" s="14"/>
      <c r="AX983" s="14"/>
      <c r="AY983" s="164">
        <f>IF(D983="","*",IFERROR(IF(ISODD(COUNT(AS983:AX983)),"ERRO",SUM((AT983-AS983),(AV983-AU983),(AX983-AW983))),"ERRO"))</f>
        <v>0</v>
      </c>
      <c r="AZ983" s="153"/>
      <c r="BA983" s="109">
        <v>0</v>
      </c>
      <c r="BB983" s="10" t="str">
        <f>IFERROR(_xlfn.XLOOKUP(AI983, BS_ATIVIDADE[ATIVIDADE],BS_ATIVIDADE[UNIDADE] ), "*")</f>
        <v>M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3" s="105" t="s">
        <v>1085</v>
      </c>
      <c r="BG983" s="16"/>
      <c r="BH983" s="17">
        <v>0</v>
      </c>
      <c r="BI983" s="17"/>
      <c r="BJ983" s="17" t="s">
        <v>1100</v>
      </c>
      <c r="BK983" s="17" t="s">
        <v>1100</v>
      </c>
      <c r="BL983" s="16"/>
      <c r="BM983" s="130" t="s">
        <v>396</v>
      </c>
      <c r="BN983" s="130" t="s">
        <v>430</v>
      </c>
      <c r="BO983" s="130" t="s">
        <v>430</v>
      </c>
      <c r="BP983" s="18" t="s">
        <v>1070</v>
      </c>
      <c r="BQ983" s="12" t="str">
        <f>IF(AND(BR983&lt;1,BS983&lt;1),"Produção e Intervalo",IF(BR983&lt;1,"Intervalo",IF(BS983&lt;1,"Produção","Aderente")))</f>
        <v>Produção e Intervalo</v>
      </c>
      <c r="BR983" s="19">
        <f>IF(OR(B983="",F983=""),"*",AY983/P983)</f>
        <v>0</v>
      </c>
      <c r="BS983" s="19">
        <f>IF(OR(B983="",F983=""),"*",BA983/Q983)</f>
        <v>0</v>
      </c>
      <c r="BT983" s="8" t="str">
        <f t="shared" si="16"/>
        <v>NãoControláveisAcidente</v>
      </c>
    </row>
    <row r="984" spans="1:72">
      <c r="A984" s="47" t="str">
        <f>D984&amp;B984</f>
        <v>MATEUS (TP-809)46083</v>
      </c>
      <c r="B984" s="102">
        <v>46083</v>
      </c>
      <c r="C984" s="135">
        <f>IF(BS_CONTROLE[[#This Row],[DATA]]="","",WEEKNUM(BS_CONTROLE[[#This Row],[DATA]]))</f>
        <v>10</v>
      </c>
      <c r="D984" s="104" t="s">
        <v>884</v>
      </c>
      <c r="E984" s="159">
        <v>784</v>
      </c>
      <c r="F984" s="126" t="s">
        <v>691</v>
      </c>
      <c r="G984" s="142" t="str">
        <f>IF(D984="","*",VLOOKUP(F984,BS_ATIVIDADE[],3,FALSE))</f>
        <v>MODERNIZAÇÃO</v>
      </c>
      <c r="H984" s="106" t="s">
        <v>558</v>
      </c>
      <c r="I984" s="106"/>
      <c r="J984" s="105">
        <v>48</v>
      </c>
      <c r="K984" s="105">
        <v>155.96</v>
      </c>
      <c r="L984" s="105" t="s">
        <v>558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4" s="127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4" s="106">
        <v>0.35416666666666669</v>
      </c>
      <c r="P984" s="106">
        <v>6.9444444444444448E-2</v>
      </c>
      <c r="Q984" s="105">
        <v>1</v>
      </c>
      <c r="R984" s="10" t="str">
        <f>IFERROR(_xlfn.XLOOKUP(F984, BS_ATIVIDADE[ATIVIDADE],BS_ATIVIDADE[UNIDADE] ), "*")</f>
        <v>Nº DE SOLDA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4" s="105" t="s">
        <v>1101</v>
      </c>
      <c r="W984" s="151" t="s">
        <v>1011</v>
      </c>
      <c r="X984" s="104" t="s">
        <v>386</v>
      </c>
      <c r="Y984" s="129"/>
      <c r="Z984" s="104"/>
      <c r="AA984" s="105" t="s">
        <v>558</v>
      </c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MODERNIZAÇÃO - SOLDA</v>
      </c>
      <c r="AJ984" s="9" t="str">
        <f>IF(BS_CONTROLE[[#This Row],[Atividade]]=0, "-", BS_CONTROLE[[#This Row],[Atividade]])</f>
        <v>MODERNIZAÇÃO - SOLDA</v>
      </c>
      <c r="AK984" s="31" t="str">
        <f>BS_CONTROLE[[#This Row],[Local - Partida]]</f>
        <v>-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ZEJ-ZEV</v>
      </c>
      <c r="AN984" s="105">
        <f>IF(BS_CONTROLE[[#This Row],[SB]]=0, "-", BS_CONTROLE[[#This Row],[SB]])</f>
        <v>1561551</v>
      </c>
      <c r="AO984" s="105">
        <f>IF(BS_CONTROLE[[#This Row],[SUB]]=0, "-", BS_CONTROLE[[#This Row],[SUB]])</f>
        <v>48</v>
      </c>
      <c r="AP984" s="105">
        <f>BS_CONTROLE[[#This Row],[KM - Inicio]]</f>
        <v>155.96</v>
      </c>
      <c r="AQ984" s="105">
        <f>BS_CONTROLE[[#This Row],[KM - Inicio]]</f>
        <v>155.96</v>
      </c>
      <c r="AR984" s="108">
        <v>0.33333333333333331</v>
      </c>
      <c r="AS984" s="108">
        <v>0</v>
      </c>
      <c r="AT984" s="108">
        <v>0</v>
      </c>
      <c r="AU984" s="136"/>
      <c r="AV984" s="136"/>
      <c r="AW984" s="14"/>
      <c r="AX984" s="14"/>
      <c r="AY984" s="164">
        <f>IF(D984="","*",IFERROR(IF(ISODD(COUNT(AS984:AX984)),"ERRO",SUM((AT984-AS984),(AV984-AU984),(AX984-AW984))),"ERRO"))</f>
        <v>0</v>
      </c>
      <c r="AZ984" s="153"/>
      <c r="BA984" s="109">
        <v>0</v>
      </c>
      <c r="BB984" s="10" t="str">
        <f>IFERROR(_xlfn.XLOOKUP(AI984, BS_ATIVIDADE[ATIVIDADE],BS_ATIVIDADE[UNIDADE] ), "*")</f>
        <v>Nº DE SOLDA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4" s="105" t="s">
        <v>1101</v>
      </c>
      <c r="BG984" s="16"/>
      <c r="BH984" s="17">
        <v>0</v>
      </c>
      <c r="BI984" s="17"/>
      <c r="BJ984" s="17" t="s">
        <v>1102</v>
      </c>
      <c r="BK984" s="17" t="s">
        <v>1102</v>
      </c>
      <c r="BL984" s="16"/>
      <c r="BM984" s="130" t="s">
        <v>396</v>
      </c>
      <c r="BN984" s="130" t="s">
        <v>430</v>
      </c>
      <c r="BO984" s="130" t="s">
        <v>430</v>
      </c>
      <c r="BP984" s="18" t="s">
        <v>1055</v>
      </c>
      <c r="BQ984" s="12" t="str">
        <f>IF(AND(BR984&lt;1,BS984&lt;1),"Produção e Intervalo",IF(BR984&lt;1,"Intervalo",IF(BS984&lt;1,"Produção","Aderente")))</f>
        <v>Produção e Intervalo</v>
      </c>
      <c r="BR984" s="19">
        <f>IF(OR(B984="",F984=""),"*",AY984/P984)</f>
        <v>0</v>
      </c>
      <c r="BS984" s="19">
        <f>IF(OR(B984="",F984=""),"*",BA984/Q984)</f>
        <v>0</v>
      </c>
      <c r="BT984" s="8" t="str">
        <f t="shared" si="16"/>
        <v>NãoControláveisAcidente</v>
      </c>
    </row>
    <row r="985" spans="1:72">
      <c r="A985" s="47" t="str">
        <f>D985&amp;B985</f>
        <v>WALTER (TP-810)46083</v>
      </c>
      <c r="B985" s="102">
        <v>46083</v>
      </c>
      <c r="C985" s="135">
        <f>IF(BS_CONTROLE[[#This Row],[DATA]]="","",WEEKNUM(BS_CONTROLE[[#This Row],[DATA]]))</f>
        <v>10</v>
      </c>
      <c r="D985" s="104" t="s">
        <v>910</v>
      </c>
      <c r="E985" s="159">
        <v>785</v>
      </c>
      <c r="F985" s="126" t="s">
        <v>691</v>
      </c>
      <c r="G985" s="142" t="str">
        <f>IF(D985="","*",VLOOKUP(F985,BS_ATIVIDADE[],3,FALSE))</f>
        <v>MODERNIZAÇÃO</v>
      </c>
      <c r="H985" s="106" t="s">
        <v>558</v>
      </c>
      <c r="I985" s="106" t="s">
        <v>558</v>
      </c>
      <c r="J985" s="105">
        <v>48</v>
      </c>
      <c r="K985" s="105">
        <v>155.36799999999999</v>
      </c>
      <c r="L985" s="105" t="s">
        <v>558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5" s="127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5" s="106">
        <v>0.35416666666666669</v>
      </c>
      <c r="P985" s="106">
        <v>6.9444444444444448E-2</v>
      </c>
      <c r="Q985" s="105">
        <v>1</v>
      </c>
      <c r="R985" s="10" t="str">
        <f>IFERROR(_xlfn.XLOOKUP(F985, BS_ATIVIDADE[ATIVIDADE],BS_ATIVIDADE[UNIDADE] ), "*")</f>
        <v>Nº DE SOLDA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5" s="105" t="s">
        <v>1101</v>
      </c>
      <c r="W985" s="151" t="s">
        <v>1011</v>
      </c>
      <c r="X985" s="104" t="s">
        <v>386</v>
      </c>
      <c r="Y985" s="129"/>
      <c r="Z985" s="104"/>
      <c r="AA985" s="105" t="s">
        <v>558</v>
      </c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MODERNIZAÇÃO - SOLDA</v>
      </c>
      <c r="AJ985" s="9" t="str">
        <f>IF(BS_CONTROLE[[#This Row],[Atividade]]=0, "-", BS_CONTROLE[[#This Row],[Atividade]])</f>
        <v>MODERNIZAÇÃO - SOLDA</v>
      </c>
      <c r="AK985" s="31" t="str">
        <f>BS_CONTROLE[[#This Row],[Local - Partida]]</f>
        <v>-</v>
      </c>
      <c r="AL985" s="31" t="str">
        <f>BS_CONTROLE[[#This Row],[Local - Encerramento]]</f>
        <v>-</v>
      </c>
      <c r="AM985" s="105" t="str">
        <f>IF(BS_CONTROLE[[#This Row],[Entre - Estações]]=0, "-", BS_CONTROLE[[#This Row],[Entre - Estações]])</f>
        <v>ZEJ-ZEV</v>
      </c>
      <c r="AN985" s="105">
        <f>IF(BS_CONTROLE[[#This Row],[SB]]=0, "-", BS_CONTROLE[[#This Row],[SB]])</f>
        <v>1561551</v>
      </c>
      <c r="AO985" s="105">
        <f>IF(BS_CONTROLE[[#This Row],[SUB]]=0, "-", BS_CONTROLE[[#This Row],[SUB]])</f>
        <v>48</v>
      </c>
      <c r="AP985" s="105">
        <f>BS_CONTROLE[[#This Row],[KM - Inicio]]</f>
        <v>155.36799999999999</v>
      </c>
      <c r="AQ985" s="105">
        <f>BS_CONTROLE[[#This Row],[KM - Inicio]]</f>
        <v>155.36799999999999</v>
      </c>
      <c r="AR985" s="108">
        <v>0.33333333333333331</v>
      </c>
      <c r="AS985" s="108">
        <v>0</v>
      </c>
      <c r="AT985" s="108">
        <v>0</v>
      </c>
      <c r="AU985" s="136"/>
      <c r="AV985" s="136"/>
      <c r="AW985" s="14"/>
      <c r="AX985" s="14"/>
      <c r="AY985" s="164">
        <f>IF(D985="","*",IFERROR(IF(ISODD(COUNT(AS985:AX985)),"ERRO",SUM((AT985-AS985),(AV985-AU985),(AX985-AW985))),"ERRO"))</f>
        <v>0</v>
      </c>
      <c r="AZ985" s="153"/>
      <c r="BA985" s="109">
        <v>0</v>
      </c>
      <c r="BB985" s="10" t="str">
        <f>IFERROR(_xlfn.XLOOKUP(AI985, BS_ATIVIDADE[ATIVIDADE],BS_ATIVIDADE[UNIDADE] ), "*")</f>
        <v>Nº DE SOLDA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5" s="105" t="s">
        <v>1101</v>
      </c>
      <c r="BG985" s="16"/>
      <c r="BH985" s="17">
        <v>0</v>
      </c>
      <c r="BI985" s="17"/>
      <c r="BJ985" s="17" t="s">
        <v>1102</v>
      </c>
      <c r="BK985" s="17" t="s">
        <v>1102</v>
      </c>
      <c r="BL985" s="16"/>
      <c r="BM985" s="130" t="s">
        <v>396</v>
      </c>
      <c r="BN985" s="130" t="s">
        <v>430</v>
      </c>
      <c r="BO985" s="130" t="s">
        <v>430</v>
      </c>
      <c r="BP985" s="18" t="s">
        <v>1055</v>
      </c>
      <c r="BQ985" s="12" t="str">
        <f>IF(AND(BR985&lt;1,BS985&lt;1),"Produção e Intervalo",IF(BR985&lt;1,"Intervalo",IF(BS985&lt;1,"Produção","Aderente")))</f>
        <v>Produção e Intervalo</v>
      </c>
      <c r="BR985" s="19">
        <f>IF(OR(B985="",F985=""),"*",AY985/P985)</f>
        <v>0</v>
      </c>
      <c r="BS985" s="19">
        <f>IF(OR(B985="",F985=""),"*",BA985/Q985)</f>
        <v>0</v>
      </c>
      <c r="BT985" s="8" t="str">
        <f t="shared" si="16"/>
        <v>NãoControláveisAcidente</v>
      </c>
    </row>
    <row r="986" spans="1:72">
      <c r="A986" s="47" t="str">
        <f>D986&amp;B986</f>
        <v>ADENISON (TP-810)46083</v>
      </c>
      <c r="B986" s="102">
        <v>46083</v>
      </c>
      <c r="C986" s="135">
        <f>IF(BS_CONTROLE[[#This Row],[DATA]]="","",WEEKNUM(BS_CONTROLE[[#This Row],[DATA]]))</f>
        <v>10</v>
      </c>
      <c r="D986" s="104" t="s">
        <v>812</v>
      </c>
      <c r="E986" s="159">
        <v>786</v>
      </c>
      <c r="F986" s="126" t="s">
        <v>691</v>
      </c>
      <c r="G986" s="142" t="str">
        <f>IF(D986="","*",VLOOKUP(F986,BS_ATIVIDADE[],3,FALSE))</f>
        <v>MODERNIZAÇÃO</v>
      </c>
      <c r="H986" s="106" t="s">
        <v>558</v>
      </c>
      <c r="I986" s="106" t="s">
        <v>558</v>
      </c>
      <c r="J986" s="105">
        <v>48</v>
      </c>
      <c r="K986" s="105">
        <v>155.37899999999999</v>
      </c>
      <c r="L986" s="105" t="s">
        <v>558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6" s="127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6" s="106">
        <v>0.35416666666666669</v>
      </c>
      <c r="P986" s="106">
        <v>6.9444444444444448E-2</v>
      </c>
      <c r="Q986" s="105">
        <v>1</v>
      </c>
      <c r="R986" s="10" t="str">
        <f>IFERROR(_xlfn.XLOOKUP(F986, BS_ATIVIDADE[ATIVIDADE],BS_ATIVIDADE[UNIDADE] ), "*")</f>
        <v>Nº DE SOLDA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6" s="105" t="s">
        <v>1101</v>
      </c>
      <c r="W986" s="151" t="s">
        <v>1011</v>
      </c>
      <c r="X986" s="104" t="s">
        <v>386</v>
      </c>
      <c r="Y986" s="129"/>
      <c r="Z986" s="104"/>
      <c r="AA986" s="105" t="s">
        <v>558</v>
      </c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MODERNIZAÇÃO - SOLDA</v>
      </c>
      <c r="AJ986" s="9" t="str">
        <f>IF(BS_CONTROLE[[#This Row],[Atividade]]=0, "-", BS_CONTROLE[[#This Row],[Atividade]])</f>
        <v>MODERNIZAÇÃO - SOLDA</v>
      </c>
      <c r="AK986" s="31" t="str">
        <f>BS_CONTROLE[[#This Row],[Local - Partida]]</f>
        <v>-</v>
      </c>
      <c r="AL986" s="31" t="str">
        <f>BS_CONTROLE[[#This Row],[Local - Encerramento]]</f>
        <v>-</v>
      </c>
      <c r="AM986" s="105" t="str">
        <f>IF(BS_CONTROLE[[#This Row],[Entre - Estações]]=0, "-", BS_CONTROLE[[#This Row],[Entre - Estações]])</f>
        <v>ZEJ-ZEV</v>
      </c>
      <c r="AN986" s="105">
        <f>IF(BS_CONTROLE[[#This Row],[SB]]=0, "-", BS_CONTROLE[[#This Row],[SB]])</f>
        <v>1561551</v>
      </c>
      <c r="AO986" s="105">
        <f>IF(BS_CONTROLE[[#This Row],[SUB]]=0, "-", BS_CONTROLE[[#This Row],[SUB]])</f>
        <v>48</v>
      </c>
      <c r="AP986" s="105">
        <f>BS_CONTROLE[[#This Row],[KM - Inicio]]</f>
        <v>155.37899999999999</v>
      </c>
      <c r="AQ986" s="105">
        <f>BS_CONTROLE[[#This Row],[KM - Inicio]]</f>
        <v>155.37899999999999</v>
      </c>
      <c r="AR986" s="108">
        <v>0.33333333333333331</v>
      </c>
      <c r="AS986" s="108">
        <v>0</v>
      </c>
      <c r="AT986" s="108">
        <v>0</v>
      </c>
      <c r="AU986" s="136"/>
      <c r="AV986" s="136"/>
      <c r="AW986" s="14"/>
      <c r="AX986" s="14"/>
      <c r="AY986" s="164">
        <f>IF(D986="","*",IFERROR(IF(ISODD(COUNT(AS986:AX986)),"ERRO",SUM((AT986-AS986),(AV986-AU986),(AX986-AW986))),"ERRO"))</f>
        <v>0</v>
      </c>
      <c r="AZ986" s="153"/>
      <c r="BA986" s="109">
        <v>0</v>
      </c>
      <c r="BB986" s="10" t="str">
        <f>IFERROR(_xlfn.XLOOKUP(AI986, BS_ATIVIDADE[ATIVIDADE],BS_ATIVIDADE[UNIDADE] ), "*")</f>
        <v>Nº DE SOLDA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6" s="105" t="s">
        <v>1101</v>
      </c>
      <c r="BG986" s="16"/>
      <c r="BH986" s="17">
        <v>0</v>
      </c>
      <c r="BI986" s="17"/>
      <c r="BJ986" s="17" t="s">
        <v>1102</v>
      </c>
      <c r="BK986" s="17" t="s">
        <v>1102</v>
      </c>
      <c r="BL986" s="16"/>
      <c r="BM986" s="130" t="s">
        <v>396</v>
      </c>
      <c r="BN986" s="130" t="s">
        <v>430</v>
      </c>
      <c r="BO986" s="130" t="s">
        <v>430</v>
      </c>
      <c r="BP986" s="18" t="s">
        <v>1055</v>
      </c>
      <c r="BQ986" s="12" t="str">
        <f>IF(AND(BR986&lt;1,BS986&lt;1),"Produção e Intervalo",IF(BR986&lt;1,"Intervalo",IF(BS986&lt;1,"Produção","Aderente")))</f>
        <v>Produção e Intervalo</v>
      </c>
      <c r="BR986" s="19">
        <f>IF(OR(B986="",F986=""),"*",AY986/P986)</f>
        <v>0</v>
      </c>
      <c r="BS986" s="19">
        <f>IF(OR(B986="",F986=""),"*",BA986/Q986)</f>
        <v>0</v>
      </c>
      <c r="BT986" s="8" t="str">
        <f t="shared" si="16"/>
        <v>NãoControláveisAcidente</v>
      </c>
    </row>
    <row r="987" spans="1:72">
      <c r="A987" s="47" t="str">
        <f>D987&amp;B987</f>
        <v>CAIQUE (TMA-677)46083</v>
      </c>
      <c r="B987" s="102">
        <v>46083</v>
      </c>
      <c r="C987" s="135">
        <f>IF(BS_CONTROLE[[#This Row],[DATA]]="","",WEEKNUM(BS_CONTROLE[[#This Row],[DATA]]))</f>
        <v>10</v>
      </c>
      <c r="D987" s="104" t="s">
        <v>824</v>
      </c>
      <c r="E987" s="159">
        <v>787</v>
      </c>
      <c r="F987" s="126" t="s">
        <v>691</v>
      </c>
      <c r="G987" s="142" t="str">
        <f>IF(D987="","*",VLOOKUP(F987,BS_ATIVIDADE[],3,FALSE))</f>
        <v>MODERNIZAÇÃO</v>
      </c>
      <c r="H987" s="106" t="s">
        <v>558</v>
      </c>
      <c r="I987" s="106" t="s">
        <v>558</v>
      </c>
      <c r="J987" s="105">
        <v>48</v>
      </c>
      <c r="K987" s="105">
        <v>155.59200000000001</v>
      </c>
      <c r="L987" s="105" t="s">
        <v>558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7" s="127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7" s="106">
        <v>0.35416666666666669</v>
      </c>
      <c r="P987" s="106">
        <v>6.25E-2</v>
      </c>
      <c r="Q987" s="105">
        <v>1</v>
      </c>
      <c r="R987" s="10" t="str">
        <f>IFERROR(_xlfn.XLOOKUP(F987, BS_ATIVIDADE[ATIVIDADE],BS_ATIVIDADE[UNIDADE] ), "*")</f>
        <v>Nº DE SOLDA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7" s="105" t="s">
        <v>1101</v>
      </c>
      <c r="W987" s="151" t="s">
        <v>1011</v>
      </c>
      <c r="X987" s="104" t="s">
        <v>386</v>
      </c>
      <c r="Y987" s="129"/>
      <c r="Z987" s="104"/>
      <c r="AA987" s="105" t="s">
        <v>558</v>
      </c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MODERNIZAÇÃO - SOLDA</v>
      </c>
      <c r="AJ987" s="9" t="str">
        <f>IF(BS_CONTROLE[[#This Row],[Atividade]]=0, "-", BS_CONTROLE[[#This Row],[Atividade]])</f>
        <v>MODERNIZAÇÃO - SOLDA</v>
      </c>
      <c r="AK987" s="31" t="str">
        <f>BS_CONTROLE[[#This Row],[Local - Partida]]</f>
        <v>-</v>
      </c>
      <c r="AL987" s="31" t="str">
        <f>BS_CONTROLE[[#This Row],[Local - Encerramento]]</f>
        <v>-</v>
      </c>
      <c r="AM987" s="105" t="str">
        <f>IF(BS_CONTROLE[[#This Row],[Entre - Estações]]=0, "-", BS_CONTROLE[[#This Row],[Entre - Estações]])</f>
        <v>ZEJ-ZEV</v>
      </c>
      <c r="AN987" s="105">
        <f>IF(BS_CONTROLE[[#This Row],[SB]]=0, "-", BS_CONTROLE[[#This Row],[SB]])</f>
        <v>1561551</v>
      </c>
      <c r="AO987" s="105">
        <f>IF(BS_CONTROLE[[#This Row],[SUB]]=0, "-", BS_CONTROLE[[#This Row],[SUB]])</f>
        <v>48</v>
      </c>
      <c r="AP987" s="105">
        <f>BS_CONTROLE[[#This Row],[KM - Inicio]]</f>
        <v>155.59200000000001</v>
      </c>
      <c r="AQ987" s="105">
        <f>BS_CONTROLE[[#This Row],[KM - Inicio]]</f>
        <v>155.59200000000001</v>
      </c>
      <c r="AR987" s="108">
        <v>0.33333333333333331</v>
      </c>
      <c r="AS987" s="108">
        <v>0</v>
      </c>
      <c r="AT987" s="108">
        <v>0</v>
      </c>
      <c r="AU987" s="136"/>
      <c r="AV987" s="136"/>
      <c r="AW987" s="14"/>
      <c r="AX987" s="14"/>
      <c r="AY987" s="164">
        <f>IF(D987="","*",IFERROR(IF(ISODD(COUNT(AS987:AX987)),"ERRO",SUM((AT987-AS987),(AV987-AU987),(AX987-AW987))),"ERRO"))</f>
        <v>0</v>
      </c>
      <c r="AZ987" s="153"/>
      <c r="BA987" s="109">
        <v>0</v>
      </c>
      <c r="BB987" s="10" t="str">
        <f>IFERROR(_xlfn.XLOOKUP(AI987, BS_ATIVIDADE[ATIVIDADE],BS_ATIVIDADE[UNIDADE] ), "*")</f>
        <v>Nº DE SOLDA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7" s="105" t="s">
        <v>1101</v>
      </c>
      <c r="BG987" s="16"/>
      <c r="BH987" s="17">
        <v>0</v>
      </c>
      <c r="BI987" s="17"/>
      <c r="BJ987" s="17" t="s">
        <v>1102</v>
      </c>
      <c r="BK987" s="17" t="s">
        <v>1102</v>
      </c>
      <c r="BL987" s="16"/>
      <c r="BM987" s="130" t="s">
        <v>396</v>
      </c>
      <c r="BN987" s="130" t="s">
        <v>430</v>
      </c>
      <c r="BO987" s="130" t="s">
        <v>430</v>
      </c>
      <c r="BP987" s="18" t="s">
        <v>1055</v>
      </c>
      <c r="BQ987" s="12" t="str">
        <f>IF(AND(BR987&lt;1,BS987&lt;1),"Produção e Intervalo",IF(BR987&lt;1,"Intervalo",IF(BS987&lt;1,"Produção","Aderente")))</f>
        <v>Produção e Intervalo</v>
      </c>
      <c r="BR987" s="19">
        <f>IF(OR(B987="",F987=""),"*",AY987/P987)</f>
        <v>0</v>
      </c>
      <c r="BS987" s="19">
        <f>IF(OR(B987="",F987=""),"*",BA987/Q987)</f>
        <v>0</v>
      </c>
      <c r="BT987" s="8" t="str">
        <f t="shared" si="16"/>
        <v>NãoControláveisAcidente</v>
      </c>
    </row>
    <row r="988" spans="1:72">
      <c r="A988" s="47" t="str">
        <f>D988&amp;B988</f>
        <v>A8446083</v>
      </c>
      <c r="B988" s="102">
        <v>46083</v>
      </c>
      <c r="C988" s="135">
        <f>IF(BS_CONTROLE[[#This Row],[DATA]]="","",WEEKNUM(BS_CONTROLE[[#This Row],[DATA]]))</f>
        <v>10</v>
      </c>
      <c r="D988" s="104" t="s">
        <v>688</v>
      </c>
      <c r="E988" s="159">
        <v>788</v>
      </c>
      <c r="F988" s="126" t="s">
        <v>579</v>
      </c>
      <c r="G988" s="142" t="str">
        <f>IF(D988="","*",VLOOKUP(F988,BS_ATIVIDADE[],3,FALSE))</f>
        <v>DETECÇÃO</v>
      </c>
      <c r="H988" s="106" t="s">
        <v>182</v>
      </c>
      <c r="I988" s="106" t="s">
        <v>128</v>
      </c>
      <c r="J988" s="105">
        <v>55</v>
      </c>
      <c r="K988" s="105">
        <v>102</v>
      </c>
      <c r="L988" s="105">
        <v>69</v>
      </c>
      <c r="M988" s="105" t="s">
        <v>1103</v>
      </c>
      <c r="N988" s="105" t="s">
        <v>1104</v>
      </c>
      <c r="O988" s="106">
        <v>0.3125</v>
      </c>
      <c r="P988" s="106">
        <v>4.1666666666666664E-2</v>
      </c>
      <c r="Q988" s="105">
        <v>50</v>
      </c>
      <c r="R988" s="10" t="str">
        <f>IFERROR(_xlfn.XLOOKUP(F988, BS_ATIVIDADE[ATIVIDADE],BS_ATIVIDADE[UNIDADE] ), "*")</f>
        <v>KM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8" s="105" t="s">
        <v>1105</v>
      </c>
      <c r="W988" s="151" t="s">
        <v>1106</v>
      </c>
      <c r="X988" s="104" t="s">
        <v>386</v>
      </c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DETECÇÃO - RONDA 7 DIAS</v>
      </c>
      <c r="AJ988" s="9" t="str">
        <f>IF(BS_CONTROLE[[#This Row],[Atividade]]=0, "-", BS_CONTROLE[[#This Row],[Atividade]])</f>
        <v>DETECÇÃO - RONDA 7 DIAS</v>
      </c>
      <c r="AK988" s="31" t="str">
        <f>BS_CONTROLE[[#This Row],[Local - Partida]]</f>
        <v>ZKW</v>
      </c>
      <c r="AL988" s="31" t="str">
        <f>BS_CONTROLE[[#This Row],[Local - Encerramento]]</f>
        <v>ZEV</v>
      </c>
      <c r="AM988" s="105" t="str">
        <f>IF(BS_CONTROLE[[#This Row],[Entre - Estações]]=0, "-", BS_CONTROLE[[#This Row],[Entre - Estações]])</f>
        <v>ZKW-ZEV</v>
      </c>
      <c r="AN988" s="105" t="str">
        <f>IF(BS_CONTROLE[[#This Row],[SB]]=0, "-", BS_CONTROLE[[#This Row],[SB]])</f>
        <v>ZKWZEV</v>
      </c>
      <c r="AO988" s="105">
        <f>IF(BS_CONTROLE[[#This Row],[SUB]]=0, "-", BS_CONTROLE[[#This Row],[SUB]])</f>
        <v>55</v>
      </c>
      <c r="AP988" s="105">
        <f>BS_CONTROLE[[#This Row],[KM - Inicio]]</f>
        <v>102</v>
      </c>
      <c r="AQ988" s="105">
        <f>BS_CONTROLE[[#This Row],[KM - Inicio]]</f>
        <v>102</v>
      </c>
      <c r="AR988" s="108">
        <v>0.30625000000000002</v>
      </c>
      <c r="AS988" s="108">
        <v>0.31388888888888888</v>
      </c>
      <c r="AT988" s="108">
        <v>0.35555555555555557</v>
      </c>
      <c r="AU988" s="136"/>
      <c r="AV988" s="136"/>
      <c r="AW988" s="14"/>
      <c r="AX988" s="14"/>
      <c r="AY988" s="164">
        <f>IF(D988="","*",IFERROR(IF(ISODD(COUNT(AS988:AX988)),"ERRO",SUM((AT988-AS988),(AV988-AU988),(AX988-AW988))),"ERRO"))</f>
        <v>4.1666666666666685E-2</v>
      </c>
      <c r="AZ988" s="153"/>
      <c r="BA988" s="109">
        <v>50</v>
      </c>
      <c r="BB988" s="10" t="str">
        <f>IFERROR(_xlfn.XLOOKUP(AI988, BS_ATIVIDADE[ATIVIDADE],BS_ATIVIDADE[UNIDADE] ), "*")</f>
        <v>KM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8" s="105" t="s">
        <v>1105</v>
      </c>
      <c r="BG988" s="16"/>
      <c r="BH988" s="17">
        <v>2</v>
      </c>
      <c r="BI988" s="17"/>
      <c r="BJ988" s="17" t="s">
        <v>1107</v>
      </c>
      <c r="BK988" s="17" t="s">
        <v>1107</v>
      </c>
      <c r="BL988" s="16"/>
      <c r="BM988" s="130" t="s">
        <v>410</v>
      </c>
      <c r="BN988" s="130" t="s">
        <v>410</v>
      </c>
      <c r="BO988" s="130" t="s">
        <v>410</v>
      </c>
      <c r="BP988" s="18" t="s">
        <v>558</v>
      </c>
      <c r="BQ988" s="12" t="str">
        <f>IF(AND(BR988&lt;1,BS988&lt;1),"Produção e Intervalo",IF(BR988&lt;1,"Intervalo",IF(BS988&lt;1,"Produção","Aderente")))</f>
        <v>Aderente</v>
      </c>
      <c r="BR988" s="19">
        <f>IF(OR(B988="",F988=""),"*",AY988/P988)</f>
        <v>1.0000000000000004</v>
      </c>
      <c r="BS988" s="19">
        <f>IF(OR(B988="",F988=""),"*",BA988/Q988)</f>
        <v>1</v>
      </c>
      <c r="BT988" s="8" t="str">
        <f t="shared" si="16"/>
        <v>OKOK</v>
      </c>
    </row>
    <row r="989" spans="1:72">
      <c r="A989" s="47" t="str">
        <f>D989&amp;B989</f>
        <v>EDSON (TP-719)46084</v>
      </c>
      <c r="B989" s="102">
        <v>46084</v>
      </c>
      <c r="C989" s="135">
        <f>IF(BS_CONTROLE[[#This Row],[DATA]]="","",WEEKNUM(BS_CONTROLE[[#This Row],[DATA]]))</f>
        <v>10</v>
      </c>
      <c r="D989" s="104" t="s">
        <v>840</v>
      </c>
      <c r="E989" s="159">
        <v>49</v>
      </c>
      <c r="F989" s="126" t="s">
        <v>747</v>
      </c>
      <c r="G989" s="142" t="str">
        <f>IF(D989="","*",VLOOKUP(F989,BS_ATIVIDADE[],3,FALSE))</f>
        <v>TRILHO - SUBSTITUIÇÂO</v>
      </c>
      <c r="H989" s="106" t="s">
        <v>558</v>
      </c>
      <c r="I989" s="106" t="s">
        <v>558</v>
      </c>
      <c r="J989" s="105">
        <v>55</v>
      </c>
      <c r="K989" s="105">
        <v>103.9</v>
      </c>
      <c r="L989" s="105" t="s">
        <v>558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89" s="127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989" s="106">
        <v>0.375</v>
      </c>
      <c r="P989" s="106">
        <v>8.3333333333333329E-2</v>
      </c>
      <c r="Q989" s="105">
        <v>312</v>
      </c>
      <c r="R989" s="10" t="str">
        <f>IFERROR(_xlfn.XLOOKUP(F989, BS_ATIVIDADE[ATIVIDADE],BS_ATIVIDADE[UNIDADE] ), "*")</f>
        <v>M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9" s="105" t="s">
        <v>1032</v>
      </c>
      <c r="W989" s="151" t="s">
        <v>1108</v>
      </c>
      <c r="X989" s="104" t="s">
        <v>386</v>
      </c>
      <c r="Y989" s="129"/>
      <c r="Z989" s="104"/>
      <c r="AA989" s="105" t="s">
        <v>558</v>
      </c>
      <c r="AB989" s="103"/>
      <c r="AC989" s="152"/>
      <c r="AD989" s="107" t="s">
        <v>558</v>
      </c>
      <c r="AE989" s="105" t="s">
        <v>558</v>
      </c>
      <c r="AF989" s="105" t="s">
        <v>558</v>
      </c>
      <c r="AG989" s="105" t="s">
        <v>558</v>
      </c>
      <c r="AH989" s="15" t="s">
        <v>558</v>
      </c>
      <c r="AI989" s="126" t="str">
        <f>IF(BS_CONTROLE[[#This Row],[Atividade]]=0, "-", BS_CONTROLE[[#This Row],[Atividade]])</f>
        <v>PDM - SUBSTITUIÇÃO - TRILHO</v>
      </c>
      <c r="AJ989" s="9" t="str">
        <f>IF(BS_CONTROLE[[#This Row],[Atividade]]=0, "-", BS_CONTROLE[[#This Row],[Atividade]])</f>
        <v>PDM - SUBSTITUIÇÃO - TRILHO</v>
      </c>
      <c r="AK989" s="31" t="str">
        <f>BS_CONTROLE[[#This Row],[Local - Partida]]</f>
        <v>-</v>
      </c>
      <c r="AL989" s="31" t="str">
        <f>BS_CONTROLE[[#This Row],[Local - Encerramento]]</f>
        <v>-</v>
      </c>
      <c r="AM989" s="105" t="str">
        <f>IF(BS_CONTROLE[[#This Row],[Entre - Estações]]=0, "-", BS_CONTROLE[[#This Row],[Entre - Estações]])</f>
        <v>ZKW-ZLU</v>
      </c>
      <c r="AN989" s="105">
        <f>IF(BS_CONTROLE[[#This Row],[SB]]=0, "-", BS_CONTROLE[[#This Row],[SB]])</f>
        <v>1051032</v>
      </c>
      <c r="AO989" s="105">
        <f>IF(BS_CONTROLE[[#This Row],[SUB]]=0, "-", BS_CONTROLE[[#This Row],[SUB]])</f>
        <v>55</v>
      </c>
      <c r="AP989" s="105">
        <f>BS_CONTROLE[[#This Row],[KM - Inicio]]</f>
        <v>103.9</v>
      </c>
      <c r="AQ989" s="105">
        <f>BS_CONTROLE[[#This Row],[KM - Inicio]]</f>
        <v>103.9</v>
      </c>
      <c r="AR989" s="108"/>
      <c r="AS989" s="108"/>
      <c r="AT989" s="108"/>
      <c r="AU989" s="136"/>
      <c r="AV989" s="136"/>
      <c r="AW989" s="14"/>
      <c r="AX989" s="14"/>
      <c r="AY989" s="164">
        <f>IF(D989="","*",IFERROR(IF(ISODD(COUNT(AS989:AX989)),"ERRO",SUM((AT989-AS989),(AV989-AU989),(AX989-AW989))),"ERRO"))</f>
        <v>0</v>
      </c>
      <c r="AZ989" s="153"/>
      <c r="BA989" s="109"/>
      <c r="BB989" s="10" t="str">
        <f>IFERROR(_xlfn.XLOOKUP(AI989, BS_ATIVIDADE[ATIVIDADE],BS_ATIVIDADE[UNIDADE] ), "*")</f>
        <v>M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Produção e Intervalo</v>
      </c>
      <c r="BR989" s="19">
        <f>IF(OR(B989="",F989=""),"*",AY989/P989)</f>
        <v>0</v>
      </c>
      <c r="BS989" s="19">
        <f>IF(OR(B989="",F989=""),"*",BA989/Q989)</f>
        <v>0</v>
      </c>
      <c r="BT989" s="8" t="str">
        <f t="shared" si="16"/>
        <v/>
      </c>
    </row>
    <row r="990" spans="1:72">
      <c r="A990" s="47" t="str">
        <f>D990&amp;B990</f>
        <v>E1746084</v>
      </c>
      <c r="B990" s="102">
        <v>46084</v>
      </c>
      <c r="C990" s="135">
        <f>IF(BS_CONTROLE[[#This Row],[DATA]]="","",WEEKNUM(BS_CONTROLE[[#This Row],[DATA]]))</f>
        <v>10</v>
      </c>
      <c r="D990" s="104" t="s">
        <v>702</v>
      </c>
      <c r="E990" s="159"/>
      <c r="F990" s="126" t="s">
        <v>560</v>
      </c>
      <c r="G990" s="142" t="str">
        <f>IF(D990="","*",VLOOKUP(F990,BS_ATIVIDADE[],3,FALSE))</f>
        <v>CAMINHÂO - SOLDA</v>
      </c>
      <c r="H990" s="106" t="s">
        <v>183</v>
      </c>
      <c r="I990" s="106" t="s">
        <v>183</v>
      </c>
      <c r="J990" s="105">
        <v>55</v>
      </c>
      <c r="K990" s="105">
        <v>106.75</v>
      </c>
      <c r="L990" s="105" t="s">
        <v>558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990" s="106">
        <v>0.375</v>
      </c>
      <c r="P990" s="106">
        <v>8.3333333333333329E-2</v>
      </c>
      <c r="Q990" s="105">
        <v>2</v>
      </c>
      <c r="R990" s="10" t="str">
        <f>IFERROR(_xlfn.XLOOKUP(F990, BS_ATIVIDADE[ATIVIDADE],BS_ATIVIDADE[UNIDADE] ), "*")</f>
        <v>Nº DE SOLDA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0" s="105" t="s">
        <v>1088</v>
      </c>
      <c r="W990" s="151" t="s">
        <v>1089</v>
      </c>
      <c r="X990" s="104" t="s">
        <v>386</v>
      </c>
      <c r="Y990" s="129"/>
      <c r="Z990" s="104"/>
      <c r="AA990" s="105">
        <v>1</v>
      </c>
      <c r="AB990" s="103" t="s">
        <v>377</v>
      </c>
      <c r="AC990" s="152"/>
      <c r="AD990" s="107">
        <v>0.29166666666666669</v>
      </c>
      <c r="AE990" s="105">
        <v>6251</v>
      </c>
      <c r="AF990" s="105" t="s">
        <v>558</v>
      </c>
      <c r="AG990" s="105" t="s">
        <v>558</v>
      </c>
      <c r="AH990" s="15"/>
      <c r="AI990" s="126" t="str">
        <f>IF(BS_CONTROLE[[#This Row],[Atividade]]=0, "-", BS_CONTROLE[[#This Row],[Atividade]])</f>
        <v>CAMINHÃO DE SOLDA</v>
      </c>
      <c r="AJ990" s="9" t="str">
        <f>IF(BS_CONTROLE[[#This Row],[Atividade]]=0, "-", BS_CONTROLE[[#This Row],[Atividade]])</f>
        <v>CAMINHÃO DE SOLDA</v>
      </c>
      <c r="AK990" s="31" t="str">
        <f>BS_CONTROLE[[#This Row],[Local - Partida]]</f>
        <v>102ZKW2</v>
      </c>
      <c r="AL990" s="31" t="str">
        <f>BS_CONTROLE[[#This Row],[Local - Encerramento]]</f>
        <v>102ZKW2</v>
      </c>
      <c r="AM990" s="105" t="str">
        <f>IF(BS_CONTROLE[[#This Row],[Entre - Estações]]=0, "-", BS_CONTROLE[[#This Row],[Entre - Estações]])</f>
        <v>ZLU</v>
      </c>
      <c r="AN990" s="105" t="str">
        <f>IF(BS_CONTROLE[[#This Row],[SB]]=0, "-", BS_CONTROLE[[#This Row],[SB]])</f>
        <v>ZLU1052</v>
      </c>
      <c r="AO990" s="105">
        <f>IF(BS_CONTROLE[[#This Row],[SUB]]=0, "-", BS_CONTROLE[[#This Row],[SUB]])</f>
        <v>55</v>
      </c>
      <c r="AP990" s="105">
        <f>BS_CONTROLE[[#This Row],[KM - Inicio]]</f>
        <v>106.75</v>
      </c>
      <c r="AQ990" s="105">
        <f>BS_CONTROLE[[#This Row],[KM - Inicio]]</f>
        <v>106.75</v>
      </c>
      <c r="AR990" s="108"/>
      <c r="AS990" s="108"/>
      <c r="AT990" s="108"/>
      <c r="AU990" s="136"/>
      <c r="AV990" s="136"/>
      <c r="AW990" s="14"/>
      <c r="AX990" s="14"/>
      <c r="AY990" s="164">
        <f>IF(D990="","*",IFERROR(IF(ISODD(COUNT(AS990:AX990)),"ERRO",SUM((AT990-AS990),(AV990-AU990),(AX990-AW990))),"ERRO"))</f>
        <v>0</v>
      </c>
      <c r="AZ990" s="153"/>
      <c r="BA990" s="109"/>
      <c r="BB990" s="10" t="str">
        <f>IFERROR(_xlfn.XLOOKUP(AI990, BS_ATIVIDADE[ATIVIDADE],BS_ATIVIDADE[UNIDADE] ), "*")</f>
        <v>Nº DE SOLDA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Produção e Intervalo</v>
      </c>
      <c r="BR990" s="19">
        <f>IF(OR(B990="",F990=""),"*",AY990/P990)</f>
        <v>0</v>
      </c>
      <c r="BS990" s="19">
        <f>IF(OR(B990="",F990=""),"*",BA990/Q990)</f>
        <v>0</v>
      </c>
      <c r="BT990" s="8" t="str">
        <f t="shared" si="16"/>
        <v/>
      </c>
    </row>
    <row r="991" spans="1:72">
      <c r="A991" s="47" t="str">
        <f>D991&amp;B991</f>
        <v>CLEBISON (TP-728)46084</v>
      </c>
      <c r="B991" s="102">
        <v>46084</v>
      </c>
      <c r="C991" s="135">
        <f>IF(BS_CONTROLE[[#This Row],[DATA]]="","",WEEKNUM(BS_CONTROLE[[#This Row],[DATA]]))</f>
        <v>10</v>
      </c>
      <c r="D991" s="104" t="s">
        <v>829</v>
      </c>
      <c r="E991" s="159">
        <v>52</v>
      </c>
      <c r="F991" s="126" t="s">
        <v>740</v>
      </c>
      <c r="G991" s="142" t="str">
        <f>IF(D991="","*",VLOOKUP(F991,BS_ATIVIDADE[],3,FALSE))</f>
        <v>SOLDA</v>
      </c>
      <c r="H991" s="106" t="s">
        <v>558</v>
      </c>
      <c r="I991" s="106" t="s">
        <v>558</v>
      </c>
      <c r="J991" s="105">
        <v>55</v>
      </c>
      <c r="K991" s="105">
        <v>129.4</v>
      </c>
      <c r="L991" s="105" t="s">
        <v>558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91" s="106">
        <v>0.375</v>
      </c>
      <c r="P991" s="106">
        <v>6.25E-2</v>
      </c>
      <c r="Q991" s="105">
        <v>1</v>
      </c>
      <c r="R991" s="10" t="str">
        <f>IFERROR(_xlfn.XLOOKUP(F991, BS_ATIVIDADE[ATIVIDADE],BS_ATIVIDADE[UNIDADE] ), "*")</f>
        <v>Nº DE SOLDA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1" s="105" t="s">
        <v>1109</v>
      </c>
      <c r="W991" s="151" t="s">
        <v>1110</v>
      </c>
      <c r="X991" s="104" t="s">
        <v>386</v>
      </c>
      <c r="Y991" s="129"/>
      <c r="Z991" s="104"/>
      <c r="AA991" s="105" t="s">
        <v>558</v>
      </c>
      <c r="AB991" s="103"/>
      <c r="AC991" s="152"/>
      <c r="AD991" s="107" t="s">
        <v>558</v>
      </c>
      <c r="AE991" s="105" t="s">
        <v>558</v>
      </c>
      <c r="AF991" s="105" t="s">
        <v>558</v>
      </c>
      <c r="AG991" s="105" t="s">
        <v>558</v>
      </c>
      <c r="AH991" s="15"/>
      <c r="AI991" s="126" t="str">
        <f>IF(BS_CONTROLE[[#This Row],[Atividade]]=0, "-", BS_CONTROLE[[#This Row],[Atividade]])</f>
        <v>PDM - SOLDA</v>
      </c>
      <c r="AJ991" s="9" t="str">
        <f>IF(BS_CONTROLE[[#This Row],[Atividade]]=0, "-", BS_CONTROLE[[#This Row],[Atividade]])</f>
        <v>PDM - SOLDA</v>
      </c>
      <c r="AK991" s="31" t="str">
        <f>BS_CONTROLE[[#This Row],[Local - Partida]]</f>
        <v>-</v>
      </c>
      <c r="AL991" s="31" t="str">
        <f>BS_CONTROLE[[#This Row],[Local - Encerramento]]</f>
        <v>-</v>
      </c>
      <c r="AM991" s="105" t="str">
        <f>IF(BS_CONTROLE[[#This Row],[Entre - Estações]]=0, "-", BS_CONTROLE[[#This Row],[Entre - Estações]])</f>
        <v>ZYQ-ZEM</v>
      </c>
      <c r="AN991" s="105" t="str">
        <f>IF(BS_CONTROLE[[#This Row],[SB]]=0, "-", BS_CONTROLE[[#This Row],[SB]])</f>
        <v>130ZYQ2</v>
      </c>
      <c r="AO991" s="105">
        <f>IF(BS_CONTROLE[[#This Row],[SUB]]=0, "-", BS_CONTROLE[[#This Row],[SUB]])</f>
        <v>55</v>
      </c>
      <c r="AP991" s="105">
        <f>BS_CONTROLE[[#This Row],[KM - Inicio]]</f>
        <v>129.4</v>
      </c>
      <c r="AQ991" s="105">
        <f>BS_CONTROLE[[#This Row],[KM - Inicio]]</f>
        <v>129.4</v>
      </c>
      <c r="AR991" s="108"/>
      <c r="AS991" s="108"/>
      <c r="AT991" s="108"/>
      <c r="AU991" s="136"/>
      <c r="AV991" s="136"/>
      <c r="AW991" s="14"/>
      <c r="AX991" s="14"/>
      <c r="AY991" s="164">
        <f>IF(D991="","*",IFERROR(IF(ISODD(COUNT(AS991:AX991)),"ERRO",SUM((AT991-AS991),(AV991-AU991),(AX991-AW991))),"ERRO"))</f>
        <v>0</v>
      </c>
      <c r="AZ991" s="153"/>
      <c r="BA991" s="109"/>
      <c r="BB991" s="10" t="str">
        <f>IFERROR(_xlfn.XLOOKUP(AI991, BS_ATIVIDADE[ATIVIDADE],BS_ATIVIDADE[UNIDADE] ), "*")</f>
        <v>Nº DE SOLDA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Produção e Intervalo</v>
      </c>
      <c r="BR991" s="19">
        <f>IF(OR(B991="",F991=""),"*",AY991/P991)</f>
        <v>0</v>
      </c>
      <c r="BS991" s="19">
        <f>IF(OR(B991="",F991=""),"*",BA991/Q991)</f>
        <v>0</v>
      </c>
      <c r="BT991" s="8" t="str">
        <f t="shared" si="16"/>
        <v/>
      </c>
    </row>
    <row r="992" spans="1:72">
      <c r="A992" s="47" t="str">
        <f>D992&amp;B992</f>
        <v>ISMAEL(TP-726)46084</v>
      </c>
      <c r="B992" s="102">
        <v>46084</v>
      </c>
      <c r="C992" s="135">
        <f>IF(BS_CONTROLE[[#This Row],[DATA]]="","",WEEKNUM(BS_CONTROLE[[#This Row],[DATA]]))</f>
        <v>10</v>
      </c>
      <c r="D992" s="104" t="s">
        <v>857</v>
      </c>
      <c r="E992" s="159">
        <v>53</v>
      </c>
      <c r="F992" s="126" t="s">
        <v>740</v>
      </c>
      <c r="G992" s="142" t="str">
        <f>IF(D992="","*",VLOOKUP(F992,BS_ATIVIDADE[],3,FALSE))</f>
        <v>SOLDA</v>
      </c>
      <c r="H992" s="106" t="s">
        <v>558</v>
      </c>
      <c r="I992" s="106" t="s">
        <v>558</v>
      </c>
      <c r="J992" s="105">
        <v>55</v>
      </c>
      <c r="K992" s="105">
        <v>129.4</v>
      </c>
      <c r="L992" s="105" t="s">
        <v>558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92" s="106">
        <v>0.375</v>
      </c>
      <c r="P992" s="106">
        <v>6.25E-2</v>
      </c>
      <c r="Q992" s="105">
        <v>1</v>
      </c>
      <c r="R992" s="10" t="str">
        <f>IFERROR(_xlfn.XLOOKUP(F992, BS_ATIVIDADE[ATIVIDADE],BS_ATIVIDADE[UNIDADE] ), "*")</f>
        <v>Nº DE SOLDA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2" s="105" t="s">
        <v>1034</v>
      </c>
      <c r="W992" s="151" t="s">
        <v>1110</v>
      </c>
      <c r="X992" s="104" t="s">
        <v>386</v>
      </c>
      <c r="Y992" s="129"/>
      <c r="Z992" s="104"/>
      <c r="AA992" s="105" t="s">
        <v>558</v>
      </c>
      <c r="AB992" s="103"/>
      <c r="AC992" s="152"/>
      <c r="AD992" s="107" t="s">
        <v>558</v>
      </c>
      <c r="AE992" s="105" t="s">
        <v>558</v>
      </c>
      <c r="AF992" s="105" t="s">
        <v>558</v>
      </c>
      <c r="AG992" s="105" t="s">
        <v>558</v>
      </c>
      <c r="AH992" s="15"/>
      <c r="AI992" s="126" t="str">
        <f>IF(BS_CONTROLE[[#This Row],[Atividade]]=0, "-", BS_CONTROLE[[#This Row],[Atividade]])</f>
        <v>PDM - SOLDA</v>
      </c>
      <c r="AJ992" s="9" t="str">
        <f>IF(BS_CONTROLE[[#This Row],[Atividade]]=0, "-", BS_CONTROLE[[#This Row],[Atividade]])</f>
        <v>PDM - SOLDA</v>
      </c>
      <c r="AK992" s="31" t="str">
        <f>BS_CONTROLE[[#This Row],[Local - Partida]]</f>
        <v>-</v>
      </c>
      <c r="AL992" s="31" t="str">
        <f>BS_CONTROLE[[#This Row],[Local - Encerramento]]</f>
        <v>-</v>
      </c>
      <c r="AM992" s="105" t="str">
        <f>IF(BS_CONTROLE[[#This Row],[Entre - Estações]]=0, "-", BS_CONTROLE[[#This Row],[Entre - Estações]])</f>
        <v>ZYQ-ZEM</v>
      </c>
      <c r="AN992" s="105" t="str">
        <f>IF(BS_CONTROLE[[#This Row],[SB]]=0, "-", BS_CONTROLE[[#This Row],[SB]])</f>
        <v>130ZYQ2</v>
      </c>
      <c r="AO992" s="105">
        <f>IF(BS_CONTROLE[[#This Row],[SUB]]=0, "-", BS_CONTROLE[[#This Row],[SUB]])</f>
        <v>55</v>
      </c>
      <c r="AP992" s="105">
        <f>BS_CONTROLE[[#This Row],[KM - Inicio]]</f>
        <v>129.4</v>
      </c>
      <c r="AQ992" s="105">
        <f>BS_CONTROLE[[#This Row],[KM - Inicio]]</f>
        <v>129.4</v>
      </c>
      <c r="AR992" s="108"/>
      <c r="AS992" s="108"/>
      <c r="AT992" s="108"/>
      <c r="AU992" s="136"/>
      <c r="AV992" s="136"/>
      <c r="AW992" s="14"/>
      <c r="AX992" s="14"/>
      <c r="AY992" s="164">
        <f>IF(D992="","*",IFERROR(IF(ISODD(COUNT(AS992:AX992)),"ERRO",SUM((AT992-AS992),(AV992-AU992),(AX992-AW992))),"ERRO"))</f>
        <v>0</v>
      </c>
      <c r="AZ992" s="153"/>
      <c r="BA992" s="109"/>
      <c r="BB992" s="10" t="str">
        <f>IFERROR(_xlfn.XLOOKUP(AI992, BS_ATIVIDADE[ATIVIDADE],BS_ATIVIDADE[UNIDADE] ), "*")</f>
        <v>Nº DE SOLDA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Produção e Intervalo</v>
      </c>
      <c r="BR992" s="19">
        <f>IF(OR(B992="",F992=""),"*",AY992/P992)</f>
        <v>0</v>
      </c>
      <c r="BS992" s="19">
        <f>IF(OR(B992="",F992=""),"*",BA992/Q992)</f>
        <v>0</v>
      </c>
      <c r="BT992" s="8" t="str">
        <f t="shared" si="16"/>
        <v/>
      </c>
    </row>
    <row r="993" spans="1:72">
      <c r="A993" s="47" t="str">
        <f>D993&amp;B993</f>
        <v>V8946084</v>
      </c>
      <c r="B993" s="102">
        <v>46084</v>
      </c>
      <c r="C993" s="135">
        <f>IF(BS_CONTROLE[[#This Row],[DATA]]="","",WEEKNUM(BS_CONTROLE[[#This Row],[DATA]]))</f>
        <v>10</v>
      </c>
      <c r="D993" s="104" t="s">
        <v>768</v>
      </c>
      <c r="E993" s="159">
        <v>783</v>
      </c>
      <c r="F993" s="126" t="s">
        <v>663</v>
      </c>
      <c r="G993" s="142" t="str">
        <f>IF(D993="","*",VLOOKUP(F993,BS_ATIVIDADE[],3,FALSE))</f>
        <v>MECANIZAÇÃO - SOCADORA</v>
      </c>
      <c r="H993" s="106" t="s">
        <v>196</v>
      </c>
      <c r="I993" s="106" t="s">
        <v>1099</v>
      </c>
      <c r="J993" s="105">
        <v>55</v>
      </c>
      <c r="K993" s="105">
        <v>134</v>
      </c>
      <c r="L993" s="105">
        <v>135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993" s="106">
        <v>0.375</v>
      </c>
      <c r="P993" s="106">
        <v>8.3333333333333329E-2</v>
      </c>
      <c r="Q993" s="105">
        <v>480</v>
      </c>
      <c r="R993" s="10" t="str">
        <f>IFERROR(_xlfn.XLOOKUP(F993, BS_ATIVIDADE[ATIVIDADE],BS_ATIVIDADE[UNIDADE] ), "*")</f>
        <v>M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3" s="105" t="s">
        <v>1085</v>
      </c>
      <c r="W993" s="151" t="s">
        <v>1020</v>
      </c>
      <c r="X993" s="104" t="s">
        <v>386</v>
      </c>
      <c r="Y993" s="129"/>
      <c r="Z993" s="104"/>
      <c r="AA993" s="105">
        <v>1</v>
      </c>
      <c r="AB993" s="103" t="s">
        <v>377</v>
      </c>
      <c r="AC993" s="152"/>
      <c r="AD993" s="107">
        <v>0.29166666666666669</v>
      </c>
      <c r="AE993" s="105">
        <v>6239</v>
      </c>
      <c r="AF993" s="105">
        <v>6809</v>
      </c>
      <c r="AG993" s="105" t="s">
        <v>558</v>
      </c>
      <c r="AH993" s="15"/>
      <c r="AI993" s="126" t="str">
        <f>IF(BS_CONTROLE[[#This Row],[Atividade]]=0, "-", BS_CONTROLE[[#This Row],[Atividade]])</f>
        <v>MECANIZAÇÃO - SOCADORA</v>
      </c>
      <c r="AJ993" s="9" t="str">
        <f>IF(BS_CONTROLE[[#This Row],[Atividade]]=0, "-", BS_CONTROLE[[#This Row],[Atividade]])</f>
        <v>MECANIZAÇÃO - SOCADORA</v>
      </c>
      <c r="AK993" s="31" t="str">
        <f>BS_CONTROLE[[#This Row],[Local - Partida]]</f>
        <v>ZEM2</v>
      </c>
      <c r="AL993" s="31" t="str">
        <f>BS_CONTROLE[[#This Row],[Local - Encerramento]]</f>
        <v>ZEM</v>
      </c>
      <c r="AM993" s="105" t="str">
        <f>IF(BS_CONTROLE[[#This Row],[Entre - Estações]]=0, "-", BS_CONTROLE[[#This Row],[Entre - Estações]])</f>
        <v>ZYQ-ZEM</v>
      </c>
      <c r="AN993" s="105" t="str">
        <f>IF(BS_CONTROLE[[#This Row],[SB]]=0, "-", BS_CONTROLE[[#This Row],[SB]])</f>
        <v>ZEM1302</v>
      </c>
      <c r="AO993" s="105">
        <f>IF(BS_CONTROLE[[#This Row],[SUB]]=0, "-", BS_CONTROLE[[#This Row],[SUB]])</f>
        <v>55</v>
      </c>
      <c r="AP993" s="105">
        <f>BS_CONTROLE[[#This Row],[KM - Inicio]]</f>
        <v>134</v>
      </c>
      <c r="AQ993" s="105">
        <f>BS_CONTROLE[[#This Row],[KM - Inicio]]</f>
        <v>134</v>
      </c>
      <c r="AR993" s="108"/>
      <c r="AS993" s="108"/>
      <c r="AT993" s="108"/>
      <c r="AU993" s="136"/>
      <c r="AV993" s="136"/>
      <c r="AW993" s="14"/>
      <c r="AX993" s="14"/>
      <c r="AY993" s="164">
        <f>IF(D993="","*",IFERROR(IF(ISODD(COUNT(AS993:AX993)),"ERRO",SUM((AT993-AS993),(AV993-AU993),(AX993-AW993))),"ERRO"))</f>
        <v>0</v>
      </c>
      <c r="AZ993" s="153"/>
      <c r="BA993" s="109"/>
      <c r="BB993" s="10" t="str">
        <f>IFERROR(_xlfn.XLOOKUP(AI993, BS_ATIVIDADE[ATIVIDADE],BS_ATIVIDADE[UNIDADE] ), "*")</f>
        <v>M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Produção e Intervalo</v>
      </c>
      <c r="BR993" s="19">
        <f>IF(OR(B993="",F993=""),"*",AY993/P993)</f>
        <v>0</v>
      </c>
      <c r="BS993" s="19">
        <f>IF(OR(B993="",F993=""),"*",BA993/Q993)</f>
        <v>0</v>
      </c>
      <c r="BT993" s="8" t="str">
        <f t="shared" si="16"/>
        <v/>
      </c>
    </row>
    <row r="994" spans="1:72">
      <c r="A994" s="47" t="str">
        <f>D994&amp;B994</f>
        <v>W9646084</v>
      </c>
      <c r="B994" s="102">
        <v>46084</v>
      </c>
      <c r="C994" s="135">
        <f>IF(BS_CONTROLE[[#This Row],[DATA]]="","",WEEKNUM(BS_CONTROLE[[#This Row],[DATA]]))</f>
        <v>10</v>
      </c>
      <c r="D994" s="104" t="s">
        <v>805</v>
      </c>
      <c r="E994" s="159">
        <v>56</v>
      </c>
      <c r="F994" s="126" t="s">
        <v>682</v>
      </c>
      <c r="G994" s="142" t="str">
        <f>IF(D994="","*",VLOOKUP(F994,BS_ATIVIDADE[],3,FALSE))</f>
        <v>MODERNIZAÇÃO</v>
      </c>
      <c r="H994" s="106" t="s">
        <v>1111</v>
      </c>
      <c r="I994" s="106" t="s">
        <v>1111</v>
      </c>
      <c r="J994" s="105">
        <v>55</v>
      </c>
      <c r="K994" s="105">
        <v>149.4</v>
      </c>
      <c r="L994" s="105" t="s">
        <v>558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4" s="127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994" s="106">
        <v>0.31944444444444442</v>
      </c>
      <c r="P994" s="106">
        <v>6.9444444444444447E-4</v>
      </c>
      <c r="Q994" s="105">
        <v>1</v>
      </c>
      <c r="R994" s="10" t="str">
        <f>IFERROR(_xlfn.XLOOKUP(F994, BS_ATIVIDADE[ATIVIDADE],BS_ATIVIDADE[UNIDADE] ), "*")</f>
        <v>BINÁRIO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4" s="105" t="s">
        <v>1101</v>
      </c>
      <c r="W994" s="151" t="s">
        <v>1112</v>
      </c>
      <c r="X994" s="104" t="s">
        <v>381</v>
      </c>
      <c r="Y994" s="129"/>
      <c r="Z994" s="104"/>
      <c r="AA994" s="105">
        <v>2</v>
      </c>
      <c r="AB994" s="103" t="s">
        <v>377</v>
      </c>
      <c r="AC994" s="152"/>
      <c r="AD994" s="107">
        <v>0.29166666666666669</v>
      </c>
      <c r="AE994" s="105" t="s">
        <v>558</v>
      </c>
      <c r="AF994" s="105" t="s">
        <v>558</v>
      </c>
      <c r="AG994" s="105" t="s">
        <v>558</v>
      </c>
      <c r="AH994" s="15"/>
      <c r="AI994" s="126" t="str">
        <f>IF(BS_CONTROLE[[#This Row],[Atividade]]=0, "-", BS_CONTROLE[[#This Row],[Atividade]])</f>
        <v>MODERNIZAÇÃO - OUTRA ATIVIDADE</v>
      </c>
      <c r="AJ994" s="9" t="str">
        <f>IF(BS_CONTROLE[[#This Row],[Atividade]]=0, "-", BS_CONTROLE[[#This Row],[Atividade]])</f>
        <v>MODERNIZAÇÃO - OUTRA ATIVIDADE</v>
      </c>
      <c r="AK994" s="31" t="str">
        <f>BS_CONTROLE[[#This Row],[Local - Partida]]</f>
        <v xml:space="preserve">ZEM1 </v>
      </c>
      <c r="AL994" s="31" t="str">
        <f>BS_CONTROLE[[#This Row],[Local - Encerramento]]</f>
        <v xml:space="preserve">ZEM1 </v>
      </c>
      <c r="AM994" s="105" t="str">
        <f>IF(BS_CONTROLE[[#This Row],[Entre - Estações]]=0, "-", BS_CONTROLE[[#This Row],[Entre - Estações]])</f>
        <v>ZEJ-ZEV</v>
      </c>
      <c r="AN994" s="105">
        <f>IF(BS_CONTROLE[[#This Row],[SB]]=0, "-", BS_CONTROLE[[#This Row],[SB]])</f>
        <v>1501492</v>
      </c>
      <c r="AO994" s="105">
        <f>IF(BS_CONTROLE[[#This Row],[SUB]]=0, "-", BS_CONTROLE[[#This Row],[SUB]])</f>
        <v>55</v>
      </c>
      <c r="AP994" s="105">
        <f>BS_CONTROLE[[#This Row],[KM - Inicio]]</f>
        <v>149.4</v>
      </c>
      <c r="AQ994" s="105">
        <f>BS_CONTROLE[[#This Row],[KM - Inicio]]</f>
        <v>149.4</v>
      </c>
      <c r="AR994" s="108"/>
      <c r="AS994" s="108"/>
      <c r="AT994" s="108"/>
      <c r="AU994" s="136"/>
      <c r="AV994" s="136"/>
      <c r="AW994" s="14"/>
      <c r="AX994" s="14"/>
      <c r="AY994" s="164">
        <f>IF(D994="","*",IFERROR(IF(ISODD(COUNT(AS994:AX994)),"ERRO",SUM((AT994-AS994),(AV994-AU994),(AX994-AW994))),"ERRO"))</f>
        <v>0</v>
      </c>
      <c r="AZ994" s="153"/>
      <c r="BA994" s="109"/>
      <c r="BB994" s="10" t="str">
        <f>IFERROR(_xlfn.XLOOKUP(AI994, BS_ATIVIDADE[ATIVIDADE],BS_ATIVIDADE[UNIDADE] ), "*")</f>
        <v>BINÁRIO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Produção e Intervalo</v>
      </c>
      <c r="BR994" s="19">
        <f>IF(OR(B994="",F994=""),"*",AY994/P994)</f>
        <v>0</v>
      </c>
      <c r="BS994" s="19">
        <f>IF(OR(B994="",F994=""),"*",BA994/Q994)</f>
        <v>0</v>
      </c>
      <c r="BT994" s="8" t="str">
        <f t="shared" si="16"/>
        <v/>
      </c>
    </row>
    <row r="995" spans="1:72">
      <c r="A995" s="47" t="str">
        <f>D995&amp;B995</f>
        <v>W9946084</v>
      </c>
      <c r="B995" s="102">
        <v>46084</v>
      </c>
      <c r="C995" s="135">
        <f>IF(BS_CONTROLE[[#This Row],[DATA]]="","",WEEKNUM(BS_CONTROLE[[#This Row],[DATA]]))</f>
        <v>10</v>
      </c>
      <c r="D995" s="104" t="s">
        <v>808</v>
      </c>
      <c r="E995" s="159">
        <v>57</v>
      </c>
      <c r="F995" s="126" t="s">
        <v>687</v>
      </c>
      <c r="G995" s="142" t="str">
        <f>IF(D995="","*",VLOOKUP(F995,BS_ATIVIDADE[],3,FALSE))</f>
        <v>MODERNIZAÇÃO</v>
      </c>
      <c r="H995" s="106" t="s">
        <v>54</v>
      </c>
      <c r="I995" s="106" t="s">
        <v>1111</v>
      </c>
      <c r="J995" s="105">
        <v>55</v>
      </c>
      <c r="K995" s="105">
        <v>150.69999999999999</v>
      </c>
      <c r="L995" s="105" t="s">
        <v>558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5" s="106">
        <v>0.30555555555555558</v>
      </c>
      <c r="P995" s="106">
        <v>6.9444444444444447E-4</v>
      </c>
      <c r="Q995" s="105">
        <v>10</v>
      </c>
      <c r="R995" s="10" t="str">
        <f>IFERROR(_xlfn.XLOOKUP(F995, BS_ATIVIDADE[ATIVIDADE],BS_ATIVIDADE[UNIDADE] ), "*")</f>
        <v>VAGÕES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5" s="105" t="s">
        <v>1113</v>
      </c>
      <c r="W995" s="151" t="s">
        <v>1114</v>
      </c>
      <c r="X995" s="104" t="s">
        <v>381</v>
      </c>
      <c r="Y995" s="129"/>
      <c r="Z995" s="104"/>
      <c r="AA995" s="105">
        <v>2</v>
      </c>
      <c r="AB995" s="103" t="s">
        <v>377</v>
      </c>
      <c r="AC995" s="152"/>
      <c r="AD995" s="107">
        <v>0.29166666666666669</v>
      </c>
      <c r="AE995" s="105" t="s">
        <v>558</v>
      </c>
      <c r="AF995" s="105" t="s">
        <v>558</v>
      </c>
      <c r="AG995" s="105" t="s">
        <v>558</v>
      </c>
      <c r="AH995" s="15"/>
      <c r="AI995" s="126" t="str">
        <f>IF(BS_CONTROLE[[#This Row],[Atividade]]=0, "-", BS_CONTROLE[[#This Row],[Atividade]])</f>
        <v>MODERNIZAÇÃO - PEDRA - DESCARGA</v>
      </c>
      <c r="AJ995" s="9" t="str">
        <f>IF(BS_CONTROLE[[#This Row],[Atividade]]=0, "-", BS_CONTROLE[[#This Row],[Atividade]])</f>
        <v>MODERNIZAÇÃO - PEDRA - DESCARGA</v>
      </c>
      <c r="AK995" s="31" t="str">
        <f>BS_CONTROLE[[#This Row],[Local - Partida]]</f>
        <v>ZEM1</v>
      </c>
      <c r="AL995" s="31" t="str">
        <f>BS_CONTROLE[[#This Row],[Local - Encerramento]]</f>
        <v xml:space="preserve">ZEM1 </v>
      </c>
      <c r="AM995" s="105" t="str">
        <f>IF(BS_CONTROLE[[#This Row],[Entre - Estações]]=0, "-", BS_CONTROLE[[#This Row],[Entre - Estações]])</f>
        <v>ZEJ-ZEV</v>
      </c>
      <c r="AN995" s="105" t="str">
        <f>IF(BS_CONTROLE[[#This Row],[SB]]=0, "-", BS_CONTROLE[[#This Row],[SB]])</f>
        <v>ZRB1502</v>
      </c>
      <c r="AO995" s="105">
        <f>IF(BS_CONTROLE[[#This Row],[SUB]]=0, "-", BS_CONTROLE[[#This Row],[SUB]])</f>
        <v>55</v>
      </c>
      <c r="AP995" s="105">
        <f>BS_CONTROLE[[#This Row],[KM - Inicio]]</f>
        <v>150.69999999999999</v>
      </c>
      <c r="AQ995" s="105">
        <f>BS_CONTROLE[[#This Row],[KM - Inicio]]</f>
        <v>150.69999999999999</v>
      </c>
      <c r="AR995" s="108"/>
      <c r="AS995" s="108"/>
      <c r="AT995" s="108"/>
      <c r="AU995" s="136"/>
      <c r="AV995" s="136"/>
      <c r="AW995" s="14"/>
      <c r="AX995" s="14"/>
      <c r="AY995" s="164">
        <f>IF(D995="","*",IFERROR(IF(ISODD(COUNT(AS995:AX995)),"ERRO",SUM((AT995-AS995),(AV995-AU995),(AX995-AW995))),"ERRO"))</f>
        <v>0</v>
      </c>
      <c r="AZ995" s="153"/>
      <c r="BA995" s="109"/>
      <c r="BB995" s="10" t="str">
        <f>IFERROR(_xlfn.XLOOKUP(AI995, BS_ATIVIDADE[ATIVIDADE],BS_ATIVIDADE[UNIDADE] ), "*")</f>
        <v>VAGÕES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Produção e Intervalo</v>
      </c>
      <c r="BR995" s="19">
        <f>IF(OR(B995="",F995=""),"*",AY995/P995)</f>
        <v>0</v>
      </c>
      <c r="BS995" s="19">
        <f>IF(OR(B995="",F995=""),"*",BA995/Q995)</f>
        <v>0</v>
      </c>
      <c r="BT995" s="8" t="str">
        <f t="shared" si="16"/>
        <v/>
      </c>
    </row>
    <row r="996" spans="1:72">
      <c r="A996" s="47" t="str">
        <f>D996&amp;B996</f>
        <v>V9546084</v>
      </c>
      <c r="B996" s="102">
        <v>46084</v>
      </c>
      <c r="C996" s="135">
        <f>IF(BS_CONTROLE[[#This Row],[DATA]]="","",WEEKNUM(BS_CONTROLE[[#This Row],[DATA]]))</f>
        <v>10</v>
      </c>
      <c r="D996" s="104" t="s">
        <v>779</v>
      </c>
      <c r="E996" s="159">
        <v>58</v>
      </c>
      <c r="F996" s="126" t="s">
        <v>689</v>
      </c>
      <c r="G996" s="142" t="str">
        <f>IF(D996="","*",VLOOKUP(F996,BS_ATIVIDADE[],3,FALSE))</f>
        <v>MODERNIZAÇÃO</v>
      </c>
      <c r="H996" s="106" t="s">
        <v>195</v>
      </c>
      <c r="I996" s="106" t="s">
        <v>54</v>
      </c>
      <c r="J996" s="105">
        <v>55</v>
      </c>
      <c r="K996" s="105">
        <v>150.80000000000001</v>
      </c>
      <c r="L996" s="105" t="s">
        <v>558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6" s="106">
        <v>0.29166666666666669</v>
      </c>
      <c r="P996" s="106">
        <v>0.125</v>
      </c>
      <c r="Q996" s="105">
        <v>500</v>
      </c>
      <c r="R996" s="10" t="str">
        <f>IFERROR(_xlfn.XLOOKUP(F996, BS_ATIVIDADE[ATIVIDADE],BS_ATIVIDADE[UNIDADE] ), "*")</f>
        <v>M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6" s="105" t="s">
        <v>1113</v>
      </c>
      <c r="W996" s="151" t="s">
        <v>1115</v>
      </c>
      <c r="X996" s="104" t="s">
        <v>381</v>
      </c>
      <c r="Y996" s="129"/>
      <c r="Z996" s="104"/>
      <c r="AA996" s="105">
        <v>1</v>
      </c>
      <c r="AB996" s="103" t="s">
        <v>377</v>
      </c>
      <c r="AC996" s="152"/>
      <c r="AD996" s="107">
        <v>0.29166666666666669</v>
      </c>
      <c r="AE996" s="105" t="s">
        <v>558</v>
      </c>
      <c r="AF996" s="105" t="s">
        <v>558</v>
      </c>
      <c r="AG996" s="105" t="s">
        <v>558</v>
      </c>
      <c r="AH996" s="15"/>
      <c r="AI996" s="126" t="str">
        <f>IF(BS_CONTROLE[[#This Row],[Atividade]]=0, "-", BS_CONTROLE[[#This Row],[Atividade]])</f>
        <v>MODERNIZAÇÃO - SOCADORA</v>
      </c>
      <c r="AJ996" s="9" t="str">
        <f>IF(BS_CONTROLE[[#This Row],[Atividade]]=0, "-", BS_CONTROLE[[#This Row],[Atividade]])</f>
        <v>MODERNIZAÇÃO - SOCADORA</v>
      </c>
      <c r="AK996" s="31" t="str">
        <f>BS_CONTROLE[[#This Row],[Local - Partida]]</f>
        <v>ZEM1302</v>
      </c>
      <c r="AL996" s="31" t="str">
        <f>BS_CONTROLE[[#This Row],[Local - Encerramento]]</f>
        <v>ZEM1</v>
      </c>
      <c r="AM996" s="105" t="str">
        <f>IF(BS_CONTROLE[[#This Row],[Entre - Estações]]=0, "-", BS_CONTROLE[[#This Row],[Entre - Estações]])</f>
        <v>ZEJ-ZEV</v>
      </c>
      <c r="AN996" s="105" t="str">
        <f>IF(BS_CONTROLE[[#This Row],[SB]]=0, "-", BS_CONTROLE[[#This Row],[SB]])</f>
        <v>ZRB1502</v>
      </c>
      <c r="AO996" s="105">
        <f>IF(BS_CONTROLE[[#This Row],[SUB]]=0, "-", BS_CONTROLE[[#This Row],[SUB]])</f>
        <v>55</v>
      </c>
      <c r="AP996" s="105">
        <f>BS_CONTROLE[[#This Row],[KM - Inicio]]</f>
        <v>150.80000000000001</v>
      </c>
      <c r="AQ996" s="105">
        <f>BS_CONTROLE[[#This Row],[KM - Inicio]]</f>
        <v>150.80000000000001</v>
      </c>
      <c r="AR996" s="108"/>
      <c r="AS996" s="108"/>
      <c r="AT996" s="108"/>
      <c r="AU996" s="136"/>
      <c r="AV996" s="136"/>
      <c r="AW996" s="14"/>
      <c r="AX996" s="14"/>
      <c r="AY996" s="164">
        <f>IF(D996="","*",IFERROR(IF(ISODD(COUNT(AS996:AX996)),"ERRO",SUM((AT996-AS996),(AV996-AU996),(AX996-AW996))),"ERRO"))</f>
        <v>0</v>
      </c>
      <c r="AZ996" s="153"/>
      <c r="BA996" s="109"/>
      <c r="BB996" s="10" t="str">
        <f>IFERROR(_xlfn.XLOOKUP(AI996, BS_ATIVIDADE[ATIVIDADE],BS_ATIVIDADE[UNIDADE] ), "*")</f>
        <v>M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Produção e Intervalo</v>
      </c>
      <c r="BR996" s="19">
        <f>IF(OR(B996="",F996=""),"*",AY996/P996)</f>
        <v>0</v>
      </c>
      <c r="BS996" s="19">
        <f>IF(OR(B996="",F996=""),"*",BA996/Q996)</f>
        <v>0</v>
      </c>
      <c r="BT996" s="8" t="str">
        <f t="shared" si="16"/>
        <v/>
      </c>
    </row>
    <row r="997" spans="1:72">
      <c r="A997" s="47" t="str">
        <f>D997&amp;B997</f>
        <v>W9746084</v>
      </c>
      <c r="B997" s="102">
        <v>46084</v>
      </c>
      <c r="C997" s="135">
        <f>IF(BS_CONTROLE[[#This Row],[DATA]]="","",WEEKNUM(BS_CONTROLE[[#This Row],[DATA]]))</f>
        <v>10</v>
      </c>
      <c r="D997" s="104" t="s">
        <v>806</v>
      </c>
      <c r="E997" s="159">
        <v>59</v>
      </c>
      <c r="F997" s="126" t="s">
        <v>682</v>
      </c>
      <c r="G997" s="142" t="str">
        <f>IF(D997="","*",VLOOKUP(F997,BS_ATIVIDADE[],3,FALSE))</f>
        <v>MODERNIZAÇÃO</v>
      </c>
      <c r="H997" s="106" t="s">
        <v>1116</v>
      </c>
      <c r="I997" s="106" t="s">
        <v>1116</v>
      </c>
      <c r="J997" s="105">
        <v>55</v>
      </c>
      <c r="K997" s="105">
        <v>151</v>
      </c>
      <c r="L997" s="105" t="s">
        <v>558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7" s="106">
        <v>0.2986111111111111</v>
      </c>
      <c r="P997" s="106">
        <v>6.9444444444444447E-4</v>
      </c>
      <c r="Q997" s="105">
        <v>1</v>
      </c>
      <c r="R997" s="10" t="str">
        <f>IFERROR(_xlfn.XLOOKUP(F997, BS_ATIVIDADE[ATIVIDADE],BS_ATIVIDADE[UNIDADE] ), "*")</f>
        <v>BINÁRIO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7" s="105" t="s">
        <v>1113</v>
      </c>
      <c r="W997" s="151" t="s">
        <v>1117</v>
      </c>
      <c r="X997" s="104" t="s">
        <v>381</v>
      </c>
      <c r="Y997" s="129"/>
      <c r="Z997" s="104"/>
      <c r="AA997" s="105">
        <v>2</v>
      </c>
      <c r="AB997" s="103" t="s">
        <v>377</v>
      </c>
      <c r="AC997" s="152"/>
      <c r="AD997" s="107">
        <v>0.29166666666666669</v>
      </c>
      <c r="AE997" s="105" t="s">
        <v>558</v>
      </c>
      <c r="AF997" s="105" t="s">
        <v>558</v>
      </c>
      <c r="AG997" s="105" t="s">
        <v>558</v>
      </c>
      <c r="AH997" s="15"/>
      <c r="AI997" s="126" t="str">
        <f>IF(BS_CONTROLE[[#This Row],[Atividade]]=0, "-", BS_CONTROLE[[#This Row],[Atividade]])</f>
        <v>MODERNIZAÇÃO - OUTRA ATIVIDADE</v>
      </c>
      <c r="AJ997" s="9" t="str">
        <f>IF(BS_CONTROLE[[#This Row],[Atividade]]=0, "-", BS_CONTROLE[[#This Row],[Atividade]])</f>
        <v>MODERNIZAÇÃO - OUTRA ATIVIDADE</v>
      </c>
      <c r="AK997" s="31" t="str">
        <f>BS_CONTROLE[[#This Row],[Local - Partida]]</f>
        <v>Z3VZEV1</v>
      </c>
      <c r="AL997" s="31" t="str">
        <f>BS_CONTROLE[[#This Row],[Local - Encerramento]]</f>
        <v>Z3VZEV1</v>
      </c>
      <c r="AM997" s="105" t="str">
        <f>IF(BS_CONTROLE[[#This Row],[Entre - Estações]]=0, "-", BS_CONTROLE[[#This Row],[Entre - Estações]])</f>
        <v>ZEJ-ZEV</v>
      </c>
      <c r="AN997" s="105" t="str">
        <f>IF(BS_CONTROLE[[#This Row],[SB]]=0, "-", BS_CONTROLE[[#This Row],[SB]])</f>
        <v>ZRB1502</v>
      </c>
      <c r="AO997" s="105">
        <f>IF(BS_CONTROLE[[#This Row],[SUB]]=0, "-", BS_CONTROLE[[#This Row],[SUB]])</f>
        <v>55</v>
      </c>
      <c r="AP997" s="105">
        <f>BS_CONTROLE[[#This Row],[KM - Inicio]]</f>
        <v>151</v>
      </c>
      <c r="AQ997" s="105">
        <f>BS_CONTROLE[[#This Row],[KM - Inicio]]</f>
        <v>151</v>
      </c>
      <c r="AR997" s="108"/>
      <c r="AS997" s="108"/>
      <c r="AT997" s="108"/>
      <c r="AU997" s="136"/>
      <c r="AV997" s="136"/>
      <c r="AW997" s="14"/>
      <c r="AX997" s="14"/>
      <c r="AY997" s="164">
        <f>IF(D997="","*",IFERROR(IF(ISODD(COUNT(AS997:AX997)),"ERRO",SUM((AT997-AS997),(AV997-AU997),(AX997-AW997))),"ERRO"))</f>
        <v>0</v>
      </c>
      <c r="AZ997" s="153"/>
      <c r="BA997" s="109"/>
      <c r="BB997" s="10" t="str">
        <f>IFERROR(_xlfn.XLOOKUP(AI997, BS_ATIVIDADE[ATIVIDADE],BS_ATIVIDADE[UNIDADE] ), "*")</f>
        <v>BINÁRIO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Produção e Intervalo</v>
      </c>
      <c r="BR997" s="19">
        <f>IF(OR(B997="",F997=""),"*",AY997/P997)</f>
        <v>0</v>
      </c>
      <c r="BS997" s="19">
        <f>IF(OR(B997="",F997=""),"*",BA997/Q997)</f>
        <v>0</v>
      </c>
      <c r="BT997" s="8" t="str">
        <f t="shared" si="16"/>
        <v/>
      </c>
    </row>
    <row r="998" spans="1:72">
      <c r="A998" s="47" t="str">
        <f>D998&amp;B998</f>
        <v>V9646084</v>
      </c>
      <c r="B998" s="102">
        <v>46084</v>
      </c>
      <c r="C998" s="135">
        <f>IF(BS_CONTROLE[[#This Row],[DATA]]="","",WEEKNUM(BS_CONTROLE[[#This Row],[DATA]]))</f>
        <v>10</v>
      </c>
      <c r="D998" s="104" t="s">
        <v>782</v>
      </c>
      <c r="E998" s="159">
        <v>60</v>
      </c>
      <c r="F998" s="126" t="s">
        <v>689</v>
      </c>
      <c r="G998" s="142" t="str">
        <f>IF(D998="","*",VLOOKUP(F998,BS_ATIVIDADE[],3,FALSE))</f>
        <v>MODERNIZAÇÃO</v>
      </c>
      <c r="H998" s="106" t="s">
        <v>336</v>
      </c>
      <c r="I998" s="106" t="s">
        <v>336</v>
      </c>
      <c r="J998" s="105">
        <v>55</v>
      </c>
      <c r="K998" s="105">
        <v>150.9</v>
      </c>
      <c r="L998" s="105" t="s">
        <v>558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8" s="106">
        <v>0.29166666666666669</v>
      </c>
      <c r="P998" s="106">
        <v>0.125</v>
      </c>
      <c r="Q998" s="105">
        <v>500</v>
      </c>
      <c r="R998" s="10" t="str">
        <f>IFERROR(_xlfn.XLOOKUP(F998, BS_ATIVIDADE[ATIVIDADE],BS_ATIVIDADE[UNIDADE] ), "*")</f>
        <v>M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8" s="105" t="s">
        <v>1113</v>
      </c>
      <c r="W998" s="151" t="s">
        <v>1118</v>
      </c>
      <c r="X998" s="104" t="s">
        <v>381</v>
      </c>
      <c r="Y998" s="129"/>
      <c r="Z998" s="104"/>
      <c r="AA998" s="105">
        <v>1</v>
      </c>
      <c r="AB998" s="103" t="s">
        <v>377</v>
      </c>
      <c r="AC998" s="152"/>
      <c r="AD998" s="107">
        <v>0.29166666666666669</v>
      </c>
      <c r="AE998" s="105">
        <v>6296</v>
      </c>
      <c r="AF998" s="105" t="s">
        <v>558</v>
      </c>
      <c r="AG998" s="105" t="s">
        <v>558</v>
      </c>
      <c r="AH998" s="15"/>
      <c r="AI998" s="126" t="str">
        <f>IF(BS_CONTROLE[[#This Row],[Atividade]]=0, "-", BS_CONTROLE[[#This Row],[Atividade]])</f>
        <v>MODERNIZAÇÃO - SOCADORA</v>
      </c>
      <c r="AJ998" s="9" t="str">
        <f>IF(BS_CONTROLE[[#This Row],[Atividade]]=0, "-", BS_CONTROLE[[#This Row],[Atividade]])</f>
        <v>MODERNIZAÇÃO - SOCADORA</v>
      </c>
      <c r="AK998" s="31" t="str">
        <f>BS_CONTROLE[[#This Row],[Local - Partida]]</f>
        <v>K67ZEV2</v>
      </c>
      <c r="AL998" s="31" t="str">
        <f>BS_CONTROLE[[#This Row],[Local - Encerramento]]</f>
        <v>K67ZEV2</v>
      </c>
      <c r="AM998" s="105" t="str">
        <f>IF(BS_CONTROLE[[#This Row],[Entre - Estações]]=0, "-", BS_CONTROLE[[#This Row],[Entre - Estações]])</f>
        <v>ZEJ-ZEV</v>
      </c>
      <c r="AN998" s="105" t="str">
        <f>IF(BS_CONTROLE[[#This Row],[SB]]=0, "-", BS_CONTROLE[[#This Row],[SB]])</f>
        <v>ZRB1502</v>
      </c>
      <c r="AO998" s="105">
        <f>IF(BS_CONTROLE[[#This Row],[SUB]]=0, "-", BS_CONTROLE[[#This Row],[SUB]])</f>
        <v>55</v>
      </c>
      <c r="AP998" s="105">
        <f>BS_CONTROLE[[#This Row],[KM - Inicio]]</f>
        <v>150.9</v>
      </c>
      <c r="AQ998" s="105">
        <f>BS_CONTROLE[[#This Row],[KM - Inicio]]</f>
        <v>150.9</v>
      </c>
      <c r="AR998" s="108"/>
      <c r="AS998" s="108"/>
      <c r="AT998" s="108"/>
      <c r="AU998" s="136"/>
      <c r="AV998" s="136"/>
      <c r="AW998" s="14"/>
      <c r="AX998" s="14"/>
      <c r="AY998" s="164">
        <f>IF(D998="","*",IFERROR(IF(ISODD(COUNT(AS998:AX998)),"ERRO",SUM((AT998-AS998),(AV998-AU998),(AX998-AW998))),"ERRO"))</f>
        <v>0</v>
      </c>
      <c r="AZ998" s="153"/>
      <c r="BA998" s="109"/>
      <c r="BB998" s="10" t="str">
        <f>IFERROR(_xlfn.XLOOKUP(AI998, BS_ATIVIDADE[ATIVIDADE],BS_ATIVIDADE[UNIDADE] ), "*")</f>
        <v>M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Produção e Intervalo</v>
      </c>
      <c r="BR998" s="19">
        <f>IF(OR(B998="",F998=""),"*",AY998/P998)</f>
        <v>0</v>
      </c>
      <c r="BS998" s="19">
        <f>IF(OR(B998="",F998=""),"*",BA998/Q998)</f>
        <v>0</v>
      </c>
      <c r="BT998" s="8" t="str">
        <f t="shared" si="16"/>
        <v/>
      </c>
    </row>
    <row r="999" spans="1:72" ht="57.75">
      <c r="A999" s="47" t="str">
        <f>D999&amp;B999</f>
        <v>MOD ZRB46084</v>
      </c>
      <c r="B999" s="102">
        <v>46084</v>
      </c>
      <c r="C999" s="135">
        <f>IF(BS_CONTROLE[[#This Row],[DATA]]="","",WEEKNUM(BS_CONTROLE[[#This Row],[DATA]]))</f>
        <v>10</v>
      </c>
      <c r="D999" s="104" t="s">
        <v>582</v>
      </c>
      <c r="E999" s="159">
        <v>61</v>
      </c>
      <c r="F999" s="126" t="s">
        <v>548</v>
      </c>
      <c r="G999" s="142" t="str">
        <f>IF(D999="","*",VLOOKUP(F999,BS_ATIVIDADE[],3,FALSE))</f>
        <v>OUTROS</v>
      </c>
      <c r="H999" s="106" t="s">
        <v>558</v>
      </c>
      <c r="I999" s="106" t="s">
        <v>558</v>
      </c>
      <c r="J999" s="105">
        <v>55</v>
      </c>
      <c r="K999" s="105">
        <v>145.9</v>
      </c>
      <c r="L999" s="105">
        <v>151.69999999999999</v>
      </c>
      <c r="M999" s="127" t="s">
        <v>1119</v>
      </c>
      <c r="N999" s="127" t="s">
        <v>1120</v>
      </c>
      <c r="O999" s="106">
        <v>0.33333333333333331</v>
      </c>
      <c r="P999" s="106">
        <v>0.33333333333333331</v>
      </c>
      <c r="Q999" s="105">
        <v>1</v>
      </c>
      <c r="R999" s="10" t="str">
        <f>IFERROR(_xlfn.XLOOKUP(F999, BS_ATIVIDADE[ATIVIDADE],BS_ATIVIDADE[UNIDADE] ), "*")</f>
        <v>BINÁRIO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9" s="105" t="s">
        <v>1113</v>
      </c>
      <c r="W999" s="151" t="s">
        <v>1121</v>
      </c>
      <c r="X999" s="104" t="s">
        <v>381</v>
      </c>
      <c r="Y999" s="129"/>
      <c r="Z999" s="104"/>
      <c r="AA999" s="105" t="s">
        <v>558</v>
      </c>
      <c r="AB999" s="103"/>
      <c r="AC999" s="152"/>
      <c r="AD999" s="107" t="s">
        <v>558</v>
      </c>
      <c r="AE999" s="105" t="s">
        <v>558</v>
      </c>
      <c r="AF999" s="105" t="s">
        <v>558</v>
      </c>
      <c r="AG999" s="105" t="s">
        <v>558</v>
      </c>
      <c r="AH999" s="15"/>
      <c r="AI999" s="126" t="str">
        <f>IF(BS_CONTROLE[[#This Row],[Atividade]]=0, "-", BS_CONTROLE[[#This Row],[Atividade]])</f>
        <v>BLOCO</v>
      </c>
      <c r="AJ999" s="9" t="str">
        <f>IF(BS_CONTROLE[[#This Row],[Atividade]]=0, "-", BS_CONTROLE[[#This Row],[Atividade]])</f>
        <v>BLOCO</v>
      </c>
      <c r="AK999" s="31" t="str">
        <f>BS_CONTROLE[[#This Row],[Local - Partida]]</f>
        <v>-</v>
      </c>
      <c r="AL999" s="31" t="str">
        <f>BS_CONTROLE[[#This Row],[Local - Encerramento]]</f>
        <v>-</v>
      </c>
      <c r="AM999" s="105" t="str">
        <f>IF(BS_CONTROLE[[#This Row],[Entre - Estações]]=0, "-", BS_CONTROLE[[#This Row],[Entre - Estações]])</f>
        <v>ZEJ-ZRB</v>
      </c>
      <c r="AN999" s="105" t="str">
        <f>IF(BS_CONTROLE[[#This Row],[SB]]=0, "-", BS_CONTROLE[[#This Row],[SB]])</f>
        <v>ZEJZRB</v>
      </c>
      <c r="AO999" s="105">
        <f>IF(BS_CONTROLE[[#This Row],[SUB]]=0, "-", BS_CONTROLE[[#This Row],[SUB]])</f>
        <v>55</v>
      </c>
      <c r="AP999" s="105">
        <f>BS_CONTROLE[[#This Row],[KM - Inicio]]</f>
        <v>145.9</v>
      </c>
      <c r="AQ999" s="105">
        <f>BS_CONTROLE[[#This Row],[KM - Inicio]]</f>
        <v>145.9</v>
      </c>
      <c r="AR999" s="108"/>
      <c r="AS999" s="108"/>
      <c r="AT999" s="108"/>
      <c r="AU999" s="136"/>
      <c r="AV999" s="136"/>
      <c r="AW999" s="14"/>
      <c r="AX999" s="14"/>
      <c r="AY999" s="164">
        <f>IF(D999="","*",IFERROR(IF(ISODD(COUNT(AS999:AX999)),"ERRO",SUM((AT999-AS999),(AV999-AU999),(AX999-AW999))),"ERRO"))</f>
        <v>0</v>
      </c>
      <c r="AZ999" s="153"/>
      <c r="BA999" s="109"/>
      <c r="BB999" s="10" t="str">
        <f>IFERROR(_xlfn.XLOOKUP(AI999, BS_ATIVIDADE[ATIVIDADE],BS_ATIVIDADE[UNIDADE] ), "*")</f>
        <v>BINÁRIO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Produção e Intervalo</v>
      </c>
      <c r="BR999" s="19">
        <f>IF(OR(B999="",F999=""),"*",AY999/P999)</f>
        <v>0</v>
      </c>
      <c r="BS999" s="19">
        <f>IF(OR(B999="",F999=""),"*",BA999/Q999)</f>
        <v>0</v>
      </c>
      <c r="BT999" s="8" t="str">
        <f t="shared" si="16"/>
        <v/>
      </c>
    </row>
    <row r="1000" spans="1:72">
      <c r="A1000" s="47" t="str">
        <f>D1000&amp;B1000</f>
        <v>ANTONI  (TP-720)46084</v>
      </c>
      <c r="B1000" s="102">
        <v>46084</v>
      </c>
      <c r="C1000" s="135">
        <f>IF(BS_CONTROLE[[#This Row],[DATA]]="","",WEEKNUM(BS_CONTROLE[[#This Row],[DATA]]))</f>
        <v>10</v>
      </c>
      <c r="D1000" s="104" t="s">
        <v>818</v>
      </c>
      <c r="E1000" s="159">
        <v>74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53</v>
      </c>
      <c r="K1000" s="105">
        <v>119.5</v>
      </c>
      <c r="L1000" s="105" t="s">
        <v>558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00" s="127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00" s="106">
        <v>0.5</v>
      </c>
      <c r="P1000" s="106">
        <v>8.3333333333333329E-2</v>
      </c>
      <c r="Q1000" s="105">
        <v>20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0" s="105" t="s">
        <v>1122</v>
      </c>
      <c r="W1000" s="151" t="s">
        <v>1030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 t="s">
        <v>558</v>
      </c>
      <c r="AE1000" s="105" t="s">
        <v>558</v>
      </c>
      <c r="AF1000" s="105" t="s">
        <v>558</v>
      </c>
      <c r="AG1000" s="105" t="s">
        <v>558</v>
      </c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ZZV-117</v>
      </c>
      <c r="AN1000" s="105">
        <f>IF(BS_CONTROLE[[#This Row],[SB]]=0, "-", BS_CONTROLE[[#This Row],[SB]])</f>
        <v>1201192</v>
      </c>
      <c r="AO1000" s="105">
        <f>IF(BS_CONTROLE[[#This Row],[SUB]]=0, "-", BS_CONTROLE[[#This Row],[SUB]])</f>
        <v>53</v>
      </c>
      <c r="AP1000" s="105">
        <f>BS_CONTROLE[[#This Row],[KM - Inicio]]</f>
        <v>119.5</v>
      </c>
      <c r="AQ1000" s="105">
        <f>BS_CONTROLE[[#This Row],[KM - Inicio]]</f>
        <v>119.5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Produção e Intervalo</v>
      </c>
      <c r="BR1000" s="19">
        <f>IF(OR(B1000="",F1000=""),"*",AY1000/P1000)</f>
        <v>0</v>
      </c>
      <c r="BS1000" s="19">
        <f>IF(OR(B1000="",F1000=""),"*",BA1000/Q1000)</f>
        <v>0</v>
      </c>
      <c r="BT1000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77 Y79:Z1000">
    <cfRule type="cellIs" dxfId="177" priority="53912" operator="equal">
      <formula>"OPORTUNIDADE"</formula>
    </cfRule>
  </conditionalFormatting>
  <conditionalFormatting sqref="Y40:Z43 Y45:Z47 Y53:Z77 Y79:Z1000">
    <cfRule type="cellIs" dxfId="176" priority="11498" operator="equal">
      <formula>"NÃO"</formula>
    </cfRule>
    <cfRule type="cellIs" dxfId="175" priority="11499" operator="equal">
      <formula>"SIM"</formula>
    </cfRule>
  </conditionalFormatting>
  <conditionalFormatting sqref="AZ6:AZ1000">
    <cfRule type="expression" dxfId="174" priority="53954">
      <formula>#REF!=1</formula>
    </cfRule>
  </conditionalFormatting>
  <conditionalFormatting sqref="U6:U1000 BE6:BE1000 AY6:AY1000">
    <cfRule type="cellIs" dxfId="173" priority="53938" operator="equal">
      <formula>"ERRO"</formula>
    </cfRule>
  </conditionalFormatting>
  <conditionalFormatting sqref="BQ6:BQ1000">
    <cfRule type="cellIs" dxfId="172" priority="53933" operator="equal">
      <formula>"Produção e Intervalo"</formula>
    </cfRule>
    <cfRule type="cellIs" dxfId="171" priority="53934" operator="equal">
      <formula>"Aderente"</formula>
    </cfRule>
    <cfRule type="cellIs" dxfId="170" priority="53935" operator="equal">
      <formula>"Intervalo"</formula>
    </cfRule>
    <cfRule type="cellIs" dxfId="169" priority="53936" operator="equal">
      <formula>"Produção"</formula>
    </cfRule>
    <cfRule type="cellIs" dxfId="168" priority="53937" operator="equal">
      <formula>"ERRO"</formula>
    </cfRule>
  </conditionalFormatting>
  <conditionalFormatting sqref="BR6:BS1000">
    <cfRule type="cellIs" dxfId="167" priority="53915" operator="equal">
      <formula>"*"</formula>
    </cfRule>
    <cfRule type="cellIs" dxfId="166" priority="53916" operator="greaterThanOrEqual">
      <formula>1</formula>
    </cfRule>
    <cfRule type="cellIs" dxfId="165" priority="53917" operator="lessThan">
      <formula>1</formula>
    </cfRule>
  </conditionalFormatting>
  <conditionalFormatting sqref="BH9:BH1000">
    <cfRule type="iconSet" priority="60699">
      <iconSet showValue="0">
        <cfvo type="percent" val="0"/>
        <cfvo type="num" val="1"/>
        <cfvo type="num" val="1" gte="0"/>
      </iconSet>
    </cfRule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1000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4" priority="41" operator="equal">
      <formula>"OPORTUNIDADE"</formula>
    </cfRule>
  </conditionalFormatting>
  <conditionalFormatting sqref="Y6:Z39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H6:BH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1" priority="9" operator="equal">
      <formula>"OPORTUNIDADE"</formula>
    </cfRule>
  </conditionalFormatting>
  <conditionalFormatting sqref="Y44:Z44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48:Z52">
    <cfRule type="cellIs" dxfId="158" priority="6" operator="equal">
      <formula>"OPORTUNIDADE"</formula>
    </cfRule>
  </conditionalFormatting>
  <conditionalFormatting sqref="Y48: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78:Z78">
    <cfRule type="cellIs" dxfId="155" priority="3" operator="equal">
      <formula>"OPORTUNIDADE"</formula>
    </cfRule>
  </conditionalFormatting>
  <conditionalFormatting sqref="Y78:Z7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1123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1124</v>
      </c>
      <c r="C4" s="160" t="s">
        <v>1125</v>
      </c>
      <c r="D4" s="160" t="s">
        <v>1126</v>
      </c>
      <c r="E4" s="160" t="s">
        <v>1127</v>
      </c>
      <c r="F4" s="160" t="s">
        <v>4</v>
      </c>
      <c r="G4" s="160" t="s">
        <v>1128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1129</v>
      </c>
      <c r="C6" s="161">
        <v>407867</v>
      </c>
      <c r="D6" s="161" t="s">
        <v>1130</v>
      </c>
      <c r="E6" s="161" t="s">
        <v>789</v>
      </c>
      <c r="F6" s="161" t="s">
        <v>1131</v>
      </c>
      <c r="G6" s="162"/>
    </row>
    <row r="7" spans="2:7">
      <c r="B7" s="161" t="s">
        <v>1132</v>
      </c>
      <c r="C7" s="161">
        <v>293644</v>
      </c>
      <c r="D7" s="161" t="s">
        <v>1133</v>
      </c>
      <c r="E7" s="161" t="s">
        <v>789</v>
      </c>
      <c r="F7" s="161" t="s">
        <v>1131</v>
      </c>
      <c r="G7" s="162"/>
    </row>
    <row r="8" spans="2:7">
      <c r="B8" s="161" t="s">
        <v>1134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1135</v>
      </c>
      <c r="C9" s="161">
        <v>256790</v>
      </c>
      <c r="D9" s="161" t="s">
        <v>1136</v>
      </c>
      <c r="E9" s="161" t="s">
        <v>790</v>
      </c>
      <c r="F9" s="161" t="s">
        <v>1137</v>
      </c>
      <c r="G9" s="162">
        <v>46357</v>
      </c>
    </row>
    <row r="10" spans="2:7">
      <c r="B10" s="161" t="s">
        <v>1138</v>
      </c>
      <c r="C10" s="161">
        <v>265193</v>
      </c>
      <c r="D10" s="161" t="s">
        <v>1139</v>
      </c>
      <c r="E10" s="161" t="s">
        <v>791</v>
      </c>
      <c r="F10" s="161" t="s">
        <v>1099</v>
      </c>
      <c r="G10" s="161" t="s">
        <v>1140</v>
      </c>
    </row>
    <row r="11" spans="2:7">
      <c r="B11" s="161" t="s">
        <v>1141</v>
      </c>
      <c r="C11" s="161">
        <v>293716</v>
      </c>
      <c r="D11" s="161" t="s">
        <v>1142</v>
      </c>
      <c r="E11" s="161" t="s">
        <v>791</v>
      </c>
      <c r="F11" s="161" t="s">
        <v>1099</v>
      </c>
      <c r="G11" s="162">
        <v>46204</v>
      </c>
    </row>
    <row r="12" spans="2:7">
      <c r="B12" s="161" t="s">
        <v>1143</v>
      </c>
      <c r="C12" s="161">
        <v>257258</v>
      </c>
      <c r="D12" s="161" t="s">
        <v>1144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1145</v>
      </c>
      <c r="C13" s="161">
        <v>371147</v>
      </c>
      <c r="D13" s="161" t="s">
        <v>1146</v>
      </c>
      <c r="E13" s="161" t="s">
        <v>792</v>
      </c>
      <c r="F13" s="161" t="s">
        <v>128</v>
      </c>
      <c r="G13" s="161" t="s">
        <v>1140</v>
      </c>
    </row>
    <row r="14" spans="2:7">
      <c r="B14" s="161" t="s">
        <v>1147</v>
      </c>
      <c r="C14" s="161">
        <v>259230</v>
      </c>
      <c r="D14" s="161" t="s">
        <v>1148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1149</v>
      </c>
      <c r="C15" s="161">
        <v>370705</v>
      </c>
      <c r="D15" s="161"/>
      <c r="E15" s="161" t="s">
        <v>792</v>
      </c>
      <c r="F15" s="161" t="s">
        <v>128</v>
      </c>
      <c r="G15" s="161" t="s">
        <v>1140</v>
      </c>
    </row>
    <row r="16" spans="2:7">
      <c r="B16" s="161" t="s">
        <v>1150</v>
      </c>
      <c r="C16" s="161">
        <v>258542</v>
      </c>
      <c r="D16" s="161" t="s">
        <v>1151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1152</v>
      </c>
      <c r="C17" s="161">
        <v>257050</v>
      </c>
      <c r="D17" s="161" t="s">
        <v>1153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1154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1155</v>
      </c>
      <c r="D4" s="163" t="s">
        <v>1156</v>
      </c>
      <c r="E4" s="163" t="s">
        <v>1157</v>
      </c>
      <c r="F4" s="160" t="s">
        <v>1158</v>
      </c>
      <c r="G4" s="163" t="s">
        <v>1159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1160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1161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1162</v>
      </c>
      <c r="D11" s="168"/>
      <c r="E11" s="167"/>
      <c r="F11" s="169"/>
      <c r="G11" s="167"/>
    </row>
    <row r="12" spans="2:7">
      <c r="B12" s="167" t="s">
        <v>709</v>
      </c>
      <c r="C12" s="167" t="s">
        <v>1163</v>
      </c>
      <c r="D12" s="168"/>
      <c r="E12" s="167"/>
      <c r="F12" s="169"/>
      <c r="G12" s="167"/>
    </row>
    <row r="13" spans="2:7">
      <c r="B13" s="167" t="s">
        <v>709</v>
      </c>
      <c r="C13" s="167" t="s">
        <v>1164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59" workbookViewId="0">
      <selection activeCell="E41" sqref="E41:E7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1165</v>
      </c>
      <c r="V1" s="211"/>
      <c r="W1" s="211"/>
    </row>
    <row r="2" spans="1:23" ht="15" customHeight="1">
      <c r="A2" s="87" t="s">
        <v>1166</v>
      </c>
      <c r="B2" s="87" t="s">
        <v>1167</v>
      </c>
      <c r="C2" s="87" t="s">
        <v>376</v>
      </c>
      <c r="D2" s="88" t="s">
        <v>958</v>
      </c>
      <c r="E2" s="88" t="s">
        <v>4</v>
      </c>
      <c r="F2" s="88" t="s">
        <v>1168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1169</v>
      </c>
      <c r="T2" s="91" t="s">
        <v>961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*</v>
      </c>
      <c r="C3" s="146" t="str">
        <f>IF(SP_SUL!Z6="","*",SP_SUL!Z6)</f>
        <v>*</v>
      </c>
      <c r="D3" s="139" t="str">
        <f>IF(SP_SUL!S6="","*",SP_SUL!S6)</f>
        <v>-</v>
      </c>
      <c r="E3" s="139" t="str">
        <f>IF(SP_SUL!T6="","*",SP_SUL!T6)</f>
        <v>-</v>
      </c>
      <c r="F3" s="145" t="str">
        <f>IF(SP_SUL!B6="","*",SP_SUL!B6)</f>
        <v>*</v>
      </c>
      <c r="G3" s="145" t="str">
        <f>IF(SP_SUL!D6="","*",SP_SUL!D6)</f>
        <v>*</v>
      </c>
      <c r="H3" s="145" t="str">
        <f>IF(SP_SUL!F6="","*",SP_SUL!F6)</f>
        <v>*</v>
      </c>
      <c r="I3" s="145" t="str">
        <f>IF(SP_SUL!H6="","*",SP_SUL!H6)</f>
        <v>*</v>
      </c>
      <c r="J3" s="145" t="str">
        <f>IF(SP_SUL!I6="","*",SP_SUL!I6)</f>
        <v>*</v>
      </c>
      <c r="K3" s="139" t="str">
        <f>IF(SP_SUL!M6="","*",SP_SUL!M6)</f>
        <v>-</v>
      </c>
      <c r="L3" s="139" t="str">
        <f>IF(SP_SUL!N6="","*",SP_SUL!N6)</f>
        <v>-</v>
      </c>
      <c r="M3" s="140" t="str">
        <f>IF(SP_SUL!J6="","*",SP_SUL!J6)</f>
        <v>*</v>
      </c>
      <c r="N3" s="144" t="str">
        <f>IF(SP_SUL!K6="","*",SP_SUL!K6)</f>
        <v>*</v>
      </c>
      <c r="O3" s="144" t="str">
        <f>IF(SP_SUL!L6="","*",SP_SUL!L6)</f>
        <v>*</v>
      </c>
      <c r="P3" s="143" t="str">
        <f>IF(SP_SUL!O6="","*",SP_SUL!O6)</f>
        <v>*</v>
      </c>
      <c r="Q3" s="143" t="str">
        <f>IF(SP_SUL!P6="","*",SP_SUL!P6)</f>
        <v>*</v>
      </c>
      <c r="R3" s="145" t="str">
        <f>IF(SP_SUL!Q6="","*",CONCATENATE(SP_SUL!Q6," ",SP_SUL!R6))</f>
        <v>*</v>
      </c>
      <c r="S3" s="145" t="str">
        <f>IF(SP_SUL!V6="","*",SP_SUL!V6)</f>
        <v>*</v>
      </c>
      <c r="T3" s="145" t="str">
        <f>IF(SP_SUL!W6="","*",SP_SUL!W6)</f>
        <v>*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*</v>
      </c>
      <c r="C4" s="146" t="str">
        <f>IF(SP_SUL!Z7="","*",SP_SUL!Z7)</f>
        <v>*</v>
      </c>
      <c r="D4" s="139" t="str">
        <f>IF(SP_SUL!S7="","*",SP_SUL!S7)</f>
        <v>-</v>
      </c>
      <c r="E4" s="139" t="str">
        <f>IF(SP_SUL!T7="","*",SP_SUL!T7)</f>
        <v>-</v>
      </c>
      <c r="F4" s="145" t="str">
        <f>IF(SP_SUL!B7="","*",SP_SUL!B7)</f>
        <v>*</v>
      </c>
      <c r="G4" s="145" t="str">
        <f>IF(SP_SUL!D7="","*",SP_SUL!D7)</f>
        <v>*</v>
      </c>
      <c r="H4" s="145" t="str">
        <f>IF(SP_SUL!F7="","*",SP_SUL!F7)</f>
        <v>*</v>
      </c>
      <c r="I4" s="145" t="str">
        <f>IF(SP_SUL!H7="","*",SP_SUL!H7)</f>
        <v>*</v>
      </c>
      <c r="J4" s="145" t="str">
        <f>IF(SP_SUL!I7="","*",SP_SUL!I7)</f>
        <v>*</v>
      </c>
      <c r="K4" s="139" t="str">
        <f>IF(SP_SUL!M7="","*",SP_SUL!M7)</f>
        <v>-</v>
      </c>
      <c r="L4" s="139" t="str">
        <f>IF(SP_SUL!N7="","*",SP_SUL!N7)</f>
        <v>-</v>
      </c>
      <c r="M4" s="140" t="str">
        <f>IF(SP_SUL!J7="","*",SP_SUL!J7)</f>
        <v>*</v>
      </c>
      <c r="N4" s="144" t="str">
        <f>IF(SP_SUL!K7="","*",SP_SUL!K7)</f>
        <v>*</v>
      </c>
      <c r="O4" s="144" t="str">
        <f>IF(SP_SUL!L7="","*",SP_SUL!L7)</f>
        <v>*</v>
      </c>
      <c r="P4" s="143" t="str">
        <f>IF(SP_SUL!O7="","*",SP_SUL!O7)</f>
        <v>*</v>
      </c>
      <c r="Q4" s="143" t="str">
        <f>IF(SP_SUL!P7="","*",SP_SUL!P7)</f>
        <v>*</v>
      </c>
      <c r="R4" s="145" t="str">
        <f>IF(SP_SUL!Q7="","*",CONCATENATE(SP_SUL!Q7," ",SP_SUL!R7))</f>
        <v>*</v>
      </c>
      <c r="S4" s="145" t="str">
        <f>IF(SP_SUL!V7="","*",SP_SUL!V7)</f>
        <v>*</v>
      </c>
      <c r="T4" s="145" t="str">
        <f>IF(SP_SUL!W7="","*",SP_SUL!W7)</f>
        <v>*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ZBV-ZKE</v>
      </c>
      <c r="F5" s="145">
        <f>IF(SP_SUL!B8="","*",SP_SUL!B8)</f>
        <v>46083</v>
      </c>
      <c r="G5" s="145" t="str">
        <f>IF(SP_SUL!D8="","*",SP_SUL!D8)</f>
        <v>DANIEL (TP-647)</v>
      </c>
      <c r="H5" s="145" t="str">
        <f>IF(SP_SUL!F8="","*",SP_SUL!F8)</f>
        <v>PDM - SOLDA</v>
      </c>
      <c r="I5" s="145" t="str">
        <f>IF(SP_SUL!H8="","*",SP_SUL!H8)</f>
        <v>-</v>
      </c>
      <c r="J5" s="145" t="str">
        <f>IF(SP_SUL!I8="","*",SP_SUL!I8)</f>
        <v>-</v>
      </c>
      <c r="K5" s="139" t="str">
        <f>IF(SP_SUL!M8="","*",SP_SUL!M8)</f>
        <v>ZST</v>
      </c>
      <c r="L5" s="139" t="str">
        <f>IF(SP_SUL!N8="","*",SP_SUL!N8)</f>
        <v>ZST2</v>
      </c>
      <c r="M5" s="140">
        <f>IF(SP_SUL!J8="","*",SP_SUL!J8)</f>
        <v>56</v>
      </c>
      <c r="N5" s="144">
        <f>IF(SP_SUL!K8="","*",SP_SUL!K8)</f>
        <v>208.75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6.25E-2</v>
      </c>
      <c r="R5" s="145" t="str">
        <f>IF(SP_SUL!Q8="","*",CONCATENATE(SP_SUL!Q8," ",SP_SUL!R8))</f>
        <v>1 Nº DE SOLDA</v>
      </c>
      <c r="S5" s="145" t="str">
        <f>IF(SP_SUL!V8="","*",SP_SUL!V8)</f>
        <v>Daniel</v>
      </c>
      <c r="T5" s="145" t="str">
        <f>IF(SP_SUL!W8="","*",SP_SUL!W8)</f>
        <v xml:space="preserve">Execução de solda - Condicionado a temperatura 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*</v>
      </c>
      <c r="C10" s="146" t="str">
        <f>IF(SP_SUL!Z13="","*",SP_SUL!Z13)</f>
        <v>*</v>
      </c>
      <c r="D10" s="139" t="str">
        <f>IF(SP_SUL!S13="","*",SP_SUL!S13)</f>
        <v>-</v>
      </c>
      <c r="E10" s="139" t="str">
        <f>IF(SP_SUL!T13="","*",SP_SUL!T13)</f>
        <v>-</v>
      </c>
      <c r="F10" s="145" t="str">
        <f>IF(SP_SUL!B13="","*",SP_SUL!B13)</f>
        <v>*</v>
      </c>
      <c r="G10" s="145" t="str">
        <f>IF(SP_SUL!D13="","*",SP_SUL!D13)</f>
        <v>*</v>
      </c>
      <c r="H10" s="145" t="str">
        <f>IF(SP_SUL!F13="","*",SP_SUL!F13)</f>
        <v>*</v>
      </c>
      <c r="I10" s="145" t="str">
        <f>IF(SP_SUL!H13="","*",SP_SUL!H13)</f>
        <v>*</v>
      </c>
      <c r="J10" s="145" t="str">
        <f>IF(SP_SUL!I13="","*",SP_SUL!I13)</f>
        <v>*</v>
      </c>
      <c r="K10" s="139" t="str">
        <f>IF(SP_SUL!M13="","*",SP_SUL!M13)</f>
        <v>-</v>
      </c>
      <c r="L10" s="139" t="str">
        <f>IF(SP_SUL!N13="","*",SP_SUL!N13)</f>
        <v>-</v>
      </c>
      <c r="M10" s="140" t="str">
        <f>IF(SP_SUL!J13="","*",SP_SUL!J13)</f>
        <v>*</v>
      </c>
      <c r="N10" s="144" t="str">
        <f>IF(SP_SUL!K13="","*",SP_SUL!K13)</f>
        <v>*</v>
      </c>
      <c r="O10" s="144" t="str">
        <f>IF(SP_SUL!L13="","*",SP_SUL!L13)</f>
        <v>*</v>
      </c>
      <c r="P10" s="143" t="str">
        <f>IF(SP_SUL!O13="","*",SP_SUL!O13)</f>
        <v>*</v>
      </c>
      <c r="Q10" s="143" t="str">
        <f>IF(SP_SUL!P13="","*",SP_SUL!P13)</f>
        <v>*</v>
      </c>
      <c r="R10" s="145" t="str">
        <f>IF(SP_SUL!Q13="","*",CONCATENATE(SP_SUL!Q13," ",SP_SUL!R13))</f>
        <v>*</v>
      </c>
      <c r="S10" s="145" t="str">
        <f>IF(SP_SUL!V13="","*",SP_SUL!V13)</f>
        <v>*</v>
      </c>
      <c r="T10" s="145" t="str">
        <f>IF(SP_SUL!W13="","*",SP_SUL!W13)</f>
        <v>*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*</v>
      </c>
      <c r="C11" s="146" t="str">
        <f>IF(SP_SUL!Z14="","*",SP_SUL!Z14)</f>
        <v>*</v>
      </c>
      <c r="D11" s="139" t="str">
        <f>IF(SP_SUL!S14="","*",SP_SUL!S14)</f>
        <v>-</v>
      </c>
      <c r="E11" s="139" t="str">
        <f>IF(SP_SUL!T14="","*",SP_SUL!T14)</f>
        <v>-</v>
      </c>
      <c r="F11" s="145" t="str">
        <f>IF(SP_SUL!B14="","*",SP_SUL!B14)</f>
        <v>*</v>
      </c>
      <c r="G11" s="145" t="str">
        <f>IF(SP_SUL!D14="","*",SP_SUL!D14)</f>
        <v>*</v>
      </c>
      <c r="H11" s="145" t="str">
        <f>IF(SP_SUL!F14="","*",SP_SUL!F14)</f>
        <v>*</v>
      </c>
      <c r="I11" s="145" t="str">
        <f>IF(SP_SUL!H14="","*",SP_SUL!H14)</f>
        <v>*</v>
      </c>
      <c r="J11" s="145" t="str">
        <f>IF(SP_SUL!I14="","*",SP_SUL!I14)</f>
        <v>*</v>
      </c>
      <c r="K11" s="139" t="str">
        <f>IF(SP_SUL!M14="","*",SP_SUL!M14)</f>
        <v>-</v>
      </c>
      <c r="L11" s="139" t="str">
        <f>IF(SP_SUL!N14="","*",SP_SUL!N14)</f>
        <v>-</v>
      </c>
      <c r="M11" s="140" t="str">
        <f>IF(SP_SUL!J14="","*",SP_SUL!J14)</f>
        <v>*</v>
      </c>
      <c r="N11" s="144" t="str">
        <f>IF(SP_SUL!K14="","*",SP_SUL!K14)</f>
        <v>*</v>
      </c>
      <c r="O11" s="144" t="str">
        <f>IF(SP_SUL!L14="","*",SP_SUL!L14)</f>
        <v>*</v>
      </c>
      <c r="P11" s="143" t="str">
        <f>IF(SP_SUL!O14="","*",SP_SUL!O14)</f>
        <v>*</v>
      </c>
      <c r="Q11" s="143" t="str">
        <f>IF(SP_SUL!P14="","*",SP_SUL!P14)</f>
        <v>*</v>
      </c>
      <c r="R11" s="145" t="str">
        <f>IF(SP_SUL!Q14="","*",CONCATENATE(SP_SUL!Q14," ",SP_SUL!R14))</f>
        <v>*</v>
      </c>
      <c r="S11" s="145" t="str">
        <f>IF(SP_SUL!V14="","*",SP_SUL!V14)</f>
        <v>*</v>
      </c>
      <c r="T11" s="145" t="str">
        <f>IF(SP_SUL!W14="","*",SP_SUL!W14)</f>
        <v>*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*</v>
      </c>
      <c r="C12" s="146" t="str">
        <f>IF(SP_SUL!Z15="","*",SP_SUL!Z15)</f>
        <v>*</v>
      </c>
      <c r="D12" s="139" t="str">
        <f>IF(SP_SUL!S15="","*",SP_SUL!S15)</f>
        <v>-</v>
      </c>
      <c r="E12" s="139" t="str">
        <f>IF(SP_SUL!T15="","*",SP_SUL!T15)</f>
        <v>-</v>
      </c>
      <c r="F12" s="145" t="str">
        <f>IF(SP_SUL!B15="","*",SP_SUL!B15)</f>
        <v>*</v>
      </c>
      <c r="G12" s="145" t="str">
        <f>IF(SP_SUL!D15="","*",SP_SUL!D15)</f>
        <v>*</v>
      </c>
      <c r="H12" s="145" t="str">
        <f>IF(SP_SUL!F15="","*",SP_SUL!F15)</f>
        <v>*</v>
      </c>
      <c r="I12" s="145" t="str">
        <f>IF(SP_SUL!H15="","*",SP_SUL!H15)</f>
        <v>*</v>
      </c>
      <c r="J12" s="145" t="str">
        <f>IF(SP_SUL!I15="","*",SP_SUL!I15)</f>
        <v>*</v>
      </c>
      <c r="K12" s="139" t="str">
        <f>IF(SP_SUL!M15="","*",SP_SUL!M15)</f>
        <v>-</v>
      </c>
      <c r="L12" s="139" t="str">
        <f>IF(SP_SUL!N15="","*",SP_SUL!N15)</f>
        <v>-</v>
      </c>
      <c r="M12" s="140" t="str">
        <f>IF(SP_SUL!J15="","*",SP_SUL!J15)</f>
        <v>*</v>
      </c>
      <c r="N12" s="144" t="str">
        <f>IF(SP_SUL!K15="","*",SP_SUL!K15)</f>
        <v>*</v>
      </c>
      <c r="O12" s="144" t="str">
        <f>IF(SP_SUL!L15="","*",SP_SUL!L15)</f>
        <v>*</v>
      </c>
      <c r="P12" s="143" t="str">
        <f>IF(SP_SUL!O15="","*",SP_SUL!O15)</f>
        <v>*</v>
      </c>
      <c r="Q12" s="143" t="str">
        <f>IF(SP_SUL!P15="","*",SP_SUL!P15)</f>
        <v>*</v>
      </c>
      <c r="R12" s="145" t="str">
        <f>IF(SP_SUL!Q15="","*",CONCATENATE(SP_SUL!Q15," ",SP_SUL!R15))</f>
        <v>*</v>
      </c>
      <c r="S12" s="145" t="str">
        <f>IF(SP_SUL!V15="","*",SP_SUL!V15)</f>
        <v>*</v>
      </c>
      <c r="T12" s="145" t="str">
        <f>IF(SP_SUL!W15="","*",SP_SUL!W15)</f>
        <v>*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*</v>
      </c>
      <c r="C13" s="146" t="str">
        <f>IF(SP_SUL!Z16="","*",SP_SUL!Z16)</f>
        <v>*</v>
      </c>
      <c r="D13" s="139" t="str">
        <f>IF(SP_SUL!S16="","*",SP_SUL!S16)</f>
        <v>-</v>
      </c>
      <c r="E13" s="139" t="str">
        <f>IF(SP_SUL!T16="","*",SP_SUL!T16)</f>
        <v>-</v>
      </c>
      <c r="F13" s="145" t="str">
        <f>IF(SP_SUL!B16="","*",SP_SUL!B16)</f>
        <v>*</v>
      </c>
      <c r="G13" s="145" t="str">
        <f>IF(SP_SUL!D16="","*",SP_SUL!D16)</f>
        <v>*</v>
      </c>
      <c r="H13" s="145" t="str">
        <f>IF(SP_SUL!F16="","*",SP_SUL!F16)</f>
        <v>*</v>
      </c>
      <c r="I13" s="145" t="str">
        <f>IF(SP_SUL!H16="","*",SP_SUL!H16)</f>
        <v>*</v>
      </c>
      <c r="J13" s="145" t="str">
        <f>IF(SP_SUL!I16="","*",SP_SUL!I16)</f>
        <v>*</v>
      </c>
      <c r="K13" s="139" t="str">
        <f>IF(SP_SUL!M16="","*",SP_SUL!M16)</f>
        <v>-</v>
      </c>
      <c r="L13" s="139" t="str">
        <f>IF(SP_SUL!N16="","*",SP_SUL!N16)</f>
        <v>-</v>
      </c>
      <c r="M13" s="140" t="str">
        <f>IF(SP_SUL!J16="","*",SP_SUL!J16)</f>
        <v>*</v>
      </c>
      <c r="N13" s="144" t="str">
        <f>IF(SP_SUL!K16="","*",SP_SUL!K16)</f>
        <v>*</v>
      </c>
      <c r="O13" s="144" t="str">
        <f>IF(SP_SUL!L16="","*",SP_SUL!L16)</f>
        <v>*</v>
      </c>
      <c r="P13" s="143" t="str">
        <f>IF(SP_SUL!O16="","*",SP_SUL!O16)</f>
        <v>*</v>
      </c>
      <c r="Q13" s="143" t="str">
        <f>IF(SP_SUL!P16="","*",SP_SUL!P16)</f>
        <v>*</v>
      </c>
      <c r="R13" s="145" t="str">
        <f>IF(SP_SUL!Q16="","*",CONCATENATE(SP_SUL!Q16," ",SP_SUL!R16))</f>
        <v>*</v>
      </c>
      <c r="S13" s="145" t="str">
        <f>IF(SP_SUL!V16="","*",SP_SUL!V16)</f>
        <v>*</v>
      </c>
      <c r="T13" s="145" t="str">
        <f>IF(SP_SUL!W16="","*",SP_SUL!W16)</f>
        <v>*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*</v>
      </c>
      <c r="C14" s="146" t="str">
        <f>IF(SP_SUL!Z17="","*",SP_SUL!Z17)</f>
        <v>*</v>
      </c>
      <c r="D14" s="139" t="str">
        <f>IF(SP_SUL!S17="","*",SP_SUL!S17)</f>
        <v>-</v>
      </c>
      <c r="E14" s="139" t="str">
        <f>IF(SP_SUL!T17="","*",SP_SUL!T17)</f>
        <v>-</v>
      </c>
      <c r="F14" s="145" t="str">
        <f>IF(SP_SUL!B17="","*",SP_SUL!B17)</f>
        <v>*</v>
      </c>
      <c r="G14" s="145" t="str">
        <f>IF(SP_SUL!D17="","*",SP_SUL!D17)</f>
        <v>*</v>
      </c>
      <c r="H14" s="145" t="str">
        <f>IF(SP_SUL!F17="","*",SP_SUL!F17)</f>
        <v>*</v>
      </c>
      <c r="I14" s="145" t="str">
        <f>IF(SP_SUL!H17="","*",SP_SUL!H17)</f>
        <v>*</v>
      </c>
      <c r="J14" s="145" t="str">
        <f>IF(SP_SUL!I17="","*",SP_SUL!I17)</f>
        <v>*</v>
      </c>
      <c r="K14" s="139" t="str">
        <f>IF(SP_SUL!M17="","*",SP_SUL!M17)</f>
        <v>-</v>
      </c>
      <c r="L14" s="139" t="str">
        <f>IF(SP_SUL!N17="","*",SP_SUL!N17)</f>
        <v>-</v>
      </c>
      <c r="M14" s="140" t="str">
        <f>IF(SP_SUL!J17="","*",SP_SUL!J17)</f>
        <v>*</v>
      </c>
      <c r="N14" s="144" t="str">
        <f>IF(SP_SUL!K17="","*",SP_SUL!K17)</f>
        <v>*</v>
      </c>
      <c r="O14" s="144" t="str">
        <f>IF(SP_SUL!L17="","*",SP_SUL!L17)</f>
        <v>*</v>
      </c>
      <c r="P14" s="143" t="str">
        <f>IF(SP_SUL!O17="","*",SP_SUL!O17)</f>
        <v>*</v>
      </c>
      <c r="Q14" s="143" t="str">
        <f>IF(SP_SUL!P17="","*",SP_SUL!P17)</f>
        <v>*</v>
      </c>
      <c r="R14" s="145" t="str">
        <f>IF(SP_SUL!Q17="","*",CONCATENATE(SP_SUL!Q17," ",SP_SUL!R17))</f>
        <v>*</v>
      </c>
      <c r="S14" s="145" t="str">
        <f>IF(SP_SUL!V17="","*",SP_SUL!V17)</f>
        <v>*</v>
      </c>
      <c r="T14" s="145" t="str">
        <f>IF(SP_SUL!W17="","*",SP_SUL!W17)</f>
        <v>*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*</v>
      </c>
      <c r="C16" s="146" t="str">
        <f>IF(SP_SUL!Z19="","*",SP_SUL!Z19)</f>
        <v>*</v>
      </c>
      <c r="D16" s="139" t="str">
        <f>IF(SP_SUL!S19="","*",SP_SUL!S19)</f>
        <v>-</v>
      </c>
      <c r="E16" s="139" t="str">
        <f>IF(SP_SUL!T19="","*",SP_SUL!T19)</f>
        <v>-</v>
      </c>
      <c r="F16" s="145" t="str">
        <f>IF(SP_SUL!B19="","*",SP_SUL!B19)</f>
        <v>*</v>
      </c>
      <c r="G16" s="145" t="str">
        <f>IF(SP_SUL!D19="","*",SP_SUL!D19)</f>
        <v>*</v>
      </c>
      <c r="H16" s="145" t="str">
        <f>IF(SP_SUL!F19="","*",SP_SUL!F19)</f>
        <v>*</v>
      </c>
      <c r="I16" s="145" t="str">
        <f>IF(SP_SUL!H19="","*",SP_SUL!H19)</f>
        <v>*</v>
      </c>
      <c r="J16" s="145" t="str">
        <f>IF(SP_SUL!I19="","*",SP_SUL!I19)</f>
        <v>*</v>
      </c>
      <c r="K16" s="139" t="str">
        <f>IF(SP_SUL!M19="","*",SP_SUL!M19)</f>
        <v>-</v>
      </c>
      <c r="L16" s="139" t="str">
        <f>IF(SP_SUL!N19="","*",SP_SUL!N19)</f>
        <v>-</v>
      </c>
      <c r="M16" s="140" t="str">
        <f>IF(SP_SUL!J19="","*",SP_SUL!J19)</f>
        <v>*</v>
      </c>
      <c r="N16" s="144" t="str">
        <f>IF(SP_SUL!K19="","*",SP_SUL!K19)</f>
        <v>*</v>
      </c>
      <c r="O16" s="144" t="str">
        <f>IF(SP_SUL!L19="","*",SP_SUL!L19)</f>
        <v>*</v>
      </c>
      <c r="P16" s="143" t="str">
        <f>IF(SP_SUL!O19="","*",SP_SUL!O19)</f>
        <v>*</v>
      </c>
      <c r="Q16" s="143" t="str">
        <f>IF(SP_SUL!P19="","*",SP_SUL!P19)</f>
        <v>*</v>
      </c>
      <c r="R16" s="145" t="str">
        <f>IF(SP_SUL!Q19="","*",CONCATENATE(SP_SUL!Q19," ",SP_SUL!R19))</f>
        <v>*</v>
      </c>
      <c r="S16" s="145" t="str">
        <f>IF(SP_SUL!V19="","*",SP_SUL!V19)</f>
        <v>*</v>
      </c>
      <c r="T16" s="145" t="str">
        <f>IF(SP_SUL!W19="","*",SP_SUL!W19)</f>
        <v>*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*</v>
      </c>
      <c r="C17" s="146" t="str">
        <f>IF(SP_SUL!Z20="","*",SP_SUL!Z20)</f>
        <v>*</v>
      </c>
      <c r="D17" s="139" t="str">
        <f>IF(SP_SUL!S20="","*",SP_SUL!S20)</f>
        <v>-</v>
      </c>
      <c r="E17" s="139" t="str">
        <f>IF(SP_SUL!T20="","*",SP_SUL!T20)</f>
        <v>-</v>
      </c>
      <c r="F17" s="145" t="str">
        <f>IF(SP_SUL!B20="","*",SP_SUL!B20)</f>
        <v>*</v>
      </c>
      <c r="G17" s="145" t="str">
        <f>IF(SP_SUL!D20="","*",SP_SUL!D20)</f>
        <v>*</v>
      </c>
      <c r="H17" s="145" t="str">
        <f>IF(SP_SUL!F20="","*",SP_SUL!F20)</f>
        <v>*</v>
      </c>
      <c r="I17" s="145" t="str">
        <f>IF(SP_SUL!H20="","*",SP_SUL!H20)</f>
        <v>*</v>
      </c>
      <c r="J17" s="145" t="str">
        <f>IF(SP_SUL!I20="","*",SP_SUL!I20)</f>
        <v>*</v>
      </c>
      <c r="K17" s="139" t="str">
        <f>IF(SP_SUL!M20="","*",SP_SUL!M20)</f>
        <v>-</v>
      </c>
      <c r="L17" s="139" t="str">
        <f>IF(SP_SUL!N20="","*",SP_SUL!N20)</f>
        <v>-</v>
      </c>
      <c r="M17" s="140" t="str">
        <f>IF(SP_SUL!J20="","*",SP_SUL!J20)</f>
        <v>*</v>
      </c>
      <c r="N17" s="144" t="str">
        <f>IF(SP_SUL!K20="","*",SP_SUL!K20)</f>
        <v>*</v>
      </c>
      <c r="O17" s="144" t="str">
        <f>IF(SP_SUL!L20="","*",SP_SUL!L20)</f>
        <v>*</v>
      </c>
      <c r="P17" s="143" t="str">
        <f>IF(SP_SUL!O20="","*",SP_SUL!O20)</f>
        <v>*</v>
      </c>
      <c r="Q17" s="143" t="str">
        <f>IF(SP_SUL!P20="","*",SP_SUL!P20)</f>
        <v>*</v>
      </c>
      <c r="R17" s="145" t="str">
        <f>IF(SP_SUL!Q20="","*",CONCATENATE(SP_SUL!Q20," ",SP_SUL!R20))</f>
        <v>*</v>
      </c>
      <c r="S17" s="145" t="str">
        <f>IF(SP_SUL!V20="","*",SP_SUL!V20)</f>
        <v>*</v>
      </c>
      <c r="T17" s="145" t="str">
        <f>IF(SP_SUL!W20="","*",SP_SUL!W20)</f>
        <v>*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*</v>
      </c>
      <c r="C18" s="146" t="str">
        <f>IF(SP_SUL!Z21="","*",SP_SUL!Z21)</f>
        <v>*</v>
      </c>
      <c r="D18" s="139" t="str">
        <f>IF(SP_SUL!S21="","*",SP_SUL!S21)</f>
        <v>-</v>
      </c>
      <c r="E18" s="139" t="str">
        <f>IF(SP_SUL!T21="","*",SP_SUL!T21)</f>
        <v>-</v>
      </c>
      <c r="F18" s="145" t="str">
        <f>IF(SP_SUL!B21="","*",SP_SUL!B21)</f>
        <v>*</v>
      </c>
      <c r="G18" s="145" t="str">
        <f>IF(SP_SUL!D21="","*",SP_SUL!D21)</f>
        <v>*</v>
      </c>
      <c r="H18" s="145" t="str">
        <f>IF(SP_SUL!F21="","*",SP_SUL!F21)</f>
        <v>*</v>
      </c>
      <c r="I18" s="145" t="str">
        <f>IF(SP_SUL!H21="","*",SP_SUL!H21)</f>
        <v>*</v>
      </c>
      <c r="J18" s="145" t="str">
        <f>IF(SP_SUL!I21="","*",SP_SUL!I21)</f>
        <v>*</v>
      </c>
      <c r="K18" s="139" t="str">
        <f>IF(SP_SUL!M21="","*",SP_SUL!M21)</f>
        <v>-</v>
      </c>
      <c r="L18" s="139" t="str">
        <f>IF(SP_SUL!N21="","*",SP_SUL!N21)</f>
        <v>-</v>
      </c>
      <c r="M18" s="140" t="str">
        <f>IF(SP_SUL!J21="","*",SP_SUL!J21)</f>
        <v>*</v>
      </c>
      <c r="N18" s="144" t="str">
        <f>IF(SP_SUL!K21="","*",SP_SUL!K21)</f>
        <v>*</v>
      </c>
      <c r="O18" s="144" t="str">
        <f>IF(SP_SUL!L21="","*",SP_SUL!L21)</f>
        <v>*</v>
      </c>
      <c r="P18" s="143" t="str">
        <f>IF(SP_SUL!O21="","*",SP_SUL!O21)</f>
        <v>*</v>
      </c>
      <c r="Q18" s="143" t="str">
        <f>IF(SP_SUL!P21="","*",SP_SUL!P21)</f>
        <v>*</v>
      </c>
      <c r="R18" s="145" t="str">
        <f>IF(SP_SUL!Q21="","*",CONCATENATE(SP_SUL!Q21," ",SP_SUL!R21))</f>
        <v>*</v>
      </c>
      <c r="S18" s="145" t="str">
        <f>IF(SP_SUL!V21="","*",SP_SUL!V21)</f>
        <v>*</v>
      </c>
      <c r="T18" s="145" t="str">
        <f>IF(SP_SUL!W21="","*",SP_SUL!W21)</f>
        <v>*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*</v>
      </c>
      <c r="C19" s="146" t="str">
        <f>IF(SP_SUL!Z22="","*",SP_SUL!Z22)</f>
        <v>*</v>
      </c>
      <c r="D19" s="139" t="str">
        <f>IF(SP_SUL!S22="","*",SP_SUL!S22)</f>
        <v>-</v>
      </c>
      <c r="E19" s="139" t="str">
        <f>IF(SP_SUL!T22="","*",SP_SUL!T22)</f>
        <v>-</v>
      </c>
      <c r="F19" s="145" t="str">
        <f>IF(SP_SUL!B22="","*",SP_SUL!B22)</f>
        <v>*</v>
      </c>
      <c r="G19" s="145" t="str">
        <f>IF(SP_SUL!D22="","*",SP_SUL!D22)</f>
        <v>*</v>
      </c>
      <c r="H19" s="145" t="str">
        <f>IF(SP_SUL!F22="","*",SP_SUL!F22)</f>
        <v>*</v>
      </c>
      <c r="I19" s="145" t="str">
        <f>IF(SP_SUL!H22="","*",SP_SUL!H22)</f>
        <v>*</v>
      </c>
      <c r="J19" s="145" t="str">
        <f>IF(SP_SUL!I22="","*",SP_SUL!I22)</f>
        <v>*</v>
      </c>
      <c r="K19" s="139" t="str">
        <f>IF(SP_SUL!M22="","*",SP_SUL!M22)</f>
        <v>-</v>
      </c>
      <c r="L19" s="139" t="str">
        <f>IF(SP_SUL!N22="","*",SP_SUL!N22)</f>
        <v>-</v>
      </c>
      <c r="M19" s="140" t="str">
        <f>IF(SP_SUL!J22="","*",SP_SUL!J22)</f>
        <v>*</v>
      </c>
      <c r="N19" s="144" t="str">
        <f>IF(SP_SUL!K22="","*",SP_SUL!K22)</f>
        <v>*</v>
      </c>
      <c r="O19" s="144" t="str">
        <f>IF(SP_SUL!L22="","*",SP_SUL!L22)</f>
        <v>*</v>
      </c>
      <c r="P19" s="143" t="str">
        <f>IF(SP_SUL!O22="","*",SP_SUL!O22)</f>
        <v>*</v>
      </c>
      <c r="Q19" s="143" t="str">
        <f>IF(SP_SUL!P22="","*",SP_SUL!P22)</f>
        <v>*</v>
      </c>
      <c r="R19" s="145" t="str">
        <f>IF(SP_SUL!Q22="","*",CONCATENATE(SP_SUL!Q22," ",SP_SUL!R22))</f>
        <v>*</v>
      </c>
      <c r="S19" s="145" t="str">
        <f>IF(SP_SUL!V22="","*",SP_SUL!V22)</f>
        <v>*</v>
      </c>
      <c r="T19" s="145" t="str">
        <f>IF(SP_SUL!W22="","*",SP_SUL!W22)</f>
        <v>*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*</v>
      </c>
      <c r="C20" s="146" t="str">
        <f>IF(SP_SUL!Z23="","*",SP_SUL!Z23)</f>
        <v>*</v>
      </c>
      <c r="D20" s="139" t="str">
        <f>IF(SP_SUL!S23="","*",SP_SUL!S23)</f>
        <v>-</v>
      </c>
      <c r="E20" s="139" t="str">
        <f>IF(SP_SUL!T23="","*",SP_SUL!T23)</f>
        <v>-</v>
      </c>
      <c r="F20" s="145" t="str">
        <f>IF(SP_SUL!B23="","*",SP_SUL!B23)</f>
        <v>*</v>
      </c>
      <c r="G20" s="145" t="str">
        <f>IF(SP_SUL!D23="","*",SP_SUL!D23)</f>
        <v>*</v>
      </c>
      <c r="H20" s="145" t="str">
        <f>IF(SP_SUL!F23="","*",SP_SUL!F23)</f>
        <v>*</v>
      </c>
      <c r="I20" s="145" t="str">
        <f>IF(SP_SUL!H23="","*",SP_SUL!H23)</f>
        <v>*</v>
      </c>
      <c r="J20" s="145" t="str">
        <f>IF(SP_SUL!I23="","*",SP_SUL!I23)</f>
        <v>*</v>
      </c>
      <c r="K20" s="139" t="str">
        <f>IF(SP_SUL!M23="","*",SP_SUL!M23)</f>
        <v>-</v>
      </c>
      <c r="L20" s="139" t="str">
        <f>IF(SP_SUL!N23="","*",SP_SUL!N23)</f>
        <v>-</v>
      </c>
      <c r="M20" s="140" t="str">
        <f>IF(SP_SUL!J23="","*",SP_SUL!J23)</f>
        <v>*</v>
      </c>
      <c r="N20" s="144" t="str">
        <f>IF(SP_SUL!K23="","*",SP_SUL!K23)</f>
        <v>*</v>
      </c>
      <c r="O20" s="144" t="str">
        <f>IF(SP_SUL!L23="","*",SP_SUL!L23)</f>
        <v>*</v>
      </c>
      <c r="P20" s="143" t="str">
        <f>IF(SP_SUL!O23="","*",SP_SUL!O23)</f>
        <v>*</v>
      </c>
      <c r="Q20" s="143" t="str">
        <f>IF(SP_SUL!P23="","*",SP_SUL!P23)</f>
        <v>*</v>
      </c>
      <c r="R20" s="145" t="str">
        <f>IF(SP_SUL!Q23="","*",CONCATENATE(SP_SUL!Q23," ",SP_SUL!R23))</f>
        <v>*</v>
      </c>
      <c r="S20" s="145" t="str">
        <f>IF(SP_SUL!V23="","*",SP_SUL!V23)</f>
        <v>*</v>
      </c>
      <c r="T20" s="145" t="str">
        <f>IF(SP_SUL!W23="","*",SP_SUL!W23)</f>
        <v>*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*</v>
      </c>
      <c r="C23" s="146" t="str">
        <f>IF(SP_SUL!Z26="","*",SP_SUL!Z26)</f>
        <v>*</v>
      </c>
      <c r="D23" s="139" t="str">
        <f>IF(SP_SUL!S26="","*",SP_SUL!S26)</f>
        <v>-</v>
      </c>
      <c r="E23" s="139" t="str">
        <f>IF(SP_SUL!T26="","*",SP_SUL!T26)</f>
        <v>-</v>
      </c>
      <c r="F23" s="145" t="str">
        <f>IF(SP_SUL!B26="","*",SP_SUL!B26)</f>
        <v>*</v>
      </c>
      <c r="G23" s="145" t="str">
        <f>IF(SP_SUL!D26="","*",SP_SUL!D26)</f>
        <v>*</v>
      </c>
      <c r="H23" s="145" t="str">
        <f>IF(SP_SUL!F26="","*",SP_SUL!F26)</f>
        <v>*</v>
      </c>
      <c r="I23" s="145" t="str">
        <f>IF(SP_SUL!H26="","*",SP_SUL!H26)</f>
        <v>*</v>
      </c>
      <c r="J23" s="145" t="str">
        <f>IF(SP_SUL!I26="","*",SP_SUL!I26)</f>
        <v>*</v>
      </c>
      <c r="K23" s="139" t="str">
        <f>IF(SP_SUL!M26="","*",SP_SUL!M26)</f>
        <v>-</v>
      </c>
      <c r="L23" s="139" t="str">
        <f>IF(SP_SUL!N26="","*",SP_SUL!N26)</f>
        <v>-</v>
      </c>
      <c r="M23" s="140" t="str">
        <f>IF(SP_SUL!J26="","*",SP_SUL!J26)</f>
        <v>*</v>
      </c>
      <c r="N23" s="144" t="str">
        <f>IF(SP_SUL!K26="","*",SP_SUL!K26)</f>
        <v>*</v>
      </c>
      <c r="O23" s="144" t="str">
        <f>IF(SP_SUL!L26="","*",SP_SUL!L26)</f>
        <v>*</v>
      </c>
      <c r="P23" s="143" t="str">
        <f>IF(SP_SUL!O26="","*",SP_SUL!O26)</f>
        <v>*</v>
      </c>
      <c r="Q23" s="143" t="str">
        <f>IF(SP_SUL!P26="","*",SP_SUL!P26)</f>
        <v>*</v>
      </c>
      <c r="R23" s="145" t="str">
        <f>IF(SP_SUL!Q26="","*",CONCATENATE(SP_SUL!Q26," ",SP_SUL!R26))</f>
        <v>*</v>
      </c>
      <c r="S23" s="145" t="str">
        <f>IF(SP_SUL!V26="","*",SP_SUL!V26)</f>
        <v>*</v>
      </c>
      <c r="T23" s="145" t="str">
        <f>IF(SP_SUL!W26="","*",SP_SUL!W26)</f>
        <v>*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*</v>
      </c>
      <c r="C24" s="146" t="str">
        <f>IF(SP_SUL!Z27="","*",SP_SUL!Z27)</f>
        <v>*</v>
      </c>
      <c r="D24" s="139" t="str">
        <f>IF(SP_SUL!S27="","*",SP_SUL!S27)</f>
        <v>-</v>
      </c>
      <c r="E24" s="139" t="str">
        <f>IF(SP_SUL!T27="","*",SP_SUL!T27)</f>
        <v>-</v>
      </c>
      <c r="F24" s="145" t="str">
        <f>IF(SP_SUL!B27="","*",SP_SUL!B27)</f>
        <v>*</v>
      </c>
      <c r="G24" s="145" t="str">
        <f>IF(SP_SUL!D27="","*",SP_SUL!D27)</f>
        <v>*</v>
      </c>
      <c r="H24" s="145" t="str">
        <f>IF(SP_SUL!F27="","*",SP_SUL!F27)</f>
        <v>*</v>
      </c>
      <c r="I24" s="145" t="str">
        <f>IF(SP_SUL!H27="","*",SP_SUL!H27)</f>
        <v>*</v>
      </c>
      <c r="J24" s="145" t="str">
        <f>IF(SP_SUL!I27="","*",SP_SUL!I27)</f>
        <v>*</v>
      </c>
      <c r="K24" s="139" t="str">
        <f>IF(SP_SUL!M27="","*",SP_SUL!M27)</f>
        <v>-</v>
      </c>
      <c r="L24" s="139" t="str">
        <f>IF(SP_SUL!N27="","*",SP_SUL!N27)</f>
        <v>-</v>
      </c>
      <c r="M24" s="140" t="str">
        <f>IF(SP_SUL!J27="","*",SP_SUL!J27)</f>
        <v>*</v>
      </c>
      <c r="N24" s="144" t="str">
        <f>IF(SP_SUL!K27="","*",SP_SUL!K27)</f>
        <v>*</v>
      </c>
      <c r="O24" s="144" t="str">
        <f>IF(SP_SUL!L27="","*",SP_SUL!L27)</f>
        <v>*</v>
      </c>
      <c r="P24" s="143" t="str">
        <f>IF(SP_SUL!O27="","*",SP_SUL!O27)</f>
        <v>*</v>
      </c>
      <c r="Q24" s="143" t="str">
        <f>IF(SP_SUL!P27="","*",SP_SUL!P27)</f>
        <v>*</v>
      </c>
      <c r="R24" s="145" t="str">
        <f>IF(SP_SUL!Q27="","*",CONCATENATE(SP_SUL!Q27," ",SP_SUL!R27))</f>
        <v>*</v>
      </c>
      <c r="S24" s="145" t="str">
        <f>IF(SP_SUL!V27="","*",SP_SUL!V27)</f>
        <v>*</v>
      </c>
      <c r="T24" s="145" t="str">
        <f>IF(SP_SUL!W27="","*",SP_SUL!W27)</f>
        <v>*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*</v>
      </c>
      <c r="C25" s="146" t="str">
        <f>IF(SP_SUL!Z28="","*",SP_SUL!Z28)</f>
        <v>*</v>
      </c>
      <c r="D25" s="139" t="str">
        <f>IF(SP_SUL!S28="","*",SP_SUL!S28)</f>
        <v>-</v>
      </c>
      <c r="E25" s="139" t="str">
        <f>IF(SP_SUL!T28="","*",SP_SUL!T28)</f>
        <v>-</v>
      </c>
      <c r="F25" s="145" t="str">
        <f>IF(SP_SUL!B28="","*",SP_SUL!B28)</f>
        <v>*</v>
      </c>
      <c r="G25" s="145" t="str">
        <f>IF(SP_SUL!D28="","*",SP_SUL!D28)</f>
        <v>*</v>
      </c>
      <c r="H25" s="145" t="str">
        <f>IF(SP_SUL!F28="","*",SP_SUL!F28)</f>
        <v>*</v>
      </c>
      <c r="I25" s="145" t="str">
        <f>IF(SP_SUL!H28="","*",SP_SUL!H28)</f>
        <v>*</v>
      </c>
      <c r="J25" s="145" t="str">
        <f>IF(SP_SUL!I28="","*",SP_SUL!I28)</f>
        <v>*</v>
      </c>
      <c r="K25" s="139" t="str">
        <f>IF(SP_SUL!M28="","*",SP_SUL!M28)</f>
        <v>-</v>
      </c>
      <c r="L25" s="139" t="str">
        <f>IF(SP_SUL!N28="","*",SP_SUL!N28)</f>
        <v>-</v>
      </c>
      <c r="M25" s="140" t="str">
        <f>IF(SP_SUL!J28="","*",SP_SUL!J28)</f>
        <v>*</v>
      </c>
      <c r="N25" s="144" t="str">
        <f>IF(SP_SUL!K28="","*",SP_SUL!K28)</f>
        <v>*</v>
      </c>
      <c r="O25" s="144" t="str">
        <f>IF(SP_SUL!L28="","*",SP_SUL!L28)</f>
        <v>*</v>
      </c>
      <c r="P25" s="143" t="str">
        <f>IF(SP_SUL!O28="","*",SP_SUL!O28)</f>
        <v>*</v>
      </c>
      <c r="Q25" s="143" t="str">
        <f>IF(SP_SUL!P28="","*",SP_SUL!P28)</f>
        <v>*</v>
      </c>
      <c r="R25" s="145" t="str">
        <f>IF(SP_SUL!Q28="","*",CONCATENATE(SP_SUL!Q28," ",SP_SUL!R28))</f>
        <v>*</v>
      </c>
      <c r="S25" s="145" t="str">
        <f>IF(SP_SUL!V28="","*",SP_SUL!V28)</f>
        <v>*</v>
      </c>
      <c r="T25" s="145" t="str">
        <f>IF(SP_SUL!W28="","*",SP_SUL!W28)</f>
        <v>*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*</v>
      </c>
      <c r="C26" s="146" t="str">
        <f>IF(SP_SUL!Z29="","*",SP_SUL!Z29)</f>
        <v>*</v>
      </c>
      <c r="D26" s="139" t="str">
        <f>IF(SP_SUL!S29="","*",SP_SUL!S29)</f>
        <v>-</v>
      </c>
      <c r="E26" s="139" t="str">
        <f>IF(SP_SUL!T29="","*",SP_SUL!T29)</f>
        <v>-</v>
      </c>
      <c r="F26" s="145" t="str">
        <f>IF(SP_SUL!B29="","*",SP_SUL!B29)</f>
        <v>*</v>
      </c>
      <c r="G26" s="145" t="str">
        <f>IF(SP_SUL!D29="","*",SP_SUL!D29)</f>
        <v>*</v>
      </c>
      <c r="H26" s="145" t="str">
        <f>IF(SP_SUL!F29="","*",SP_SUL!F29)</f>
        <v>*</v>
      </c>
      <c r="I26" s="145" t="str">
        <f>IF(SP_SUL!H29="","*",SP_SUL!H29)</f>
        <v>*</v>
      </c>
      <c r="J26" s="145" t="str">
        <f>IF(SP_SUL!I29="","*",SP_SUL!I29)</f>
        <v>*</v>
      </c>
      <c r="K26" s="139" t="str">
        <f>IF(SP_SUL!M29="","*",SP_SUL!M29)</f>
        <v>-</v>
      </c>
      <c r="L26" s="139" t="str">
        <f>IF(SP_SUL!N29="","*",SP_SUL!N29)</f>
        <v>-</v>
      </c>
      <c r="M26" s="140" t="str">
        <f>IF(SP_SUL!J29="","*",SP_SUL!J29)</f>
        <v>*</v>
      </c>
      <c r="N26" s="144" t="str">
        <f>IF(SP_SUL!K29="","*",SP_SUL!K29)</f>
        <v>*</v>
      </c>
      <c r="O26" s="144" t="str">
        <f>IF(SP_SUL!L29="","*",SP_SUL!L29)</f>
        <v>*</v>
      </c>
      <c r="P26" s="143" t="str">
        <f>IF(SP_SUL!O29="","*",SP_SUL!O29)</f>
        <v>*</v>
      </c>
      <c r="Q26" s="143" t="str">
        <f>IF(SP_SUL!P29="","*",SP_SUL!P29)</f>
        <v>*</v>
      </c>
      <c r="R26" s="145" t="str">
        <f>IF(SP_SUL!Q29="","*",CONCATENATE(SP_SUL!Q29," ",SP_SUL!R29))</f>
        <v>*</v>
      </c>
      <c r="S26" s="145" t="str">
        <f>IF(SP_SUL!V29="","*",SP_SUL!V29)</f>
        <v>*</v>
      </c>
      <c r="T26" s="145" t="str">
        <f>IF(SP_SUL!W29="","*",SP_SUL!W29)</f>
        <v>*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*</v>
      </c>
      <c r="C30" s="146" t="str">
        <f>IF(SP_SUL!Z33="","*",SP_SUL!Z33)</f>
        <v>*</v>
      </c>
      <c r="D30" s="139" t="str">
        <f>IF(SP_SUL!S33="","*",SP_SUL!S33)</f>
        <v>-</v>
      </c>
      <c r="E30" s="139" t="str">
        <f>IF(SP_SUL!T33="","*",SP_SUL!T33)</f>
        <v>-</v>
      </c>
      <c r="F30" s="145" t="str">
        <f>IF(SP_SUL!B33="","*",SP_SUL!B33)</f>
        <v>*</v>
      </c>
      <c r="G30" s="145" t="str">
        <f>IF(SP_SUL!D33="","*",SP_SUL!D33)</f>
        <v>*</v>
      </c>
      <c r="H30" s="145" t="str">
        <f>IF(SP_SUL!F33="","*",SP_SUL!F33)</f>
        <v>*</v>
      </c>
      <c r="I30" s="145" t="str">
        <f>IF(SP_SUL!H33="","*",SP_SUL!H33)</f>
        <v>*</v>
      </c>
      <c r="J30" s="145" t="str">
        <f>IF(SP_SUL!I33="","*",SP_SUL!I33)</f>
        <v>*</v>
      </c>
      <c r="K30" s="139" t="str">
        <f>IF(SP_SUL!M33="","*",SP_SUL!M33)</f>
        <v>-</v>
      </c>
      <c r="L30" s="139" t="str">
        <f>IF(SP_SUL!N33="","*",SP_SUL!N33)</f>
        <v>-</v>
      </c>
      <c r="M30" s="140" t="str">
        <f>IF(SP_SUL!J33="","*",SP_SUL!J33)</f>
        <v>*</v>
      </c>
      <c r="N30" s="144" t="str">
        <f>IF(SP_SUL!K33="","*",SP_SUL!K33)</f>
        <v>*</v>
      </c>
      <c r="O30" s="144" t="str">
        <f>IF(SP_SUL!L33="","*",SP_SUL!L33)</f>
        <v>*</v>
      </c>
      <c r="P30" s="143" t="str">
        <f>IF(SP_SUL!O33="","*",SP_SUL!O33)</f>
        <v>*</v>
      </c>
      <c r="Q30" s="143" t="str">
        <f>IF(SP_SUL!P33="","*",SP_SUL!P33)</f>
        <v>*</v>
      </c>
      <c r="R30" s="145" t="str">
        <f>IF(SP_SUL!Q33="","*",CONCATENATE(SP_SUL!Q33," ",SP_SUL!R33))</f>
        <v>*</v>
      </c>
      <c r="S30" s="145" t="str">
        <f>IF(SP_SUL!V33="","*",SP_SUL!V33)</f>
        <v>*</v>
      </c>
      <c r="T30" s="145" t="str">
        <f>IF(SP_SUL!W33="","*",SP_SUL!W33)</f>
        <v>*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*</v>
      </c>
      <c r="C31" s="146" t="str">
        <f>IF(SP_SUL!Z34="","*",SP_SUL!Z34)</f>
        <v>*</v>
      </c>
      <c r="D31" s="139" t="str">
        <f>IF(SP_SUL!S34="","*",SP_SUL!S34)</f>
        <v>-</v>
      </c>
      <c r="E31" s="139" t="str">
        <f>IF(SP_SUL!T34="","*",SP_SUL!T34)</f>
        <v>-</v>
      </c>
      <c r="F31" s="145" t="str">
        <f>IF(SP_SUL!B34="","*",SP_SUL!B34)</f>
        <v>*</v>
      </c>
      <c r="G31" s="145" t="str">
        <f>IF(SP_SUL!D34="","*",SP_SUL!D34)</f>
        <v>*</v>
      </c>
      <c r="H31" s="145" t="str">
        <f>IF(SP_SUL!F34="","*",SP_SUL!F34)</f>
        <v>*</v>
      </c>
      <c r="I31" s="145" t="str">
        <f>IF(SP_SUL!H34="","*",SP_SUL!H34)</f>
        <v>*</v>
      </c>
      <c r="J31" s="145" t="str">
        <f>IF(SP_SUL!I34="","*",SP_SUL!I34)</f>
        <v>*</v>
      </c>
      <c r="K31" s="139" t="str">
        <f>IF(SP_SUL!M34="","*",SP_SUL!M34)</f>
        <v>-</v>
      </c>
      <c r="L31" s="139" t="str">
        <f>IF(SP_SUL!N34="","*",SP_SUL!N34)</f>
        <v>-</v>
      </c>
      <c r="M31" s="140" t="str">
        <f>IF(SP_SUL!J34="","*",SP_SUL!J34)</f>
        <v>*</v>
      </c>
      <c r="N31" s="144" t="str">
        <f>IF(SP_SUL!K34="","*",SP_SUL!K34)</f>
        <v>*</v>
      </c>
      <c r="O31" s="144" t="str">
        <f>IF(SP_SUL!L34="","*",SP_SUL!L34)</f>
        <v>*</v>
      </c>
      <c r="P31" s="143" t="str">
        <f>IF(SP_SUL!O34="","*",SP_SUL!O34)</f>
        <v>*</v>
      </c>
      <c r="Q31" s="143" t="str">
        <f>IF(SP_SUL!P34="","*",SP_SUL!P34)</f>
        <v>*</v>
      </c>
      <c r="R31" s="145" t="str">
        <f>IF(SP_SUL!Q34="","*",CONCATENATE(SP_SUL!Q34," ",SP_SUL!R34))</f>
        <v>*</v>
      </c>
      <c r="S31" s="145" t="str">
        <f>IF(SP_SUL!V34="","*",SP_SUL!V34)</f>
        <v>*</v>
      </c>
      <c r="T31" s="145" t="str">
        <f>IF(SP_SUL!W34="","*",SP_SUL!W34)</f>
        <v>*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*</v>
      </c>
      <c r="C32" s="146" t="str">
        <f>IF(SP_SUL!Z35="","*",SP_SUL!Z35)</f>
        <v>*</v>
      </c>
      <c r="D32" s="139" t="str">
        <f>IF(SP_SUL!S35="","*",SP_SUL!S35)</f>
        <v>-</v>
      </c>
      <c r="E32" s="139" t="str">
        <f>IF(SP_SUL!T35="","*",SP_SUL!T35)</f>
        <v>-</v>
      </c>
      <c r="F32" s="145" t="str">
        <f>IF(SP_SUL!B35="","*",SP_SUL!B35)</f>
        <v>*</v>
      </c>
      <c r="G32" s="145" t="str">
        <f>IF(SP_SUL!D35="","*",SP_SUL!D35)</f>
        <v>*</v>
      </c>
      <c r="H32" s="145" t="str">
        <f>IF(SP_SUL!F35="","*",SP_SUL!F35)</f>
        <v>*</v>
      </c>
      <c r="I32" s="145" t="str">
        <f>IF(SP_SUL!H35="","*",SP_SUL!H35)</f>
        <v>*</v>
      </c>
      <c r="J32" s="145" t="str">
        <f>IF(SP_SUL!I35="","*",SP_SUL!I35)</f>
        <v>*</v>
      </c>
      <c r="K32" s="139" t="str">
        <f>IF(SP_SUL!M35="","*",SP_SUL!M35)</f>
        <v>-</v>
      </c>
      <c r="L32" s="139" t="str">
        <f>IF(SP_SUL!N35="","*",SP_SUL!N35)</f>
        <v>-</v>
      </c>
      <c r="M32" s="140" t="str">
        <f>IF(SP_SUL!J35="","*",SP_SUL!J35)</f>
        <v>*</v>
      </c>
      <c r="N32" s="144" t="str">
        <f>IF(SP_SUL!K35="","*",SP_SUL!K35)</f>
        <v>*</v>
      </c>
      <c r="O32" s="144" t="str">
        <f>IF(SP_SUL!L35="","*",SP_SUL!L35)</f>
        <v>*</v>
      </c>
      <c r="P32" s="143" t="str">
        <f>IF(SP_SUL!O35="","*",SP_SUL!O35)</f>
        <v>*</v>
      </c>
      <c r="Q32" s="143" t="str">
        <f>IF(SP_SUL!P35="","*",SP_SUL!P35)</f>
        <v>*</v>
      </c>
      <c r="R32" s="145" t="str">
        <f>IF(SP_SUL!Q35="","*",CONCATENATE(SP_SUL!Q35," ",SP_SUL!R35))</f>
        <v>*</v>
      </c>
      <c r="S32" s="145" t="str">
        <f>IF(SP_SUL!V35="","*",SP_SUL!V35)</f>
        <v>*</v>
      </c>
      <c r="T32" s="145" t="str">
        <f>IF(SP_SUL!W35="","*",SP_SUL!W35)</f>
        <v>*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*</v>
      </c>
      <c r="C33" s="146" t="str">
        <f>IF(SP_SUL!Z36="","*",SP_SUL!Z36)</f>
        <v>*</v>
      </c>
      <c r="D33" s="139" t="str">
        <f>IF(SP_SUL!S36="","*",SP_SUL!S36)</f>
        <v>-</v>
      </c>
      <c r="E33" s="139" t="str">
        <f>IF(SP_SUL!T36="","*",SP_SUL!T36)</f>
        <v>-</v>
      </c>
      <c r="F33" s="145" t="str">
        <f>IF(SP_SUL!B36="","*",SP_SUL!B36)</f>
        <v>*</v>
      </c>
      <c r="G33" s="145" t="str">
        <f>IF(SP_SUL!D36="","*",SP_SUL!D36)</f>
        <v>*</v>
      </c>
      <c r="H33" s="145" t="str">
        <f>IF(SP_SUL!F36="","*",SP_SUL!F36)</f>
        <v>*</v>
      </c>
      <c r="I33" s="145" t="str">
        <f>IF(SP_SUL!H36="","*",SP_SUL!H36)</f>
        <v>*</v>
      </c>
      <c r="J33" s="145" t="str">
        <f>IF(SP_SUL!I36="","*",SP_SUL!I36)</f>
        <v>*</v>
      </c>
      <c r="K33" s="139" t="str">
        <f>IF(SP_SUL!M36="","*",SP_SUL!M36)</f>
        <v>-</v>
      </c>
      <c r="L33" s="139" t="str">
        <f>IF(SP_SUL!N36="","*",SP_SUL!N36)</f>
        <v>-</v>
      </c>
      <c r="M33" s="140" t="str">
        <f>IF(SP_SUL!J36="","*",SP_SUL!J36)</f>
        <v>*</v>
      </c>
      <c r="N33" s="144" t="str">
        <f>IF(SP_SUL!K36="","*",SP_SUL!K36)</f>
        <v>*</v>
      </c>
      <c r="O33" s="144" t="str">
        <f>IF(SP_SUL!L36="","*",SP_SUL!L36)</f>
        <v>*</v>
      </c>
      <c r="P33" s="143" t="str">
        <f>IF(SP_SUL!O36="","*",SP_SUL!O36)</f>
        <v>*</v>
      </c>
      <c r="Q33" s="143" t="str">
        <f>IF(SP_SUL!P36="","*",SP_SUL!P36)</f>
        <v>*</v>
      </c>
      <c r="R33" s="145" t="str">
        <f>IF(SP_SUL!Q36="","*",CONCATENATE(SP_SUL!Q36," ",SP_SUL!R36))</f>
        <v>*</v>
      </c>
      <c r="S33" s="145" t="str">
        <f>IF(SP_SUL!V36="","*",SP_SUL!V36)</f>
        <v>*</v>
      </c>
      <c r="T33" s="145" t="str">
        <f>IF(SP_SUL!W36="","*",SP_SUL!W36)</f>
        <v>*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*</v>
      </c>
      <c r="C34" s="146" t="str">
        <f>IF(SP_SUL!Z37="","*",SP_SUL!Z37)</f>
        <v>*</v>
      </c>
      <c r="D34" s="139" t="str">
        <f>IF(SP_SUL!S37="","*",SP_SUL!S37)</f>
        <v>-</v>
      </c>
      <c r="E34" s="139" t="str">
        <f>IF(SP_SUL!T37="","*",SP_SUL!T37)</f>
        <v>-</v>
      </c>
      <c r="F34" s="145" t="str">
        <f>IF(SP_SUL!B37="","*",SP_SUL!B37)</f>
        <v>*</v>
      </c>
      <c r="G34" s="145" t="str">
        <f>IF(SP_SUL!D37="","*",SP_SUL!D37)</f>
        <v>*</v>
      </c>
      <c r="H34" s="145" t="str">
        <f>IF(SP_SUL!F37="","*",SP_SUL!F37)</f>
        <v>*</v>
      </c>
      <c r="I34" s="145" t="str">
        <f>IF(SP_SUL!H37="","*",SP_SUL!H37)</f>
        <v>*</v>
      </c>
      <c r="J34" s="145" t="str">
        <f>IF(SP_SUL!I37="","*",SP_SUL!I37)</f>
        <v>*</v>
      </c>
      <c r="K34" s="139" t="str">
        <f>IF(SP_SUL!M37="","*",SP_SUL!M37)</f>
        <v>-</v>
      </c>
      <c r="L34" s="139" t="str">
        <f>IF(SP_SUL!N37="","*",SP_SUL!N37)</f>
        <v>-</v>
      </c>
      <c r="M34" s="140" t="str">
        <f>IF(SP_SUL!J37="","*",SP_SUL!J37)</f>
        <v>*</v>
      </c>
      <c r="N34" s="144" t="str">
        <f>IF(SP_SUL!K37="","*",SP_SUL!K37)</f>
        <v>*</v>
      </c>
      <c r="O34" s="144" t="str">
        <f>IF(SP_SUL!L37="","*",SP_SUL!L37)</f>
        <v>*</v>
      </c>
      <c r="P34" s="143" t="str">
        <f>IF(SP_SUL!O37="","*",SP_SUL!O37)</f>
        <v>*</v>
      </c>
      <c r="Q34" s="143" t="str">
        <f>IF(SP_SUL!P37="","*",SP_SUL!P37)</f>
        <v>*</v>
      </c>
      <c r="R34" s="145" t="str">
        <f>IF(SP_SUL!Q37="","*",CONCATENATE(SP_SUL!Q37," ",SP_SUL!R37))</f>
        <v>*</v>
      </c>
      <c r="S34" s="145" t="str">
        <f>IF(SP_SUL!V37="","*",SP_SUL!V37)</f>
        <v>*</v>
      </c>
      <c r="T34" s="145" t="str">
        <f>IF(SP_SUL!W37="","*",SP_SUL!W37)</f>
        <v>*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*</v>
      </c>
      <c r="C35" s="146" t="str">
        <f>IF(SP_SUL!Z38="","*",SP_SUL!Z38)</f>
        <v>*</v>
      </c>
      <c r="D35" s="139" t="str">
        <f>IF(SP_SUL!S38="","*",SP_SUL!S38)</f>
        <v>-</v>
      </c>
      <c r="E35" s="139" t="str">
        <f>IF(SP_SUL!T38="","*",SP_SUL!T38)</f>
        <v>-</v>
      </c>
      <c r="F35" s="145" t="str">
        <f>IF(SP_SUL!B38="","*",SP_SUL!B38)</f>
        <v>*</v>
      </c>
      <c r="G35" s="145" t="str">
        <f>IF(SP_SUL!D38="","*",SP_SUL!D38)</f>
        <v>*</v>
      </c>
      <c r="H35" s="145" t="str">
        <f>IF(SP_SUL!F38="","*",SP_SUL!F38)</f>
        <v>*</v>
      </c>
      <c r="I35" s="145" t="str">
        <f>IF(SP_SUL!H38="","*",SP_SUL!H38)</f>
        <v>*</v>
      </c>
      <c r="J35" s="145" t="str">
        <f>IF(SP_SUL!I38="","*",SP_SUL!I38)</f>
        <v>*</v>
      </c>
      <c r="K35" s="139" t="str">
        <f>IF(SP_SUL!M38="","*",SP_SUL!M38)</f>
        <v>-</v>
      </c>
      <c r="L35" s="139" t="str">
        <f>IF(SP_SUL!N38="","*",SP_SUL!N38)</f>
        <v>-</v>
      </c>
      <c r="M35" s="140" t="str">
        <f>IF(SP_SUL!J38="","*",SP_SUL!J38)</f>
        <v>*</v>
      </c>
      <c r="N35" s="144" t="str">
        <f>IF(SP_SUL!K38="","*",SP_SUL!K38)</f>
        <v>*</v>
      </c>
      <c r="O35" s="144" t="str">
        <f>IF(SP_SUL!L38="","*",SP_SUL!L38)</f>
        <v>*</v>
      </c>
      <c r="P35" s="143" t="str">
        <f>IF(SP_SUL!O38="","*",SP_SUL!O38)</f>
        <v>*</v>
      </c>
      <c r="Q35" s="143" t="str">
        <f>IF(SP_SUL!P38="","*",SP_SUL!P38)</f>
        <v>*</v>
      </c>
      <c r="R35" s="145" t="str">
        <f>IF(SP_SUL!Q38="","*",CONCATENATE(SP_SUL!Q38," ",SP_SUL!R38))</f>
        <v>*</v>
      </c>
      <c r="S35" s="145" t="str">
        <f>IF(SP_SUL!V38="","*",SP_SUL!V38)</f>
        <v>*</v>
      </c>
      <c r="T35" s="145" t="str">
        <f>IF(SP_SUL!W38="","*",SP_SUL!W38)</f>
        <v>*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*</v>
      </c>
      <c r="C36" s="146" t="str">
        <f>IF(SP_SUL!Z39="","*",SP_SUL!Z39)</f>
        <v>*</v>
      </c>
      <c r="D36" s="139" t="str">
        <f>IF(SP_SUL!S39="","*",SP_SUL!S39)</f>
        <v>-</v>
      </c>
      <c r="E36" s="139" t="str">
        <f>IF(SP_SUL!T39="","*",SP_SUL!T39)</f>
        <v>-</v>
      </c>
      <c r="F36" s="145" t="str">
        <f>IF(SP_SUL!B39="","*",SP_SUL!B39)</f>
        <v>*</v>
      </c>
      <c r="G36" s="145" t="str">
        <f>IF(SP_SUL!D39="","*",SP_SUL!D39)</f>
        <v>*</v>
      </c>
      <c r="H36" s="145" t="str">
        <f>IF(SP_SUL!F39="","*",SP_SUL!F39)</f>
        <v>*</v>
      </c>
      <c r="I36" s="145" t="str">
        <f>IF(SP_SUL!H39="","*",SP_SUL!H39)</f>
        <v>*</v>
      </c>
      <c r="J36" s="145" t="str">
        <f>IF(SP_SUL!I39="","*",SP_SUL!I39)</f>
        <v>*</v>
      </c>
      <c r="K36" s="139" t="str">
        <f>IF(SP_SUL!M39="","*",SP_SUL!M39)</f>
        <v>-</v>
      </c>
      <c r="L36" s="139" t="str">
        <f>IF(SP_SUL!N39="","*",SP_SUL!N39)</f>
        <v>-</v>
      </c>
      <c r="M36" s="140" t="str">
        <f>IF(SP_SUL!J39="","*",SP_SUL!J39)</f>
        <v>*</v>
      </c>
      <c r="N36" s="144" t="str">
        <f>IF(SP_SUL!K39="","*",SP_SUL!K39)</f>
        <v>*</v>
      </c>
      <c r="O36" s="144" t="str">
        <f>IF(SP_SUL!L39="","*",SP_SUL!L39)</f>
        <v>*</v>
      </c>
      <c r="P36" s="143" t="str">
        <f>IF(SP_SUL!O39="","*",SP_SUL!O39)</f>
        <v>*</v>
      </c>
      <c r="Q36" s="143" t="str">
        <f>IF(SP_SUL!P39="","*",SP_SUL!P39)</f>
        <v>*</v>
      </c>
      <c r="R36" s="145" t="str">
        <f>IF(SP_SUL!Q39="","*",CONCATENATE(SP_SUL!Q39," ",SP_SUL!R39))</f>
        <v>*</v>
      </c>
      <c r="S36" s="145" t="str">
        <f>IF(SP_SUL!V39="","*",SP_SUL!V39)</f>
        <v>*</v>
      </c>
      <c r="T36" s="145" t="str">
        <f>IF(SP_SUL!W39="","*",SP_SUL!W39)</f>
        <v>*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Oportunidade</v>
      </c>
      <c r="C936" s="146" t="str">
        <f>IF(SP_SUL!Z939="","*",SP_SUL!Z939)</f>
        <v>*</v>
      </c>
      <c r="D936" s="139" t="str">
        <f>IF(SP_SUL!S939="","*",SP_SUL!S939)</f>
        <v>SP SUL</v>
      </c>
      <c r="E936" s="139" t="str">
        <f>IF(SP_SUL!T939="","*",SP_SUL!T939)</f>
        <v>ZBV-ZKE</v>
      </c>
      <c r="F936" s="145">
        <f>IF(SP_SUL!B939="","*",SP_SUL!B939)</f>
        <v>46083</v>
      </c>
      <c r="G936" s="145" t="str">
        <f>IF(SP_SUL!D939="","*",SP_SUL!D939)</f>
        <v>ROGÉRIO (TP-730)</v>
      </c>
      <c r="H936" s="145" t="str">
        <f>IF(SP_SUL!F939="","*",SP_SUL!F939)</f>
        <v>PDM - SUBSTITUIÇÃO - DORMENTE</v>
      </c>
      <c r="I936" s="145" t="str">
        <f>IF(SP_SUL!H939="","*",SP_SUL!H939)</f>
        <v>-</v>
      </c>
      <c r="J936" s="145" t="str">
        <f>IF(SP_SUL!I939="","*",SP_SUL!I939)</f>
        <v>-</v>
      </c>
      <c r="K936" s="139" t="str">
        <f>IF(SP_SUL!M939="","*",SP_SUL!M939)</f>
        <v>ZYU</v>
      </c>
      <c r="L936" s="139" t="str">
        <f>IF(SP_SUL!N939="","*",SP_SUL!N939)</f>
        <v>ZYU2</v>
      </c>
      <c r="M936" s="140">
        <f>IF(SP_SUL!J939="","*",SP_SUL!J939)</f>
        <v>56</v>
      </c>
      <c r="N936" s="144">
        <f>IF(SP_SUL!K939="","*",SP_SUL!K939)</f>
        <v>202</v>
      </c>
      <c r="O936" s="144" t="str">
        <f>IF(SP_SUL!L939="","*",SP_SUL!L939)</f>
        <v>-</v>
      </c>
      <c r="P936" s="143">
        <f>IF(SP_SUL!O939="","*",SP_SUL!O939)</f>
        <v>0.375</v>
      </c>
      <c r="Q936" s="143">
        <f>IF(SP_SUL!P939="","*",SP_SUL!P939)</f>
        <v>8.3333333333333329E-2</v>
      </c>
      <c r="R936" s="145" t="str">
        <f>IF(SP_SUL!Q939="","*",CONCATENATE(SP_SUL!Q939," ",SP_SUL!R939))</f>
        <v>30 Nº DE DORMENTES</v>
      </c>
      <c r="S936" s="145" t="str">
        <f>IF(SP_SUL!V939="","*",SP_SUL!V939)</f>
        <v>Henrique</v>
      </c>
      <c r="T936" s="145" t="str">
        <f>IF(SP_SUL!W939="","*",SP_SUL!W939)</f>
        <v>PDM - Substituição de dormentes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Contrato</v>
      </c>
      <c r="C937" s="146" t="str">
        <f>IF(SP_SUL!Z940="","*",SP_SUL!Z940)</f>
        <v>*</v>
      </c>
      <c r="D937" s="139" t="str">
        <f>IF(SP_SUL!S940="","*",SP_SUL!S940)</f>
        <v>SP SUL</v>
      </c>
      <c r="E937" s="139" t="str">
        <f>IF(SP_SUL!T940="","*",SP_SUL!T940)</f>
        <v>ZBV-ZKE</v>
      </c>
      <c r="F937" s="145">
        <f>IF(SP_SUL!B940="","*",SP_SUL!B940)</f>
        <v>46083</v>
      </c>
      <c r="G937" s="145" t="str">
        <f>IF(SP_SUL!D940="","*",SP_SUL!D940)</f>
        <v>V93</v>
      </c>
      <c r="H937" s="145" t="str">
        <f>IF(SP_SUL!F940="","*",SP_SUL!F940)</f>
        <v>MECANIZAÇÃO - SOCADORA</v>
      </c>
      <c r="I937" s="145" t="str">
        <f>IF(SP_SUL!H940="","*",SP_SUL!H940)</f>
        <v>ZYU1</v>
      </c>
      <c r="J937" s="145" t="str">
        <f>IF(SP_SUL!I940="","*",SP_SUL!I940)</f>
        <v>ZYU1</v>
      </c>
      <c r="K937" s="139" t="str">
        <f>IF(SP_SUL!M940="","*",SP_SUL!M940)</f>
        <v>ZYU-ZST</v>
      </c>
      <c r="L937" s="139" t="str">
        <f>IF(SP_SUL!N940="","*",SP_SUL!N940)</f>
        <v>ZYU206</v>
      </c>
      <c r="M937" s="140">
        <f>IF(SP_SUL!J940="","*",SP_SUL!J940)</f>
        <v>56</v>
      </c>
      <c r="N937" s="144">
        <f>IF(SP_SUL!K940="","*",SP_SUL!K940)</f>
        <v>204.4</v>
      </c>
      <c r="O937" s="144">
        <f>IF(SP_SUL!L940="","*",SP_SUL!L940)</f>
        <v>206.4</v>
      </c>
      <c r="P937" s="143">
        <f>IF(SP_SUL!O940="","*",SP_SUL!O940)</f>
        <v>0.33333333333333331</v>
      </c>
      <c r="Q937" s="143">
        <f>IF(SP_SUL!P940="","*",SP_SUL!P940)</f>
        <v>0.125</v>
      </c>
      <c r="R937" s="145" t="str">
        <f>IF(SP_SUL!Q940="","*",CONCATENATE(SP_SUL!Q940," ",SP_SUL!R940))</f>
        <v>1530 M</v>
      </c>
      <c r="S937" s="145" t="str">
        <f>IF(SP_SUL!V940="","*",SP_SUL!V940)</f>
        <v>Moises</v>
      </c>
      <c r="T937" s="145" t="str">
        <f>IF(SP_SUL!W940="","*",SP_SUL!W940)</f>
        <v>Socaria mecanizada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Oportunidade</v>
      </c>
      <c r="C938" s="146" t="str">
        <f>IF(SP_SUL!Z941="","*",SP_SUL!Z941)</f>
        <v>*</v>
      </c>
      <c r="D938" s="139" t="str">
        <f>IF(SP_SUL!S941="","*",SP_SUL!S941)</f>
        <v>SP SUL</v>
      </c>
      <c r="E938" s="139" t="str">
        <f>IF(SP_SUL!T941="","*",SP_SUL!T941)</f>
        <v>ZBV-ZKE</v>
      </c>
      <c r="F938" s="145">
        <f>IF(SP_SUL!B941="","*",SP_SUL!B941)</f>
        <v>46083</v>
      </c>
      <c r="G938" s="145" t="str">
        <f>IF(SP_SUL!D941="","*",SP_SUL!D941)</f>
        <v>W59</v>
      </c>
      <c r="H938" s="145" t="str">
        <f>IF(SP_SUL!F941="","*",SP_SUL!F941)</f>
        <v>PDM - DESCARGA - DORMENTE</v>
      </c>
      <c r="I938" s="145" t="str">
        <f>IF(SP_SUL!H941="","*",SP_SUL!H941)</f>
        <v>ZYU1</v>
      </c>
      <c r="J938" s="145" t="str">
        <f>IF(SP_SUL!I941="","*",SP_SUL!I941)</f>
        <v>ZYU1</v>
      </c>
      <c r="K938" s="139" t="str">
        <f>IF(SP_SUL!M941="","*",SP_SUL!M941)</f>
        <v>ZXP-ZFY</v>
      </c>
      <c r="L938" s="139" t="str">
        <f>IF(SP_SUL!N941="","*",SP_SUL!N941)</f>
        <v>189ZFY</v>
      </c>
      <c r="M938" s="140">
        <f>IF(SP_SUL!J941="","*",SP_SUL!J941)</f>
        <v>56</v>
      </c>
      <c r="N938" s="144">
        <f>IF(SP_SUL!K941="","*",SP_SUL!K941)</f>
        <v>190</v>
      </c>
      <c r="O938" s="144" t="str">
        <f>IF(SP_SUL!L941="","*",SP_SUL!L941)</f>
        <v>-</v>
      </c>
      <c r="P938" s="143">
        <f>IF(SP_SUL!O941="","*",SP_SUL!O941)</f>
        <v>0.375</v>
      </c>
      <c r="Q938" s="143">
        <f>IF(SP_SUL!P941="","*",SP_SUL!P941)</f>
        <v>4.1666666666666664E-2</v>
      </c>
      <c r="R938" s="145" t="str">
        <f>IF(SP_SUL!Q941="","*",CONCATENATE(SP_SUL!Q941," ",SP_SUL!R941))</f>
        <v>100 Nº DE DORMENTES</v>
      </c>
      <c r="S938" s="145" t="str">
        <f>IF(SP_SUL!V941="","*",SP_SUL!V941)</f>
        <v>Henrique</v>
      </c>
      <c r="T938" s="145" t="str">
        <f>IF(SP_SUL!W941="","*",SP_SUL!W941)</f>
        <v>Descarga de dormentes km190+000 (40min)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Oportunidade</v>
      </c>
      <c r="C939" s="146" t="str">
        <f>IF(SP_SUL!Z942="","*",SP_SUL!Z942)</f>
        <v>*</v>
      </c>
      <c r="D939" s="139" t="str">
        <f>IF(SP_SUL!S942="","*",SP_SUL!S942)</f>
        <v>SP SUL</v>
      </c>
      <c r="E939" s="139" t="str">
        <f>IF(SP_SUL!T942="","*",SP_SUL!T942)</f>
        <v>ZBV-ZKE</v>
      </c>
      <c r="F939" s="145" t="str">
        <f>IF(SP_SUL!B942="","*",SP_SUL!B942)</f>
        <v>*</v>
      </c>
      <c r="G939" s="145" t="str">
        <f>IF(SP_SUL!D942="","*",SP_SUL!D942)</f>
        <v>ROBSON (TF-701)</v>
      </c>
      <c r="H939" s="145" t="str">
        <f>IF(SP_SUL!F942="","*",SP_SUL!F942)</f>
        <v>PDM - SUBSTITUIÇÃO - DORMENTE</v>
      </c>
      <c r="I939" s="145" t="str">
        <f>IF(SP_SUL!H942="","*",SP_SUL!H942)</f>
        <v>-</v>
      </c>
      <c r="J939" s="145" t="str">
        <f>IF(SP_SUL!I942="","*",SP_SUL!I942)</f>
        <v>-</v>
      </c>
      <c r="K939" s="139" t="str">
        <f>IF(SP_SUL!M942="","*",SP_SUL!M942)</f>
        <v>ZDY-ZFY</v>
      </c>
      <c r="L939" s="139" t="str">
        <f>IF(SP_SUL!N942="","*",SP_SUL!N942)</f>
        <v>189ZFY</v>
      </c>
      <c r="M939" s="140">
        <f>IF(SP_SUL!J942="","*",SP_SUL!J942)</f>
        <v>56</v>
      </c>
      <c r="N939" s="144">
        <f>IF(SP_SUL!K942="","*",SP_SUL!K942)</f>
        <v>190.3</v>
      </c>
      <c r="O939" s="144">
        <f>IF(SP_SUL!L942="","*",SP_SUL!L942)</f>
        <v>190.5</v>
      </c>
      <c r="P939" s="143">
        <f>IF(SP_SUL!O942="","*",SP_SUL!O942)</f>
        <v>0.375</v>
      </c>
      <c r="Q939" s="143">
        <f>IF(SP_SUL!P942="","*",SP_SUL!P942)</f>
        <v>8.3333333333333329E-2</v>
      </c>
      <c r="R939" s="145" t="str">
        <f>IF(SP_SUL!Q942="","*",CONCATENATE(SP_SUL!Q942," ",SP_SUL!R942))</f>
        <v>50 Nº DE DORMENTES</v>
      </c>
      <c r="S939" s="145" t="str">
        <f>IF(SP_SUL!V942="","*",SP_SUL!V942)</f>
        <v>Robson</v>
      </c>
      <c r="T939" s="145" t="str">
        <f>IF(SP_SUL!W942="","*",SP_SUL!W942)</f>
        <v>Substituição de dormentes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Oportunidade</v>
      </c>
      <c r="C940" s="146" t="str">
        <f>IF(SP_SUL!Z943="","*",SP_SUL!Z943)</f>
        <v>*</v>
      </c>
      <c r="D940" s="139" t="str">
        <f>IF(SP_SUL!S943="","*",SP_SUL!S943)</f>
        <v>SP SUL</v>
      </c>
      <c r="E940" s="139" t="str">
        <f>IF(SP_SUL!T943="","*",SP_SUL!T943)</f>
        <v>ZBV-ZKE</v>
      </c>
      <c r="F940" s="145" t="str">
        <f>IF(SP_SUL!B943="","*",SP_SUL!B943)</f>
        <v>*</v>
      </c>
      <c r="G940" s="145" t="str">
        <f>IF(SP_SUL!D943="","*",SP_SUL!D943)</f>
        <v>JACIANO (TF-674)</v>
      </c>
      <c r="H940" s="145" t="str">
        <f>IF(SP_SUL!F943="","*",SP_SUL!F943)</f>
        <v>PDM - SUBSTITUIÇÃO - DORMENTE</v>
      </c>
      <c r="I940" s="145" t="str">
        <f>IF(SP_SUL!H943="","*",SP_SUL!H943)</f>
        <v>-</v>
      </c>
      <c r="J940" s="145" t="str">
        <f>IF(SP_SUL!I943="","*",SP_SUL!I943)</f>
        <v>-</v>
      </c>
      <c r="K940" s="139" t="str">
        <f>IF(SP_SUL!M943="","*",SP_SUL!M943)</f>
        <v>ZDY-ZFY</v>
      </c>
      <c r="L940" s="139" t="str">
        <f>IF(SP_SUL!N943="","*",SP_SUL!N943)</f>
        <v>189ZFY</v>
      </c>
      <c r="M940" s="140">
        <f>IF(SP_SUL!J943="","*",SP_SUL!J943)</f>
        <v>56</v>
      </c>
      <c r="N940" s="144">
        <f>IF(SP_SUL!K943="","*",SP_SUL!K943)</f>
        <v>190.3</v>
      </c>
      <c r="O940" s="144">
        <f>IF(SP_SUL!L943="","*",SP_SUL!L943)</f>
        <v>190.5</v>
      </c>
      <c r="P940" s="143">
        <f>IF(SP_SUL!O943="","*",SP_SUL!O943)</f>
        <v>0.375</v>
      </c>
      <c r="Q940" s="143">
        <f>IF(SP_SUL!P943="","*",SP_SUL!P943)</f>
        <v>8.3333333333333329E-2</v>
      </c>
      <c r="R940" s="145" t="str">
        <f>IF(SP_SUL!Q943="","*",CONCATENATE(SP_SUL!Q943," ",SP_SUL!R943))</f>
        <v>50 Nº DE DORMENTES</v>
      </c>
      <c r="S940" s="145" t="str">
        <f>IF(SP_SUL!V943="","*",SP_SUL!V943)</f>
        <v>Josenilton</v>
      </c>
      <c r="T940" s="145" t="str">
        <f>IF(SP_SUL!W943="","*",SP_SUL!W943)</f>
        <v>Substituição de dormentes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Oportunidade</v>
      </c>
      <c r="C941" s="146" t="str">
        <f>IF(SP_SUL!Z944="","*",SP_SUL!Z944)</f>
        <v>*</v>
      </c>
      <c r="D941" s="139" t="str">
        <f>IF(SP_SUL!S944="","*",SP_SUL!S944)</f>
        <v>SP SUL</v>
      </c>
      <c r="E941" s="139" t="str">
        <f>IF(SP_SUL!T944="","*",SP_SUL!T944)</f>
        <v>ZBV-ZKE</v>
      </c>
      <c r="F941" s="145">
        <f>IF(SP_SUL!B944="","*",SP_SUL!B944)</f>
        <v>46084</v>
      </c>
      <c r="G941" s="145" t="str">
        <f>IF(SP_SUL!D944="","*",SP_SUL!D944)</f>
        <v>EDSON/NIVALDO (TP-819)</v>
      </c>
      <c r="H941" s="145" t="str">
        <f>IF(SP_SUL!F944="","*",SP_SUL!F944)</f>
        <v>PDM - SUBSTITUIÇÃO - DORMENTE</v>
      </c>
      <c r="I941" s="145" t="str">
        <f>IF(SP_SUL!H944="","*",SP_SUL!H944)</f>
        <v>-</v>
      </c>
      <c r="J941" s="145" t="str">
        <f>IF(SP_SUL!I944="","*",SP_SUL!I944)</f>
        <v>-</v>
      </c>
      <c r="K941" s="139" t="str">
        <f>IF(SP_SUL!M944="","*",SP_SUL!M944)</f>
        <v>ZXI-ZVK</v>
      </c>
      <c r="L941" s="139" t="str">
        <f>IF(SP_SUL!N944="","*",SP_SUL!N944)</f>
        <v>224ZIC1</v>
      </c>
      <c r="M941" s="140">
        <f>IF(SP_SUL!J944="","*",SP_SUL!J944)</f>
        <v>49</v>
      </c>
      <c r="N941" s="144">
        <f>IF(SP_SUL!K944="","*",SP_SUL!K944)</f>
        <v>224.547</v>
      </c>
      <c r="O941" s="144" t="str">
        <f>IF(SP_SUL!L944="","*",SP_SUL!L944)</f>
        <v>*</v>
      </c>
      <c r="P941" s="143">
        <f>IF(SP_SUL!O944="","*",SP_SUL!O944)</f>
        <v>0.41666666666666669</v>
      </c>
      <c r="Q941" s="143">
        <f>IF(SP_SUL!P944="","*",SP_SUL!P944)</f>
        <v>8.3333333333333329E-2</v>
      </c>
      <c r="R941" s="145" t="str">
        <f>IF(SP_SUL!Q944="","*",CONCATENATE(SP_SUL!Q944," ",SP_SUL!R944))</f>
        <v>30 Nº DE DORMENTES</v>
      </c>
      <c r="S941" s="145" t="str">
        <f>IF(SP_SUL!V944="","*",SP_SUL!V944)</f>
        <v>Edson</v>
      </c>
      <c r="T941" s="145" t="str">
        <f>IF(SP_SUL!W944="","*",SP_SUL!W944)</f>
        <v>Substituição de dormentes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Oportunidade</v>
      </c>
      <c r="C942" s="146" t="str">
        <f>IF(SP_SUL!Z945="","*",SP_SUL!Z945)</f>
        <v>*</v>
      </c>
      <c r="D942" s="139" t="str">
        <f>IF(SP_SUL!S945="","*",SP_SUL!S945)</f>
        <v>SP SUL</v>
      </c>
      <c r="E942" s="139" t="str">
        <f>IF(SP_SUL!T945="","*",SP_SUL!T945)</f>
        <v>ZBV-ZKE</v>
      </c>
      <c r="F942" s="145">
        <f>IF(SP_SUL!B945="","*",SP_SUL!B945)</f>
        <v>46084</v>
      </c>
      <c r="G942" s="145" t="str">
        <f>IF(SP_SUL!D945="","*",SP_SUL!D945)</f>
        <v>DANIEL (TP-647)</v>
      </c>
      <c r="H942" s="145" t="str">
        <f>IF(SP_SUL!F945="","*",SP_SUL!F945)</f>
        <v>PDM - SOLDA</v>
      </c>
      <c r="I942" s="145" t="str">
        <f>IF(SP_SUL!H945="","*",SP_SUL!H945)</f>
        <v>-</v>
      </c>
      <c r="J942" s="145" t="str">
        <f>IF(SP_SUL!I945="","*",SP_SUL!I945)</f>
        <v>-</v>
      </c>
      <c r="K942" s="139" t="str">
        <f>IF(SP_SUL!M945="","*",SP_SUL!M945)</f>
        <v>ZST</v>
      </c>
      <c r="L942" s="139" t="str">
        <f>IF(SP_SUL!N945="","*",SP_SUL!N945)</f>
        <v>ZST2</v>
      </c>
      <c r="M942" s="140">
        <f>IF(SP_SUL!J945="","*",SP_SUL!J945)</f>
        <v>56</v>
      </c>
      <c r="N942" s="144">
        <f>IF(SP_SUL!K945="","*",SP_SUL!K945)</f>
        <v>208.75</v>
      </c>
      <c r="O942" s="144" t="str">
        <f>IF(SP_SUL!L945="","*",SP_SUL!L945)</f>
        <v>-</v>
      </c>
      <c r="P942" s="143">
        <f>IF(SP_SUL!O945="","*",SP_SUL!O945)</f>
        <v>0.41666666666666669</v>
      </c>
      <c r="Q942" s="143">
        <f>IF(SP_SUL!P945="","*",SP_SUL!P945)</f>
        <v>6.25E-2</v>
      </c>
      <c r="R942" s="145" t="str">
        <f>IF(SP_SUL!Q945="","*",CONCATENATE(SP_SUL!Q945," ",SP_SUL!R945))</f>
        <v>1 Nº DE SOLDA</v>
      </c>
      <c r="S942" s="145" t="str">
        <f>IF(SP_SUL!V945="","*",SP_SUL!V945)</f>
        <v>Daniel</v>
      </c>
      <c r="T942" s="145" t="str">
        <f>IF(SP_SUL!W945="","*",SP_SUL!W945)</f>
        <v xml:space="preserve">Execução de solda - Condicionado a temperatura 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Contrato</v>
      </c>
      <c r="C943" s="146" t="str">
        <f>IF(SP_SUL!Z946="","*",SP_SUL!Z946)</f>
        <v>*</v>
      </c>
      <c r="D943" s="139" t="str">
        <f>IF(SP_SUL!S946="","*",SP_SUL!S946)</f>
        <v>SP SUL</v>
      </c>
      <c r="E943" s="139" t="str">
        <f>IF(SP_SUL!T946="","*",SP_SUL!T946)</f>
        <v>ZBV-ZKE</v>
      </c>
      <c r="F943" s="145">
        <f>IF(SP_SUL!B946="","*",SP_SUL!B946)</f>
        <v>46084</v>
      </c>
      <c r="G943" s="145" t="str">
        <f>IF(SP_SUL!D946="","*",SP_SUL!D946)</f>
        <v>V93</v>
      </c>
      <c r="H943" s="145" t="str">
        <f>IF(SP_SUL!F946="","*",SP_SUL!F946)</f>
        <v>MECANIZAÇÃO - SOCADORA</v>
      </c>
      <c r="I943" s="145" t="str">
        <f>IF(SP_SUL!H946="","*",SP_SUL!H946)</f>
        <v>ZYU1</v>
      </c>
      <c r="J943" s="145" t="str">
        <f>IF(SP_SUL!I946="","*",SP_SUL!I946)</f>
        <v>ZYU1</v>
      </c>
      <c r="K943" s="139" t="str">
        <f>IF(SP_SUL!M946="","*",SP_SUL!M946)</f>
        <v>ZYU-ZST</v>
      </c>
      <c r="L943" s="139" t="str">
        <f>IF(SP_SUL!N946="","*",SP_SUL!N946)</f>
        <v>ZYU206</v>
      </c>
      <c r="M943" s="140">
        <f>IF(SP_SUL!J946="","*",SP_SUL!J946)</f>
        <v>56</v>
      </c>
      <c r="N943" s="144">
        <f>IF(SP_SUL!K946="","*",SP_SUL!K946)</f>
        <v>204.4</v>
      </c>
      <c r="O943" s="144">
        <f>IF(SP_SUL!L946="","*",SP_SUL!L946)</f>
        <v>206.4</v>
      </c>
      <c r="P943" s="143">
        <f>IF(SP_SUL!O946="","*",SP_SUL!O946)</f>
        <v>0.35416666666666669</v>
      </c>
      <c r="Q943" s="143">
        <f>IF(SP_SUL!P946="","*",SP_SUL!P946)</f>
        <v>0.20833333333333334</v>
      </c>
      <c r="R943" s="145" t="str">
        <f>IF(SP_SUL!Q946="","*",CONCATENATE(SP_SUL!Q946," ",SP_SUL!R946))</f>
        <v>2500 M</v>
      </c>
      <c r="S943" s="145" t="str">
        <f>IF(SP_SUL!V946="","*",SP_SUL!V946)</f>
        <v>Moises</v>
      </c>
      <c r="T943" s="145" t="str">
        <f>IF(SP_SUL!W946="","*",SP_SUL!W946)</f>
        <v>Socaria mecanizada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Oportunidade</v>
      </c>
      <c r="C944" s="146" t="str">
        <f>IF(SP_SUL!Z947="","*",SP_SUL!Z947)</f>
        <v>*</v>
      </c>
      <c r="D944" s="139" t="str">
        <f>IF(SP_SUL!S947="","*",SP_SUL!S947)</f>
        <v>SP SUL</v>
      </c>
      <c r="E944" s="139" t="str">
        <f>IF(SP_SUL!T947="","*",SP_SUL!T947)</f>
        <v>ZBV-ZKE</v>
      </c>
      <c r="F944" s="145">
        <f>IF(SP_SUL!B947="","*",SP_SUL!B947)</f>
        <v>46084</v>
      </c>
      <c r="G944" s="145" t="str">
        <f>IF(SP_SUL!D947="","*",SP_SUL!D947)</f>
        <v>ROGÉRIO (TP-730)</v>
      </c>
      <c r="H944" s="145" t="str">
        <f>IF(SP_SUL!F947="","*",SP_SUL!F947)</f>
        <v>PDM - SUBSTITUIÇÃO - DORMENTE</v>
      </c>
      <c r="I944" s="145" t="str">
        <f>IF(SP_SUL!H947="","*",SP_SUL!H947)</f>
        <v>-</v>
      </c>
      <c r="J944" s="145" t="str">
        <f>IF(SP_SUL!I947="","*",SP_SUL!I947)</f>
        <v>-</v>
      </c>
      <c r="K944" s="139" t="str">
        <f>IF(SP_SUL!M947="","*",SP_SUL!M947)</f>
        <v>ZYU</v>
      </c>
      <c r="L944" s="139" t="str">
        <f>IF(SP_SUL!N947="","*",SP_SUL!N947)</f>
        <v>ZYU2</v>
      </c>
      <c r="M944" s="140">
        <f>IF(SP_SUL!J947="","*",SP_SUL!J947)</f>
        <v>56</v>
      </c>
      <c r="N944" s="144">
        <f>IF(SP_SUL!K947="","*",SP_SUL!K947)</f>
        <v>202</v>
      </c>
      <c r="O944" s="144" t="str">
        <f>IF(SP_SUL!L947="","*",SP_SUL!L947)</f>
        <v>-</v>
      </c>
      <c r="P944" s="143">
        <f>IF(SP_SUL!O947="","*",SP_SUL!O947)</f>
        <v>0.41666666666666669</v>
      </c>
      <c r="Q944" s="143">
        <f>IF(SP_SUL!P947="","*",SP_SUL!P947)</f>
        <v>8.3333333333333329E-2</v>
      </c>
      <c r="R944" s="145" t="str">
        <f>IF(SP_SUL!Q947="","*",CONCATENATE(SP_SUL!Q947," ",SP_SUL!R947))</f>
        <v>30 Nº DE DORMENTES</v>
      </c>
      <c r="S944" s="145" t="str">
        <f>IF(SP_SUL!V947="","*",SP_SUL!V947)</f>
        <v>Henrique</v>
      </c>
      <c r="T944" s="145" t="str">
        <f>IF(SP_SUL!W947="","*",SP_SUL!W947)</f>
        <v>PDM - Substituição de dormentes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Oportunidade</v>
      </c>
      <c r="C945" s="146" t="str">
        <f>IF(SP_SUL!Z948="","*",SP_SUL!Z948)</f>
        <v>*</v>
      </c>
      <c r="D945" s="139" t="str">
        <f>IF(SP_SUL!S948="","*",SP_SUL!S948)</f>
        <v>SP SUL</v>
      </c>
      <c r="E945" s="139" t="str">
        <f>IF(SP_SUL!T948="","*",SP_SUL!T948)</f>
        <v>ZBV-ZKE</v>
      </c>
      <c r="F945" s="145">
        <f>IF(SP_SUL!B948="","*",SP_SUL!B948)</f>
        <v>46084</v>
      </c>
      <c r="G945" s="145" t="str">
        <f>IF(SP_SUL!D948="","*",SP_SUL!D948)</f>
        <v>W59</v>
      </c>
      <c r="H945" s="145" t="str">
        <f>IF(SP_SUL!F948="","*",SP_SUL!F948)</f>
        <v>PDM - DESCARGA - DORMENTE</v>
      </c>
      <c r="I945" s="145" t="str">
        <f>IF(SP_SUL!H948="","*",SP_SUL!H948)</f>
        <v>ZYU1</v>
      </c>
      <c r="J945" s="145" t="str">
        <f>IF(SP_SUL!I948="","*",SP_SUL!I948)</f>
        <v>ZYU1</v>
      </c>
      <c r="K945" s="139" t="str">
        <f>IF(SP_SUL!M948="","*",SP_SUL!M948)</f>
        <v>ZXP-ZFY</v>
      </c>
      <c r="L945" s="139" t="str">
        <f>IF(SP_SUL!N948="","*",SP_SUL!N948)</f>
        <v>189ZFY</v>
      </c>
      <c r="M945" s="140">
        <f>IF(SP_SUL!J948="","*",SP_SUL!J948)</f>
        <v>56</v>
      </c>
      <c r="N945" s="144">
        <f>IF(SP_SUL!K948="","*",SP_SUL!K948)</f>
        <v>190</v>
      </c>
      <c r="O945" s="144" t="str">
        <f>IF(SP_SUL!L948="","*",SP_SUL!L948)</f>
        <v>-</v>
      </c>
      <c r="P945" s="143">
        <f>IF(SP_SUL!O948="","*",SP_SUL!O948)</f>
        <v>0.375</v>
      </c>
      <c r="Q945" s="143">
        <f>IF(SP_SUL!P948="","*",SP_SUL!P948)</f>
        <v>4.1666666666666664E-2</v>
      </c>
      <c r="R945" s="145" t="str">
        <f>IF(SP_SUL!Q948="","*",CONCATENATE(SP_SUL!Q948," ",SP_SUL!R948))</f>
        <v>100 Nº DE DORMENTES</v>
      </c>
      <c r="S945" s="145" t="str">
        <f>IF(SP_SUL!V948="","*",SP_SUL!V948)</f>
        <v>Henrique</v>
      </c>
      <c r="T945" s="145" t="str">
        <f>IF(SP_SUL!W948="","*",SP_SUL!W948)</f>
        <v>Descarga de dormentes km190+000 (40min)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Oportunidade</v>
      </c>
      <c r="C946" s="146" t="str">
        <f>IF(SP_SUL!Z949="","*",SP_SUL!Z949)</f>
        <v>*</v>
      </c>
      <c r="D946" s="139" t="str">
        <f>IF(SP_SUL!S949="","*",SP_SUL!S949)</f>
        <v>SP SUL</v>
      </c>
      <c r="E946" s="139" t="str">
        <f>IF(SP_SUL!T949="","*",SP_SUL!T949)</f>
        <v>ZBV-ZKE</v>
      </c>
      <c r="F946" s="145">
        <f>IF(SP_SUL!B949="","*",SP_SUL!B949)</f>
        <v>46084</v>
      </c>
      <c r="G946" s="145" t="str">
        <f>IF(SP_SUL!D949="","*",SP_SUL!D949)</f>
        <v>ROBSON (TF-701)</v>
      </c>
      <c r="H946" s="145" t="str">
        <f>IF(SP_SUL!F949="","*",SP_SUL!F949)</f>
        <v>PDM - SUBSTITUIÇÃO - DORMENTE</v>
      </c>
      <c r="I946" s="145" t="str">
        <f>IF(SP_SUL!H949="","*",SP_SUL!H949)</f>
        <v>-</v>
      </c>
      <c r="J946" s="145" t="str">
        <f>IF(SP_SUL!I949="","*",SP_SUL!I949)</f>
        <v>-</v>
      </c>
      <c r="K946" s="139" t="str">
        <f>IF(SP_SUL!M949="","*",SP_SUL!M949)</f>
        <v>ZDY-ZFY</v>
      </c>
      <c r="L946" s="139" t="str">
        <f>IF(SP_SUL!N949="","*",SP_SUL!N949)</f>
        <v>189ZFY</v>
      </c>
      <c r="M946" s="140">
        <f>IF(SP_SUL!J949="","*",SP_SUL!J949)</f>
        <v>56</v>
      </c>
      <c r="N946" s="144">
        <f>IF(SP_SUL!K949="","*",SP_SUL!K949)</f>
        <v>190.3</v>
      </c>
      <c r="O946" s="144">
        <f>IF(SP_SUL!L949="","*",SP_SUL!L949)</f>
        <v>190.5</v>
      </c>
      <c r="P946" s="143">
        <f>IF(SP_SUL!O949="","*",SP_SUL!O949)</f>
        <v>0.41666666666666669</v>
      </c>
      <c r="Q946" s="143">
        <f>IF(SP_SUL!P949="","*",SP_SUL!P949)</f>
        <v>8.3333333333333329E-2</v>
      </c>
      <c r="R946" s="145" t="str">
        <f>IF(SP_SUL!Q949="","*",CONCATENATE(SP_SUL!Q949," ",SP_SUL!R949))</f>
        <v>30 Nº DE DORMENTES</v>
      </c>
      <c r="S946" s="145" t="str">
        <f>IF(SP_SUL!V949="","*",SP_SUL!V949)</f>
        <v>Robson</v>
      </c>
      <c r="T946" s="145" t="str">
        <f>IF(SP_SUL!W949="","*",SP_SUL!W949)</f>
        <v>Substituição de dormentes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Oportunidade</v>
      </c>
      <c r="C947" s="146" t="str">
        <f>IF(SP_SUL!Z950="","*",SP_SUL!Z950)</f>
        <v>*</v>
      </c>
      <c r="D947" s="139" t="str">
        <f>IF(SP_SUL!S950="","*",SP_SUL!S950)</f>
        <v>SP SUL</v>
      </c>
      <c r="E947" s="139" t="str">
        <f>IF(SP_SUL!T950="","*",SP_SUL!T950)</f>
        <v>ZBV-ZRX</v>
      </c>
      <c r="F947" s="145">
        <f>IF(SP_SUL!B950="","*",SP_SUL!B950)</f>
        <v>46083</v>
      </c>
      <c r="G947" s="145" t="str">
        <f>IF(SP_SUL!D950="","*",SP_SUL!D950)</f>
        <v>V92</v>
      </c>
      <c r="H947" s="145" t="str">
        <f>IF(SP_SUL!F950="","*",SP_SUL!F950)</f>
        <v>MECANIZAÇÃO - SOCADORA</v>
      </c>
      <c r="I947" s="145" t="str">
        <f>IF(SP_SUL!H950="","*",SP_SUL!H950)</f>
        <v>ZAC-2</v>
      </c>
      <c r="J947" s="145" t="str">
        <f>IF(SP_SUL!I950="","*",SP_SUL!I950)</f>
        <v>ZAC-2</v>
      </c>
      <c r="K947" s="139" t="str">
        <f>IF(SP_SUL!M950="","*",SP_SUL!M950)</f>
        <v>ZTT</v>
      </c>
      <c r="L947" s="139" t="str">
        <f>IF(SP_SUL!N950="","*",SP_SUL!N950)</f>
        <v>ZTTK971</v>
      </c>
      <c r="M947" s="140">
        <f>IF(SP_SUL!J950="","*",SP_SUL!J950)</f>
        <v>70</v>
      </c>
      <c r="N947" s="144">
        <f>IF(SP_SUL!K950="","*",SP_SUL!K950)</f>
        <v>97.3</v>
      </c>
      <c r="O947" s="144">
        <f>IF(SP_SUL!L950="","*",SP_SUL!L950)</f>
        <v>97.4</v>
      </c>
      <c r="P947" s="143">
        <f>IF(SP_SUL!O950="","*",SP_SUL!O950)</f>
        <v>0.375</v>
      </c>
      <c r="Q947" s="143">
        <f>IF(SP_SUL!P950="","*",SP_SUL!P950)</f>
        <v>8.3333333333333329E-2</v>
      </c>
      <c r="R947" s="145" t="str">
        <f>IF(SP_SUL!Q950="","*",CONCATENATE(SP_SUL!Q950," ",SP_SUL!R950))</f>
        <v>100 M</v>
      </c>
      <c r="S947" s="145" t="str">
        <f>IF(SP_SUL!V950="","*",SP_SUL!V950)</f>
        <v>Israel</v>
      </c>
      <c r="T947" s="145" t="str">
        <f>IF(SP_SUL!W950="","*",SP_SUL!W950)</f>
        <v>Socaria mecanizada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Oportunidade</v>
      </c>
      <c r="C948" s="146" t="str">
        <f>IF(SP_SUL!Z951="","*",SP_SUL!Z951)</f>
        <v>*</v>
      </c>
      <c r="D948" s="139" t="str">
        <f>IF(SP_SUL!S951="","*",SP_SUL!S951)</f>
        <v>SP SUL</v>
      </c>
      <c r="E948" s="139" t="str">
        <f>IF(SP_SUL!T951="","*",SP_SUL!T951)</f>
        <v>ZBV-ZRX</v>
      </c>
      <c r="F948" s="145">
        <f>IF(SP_SUL!B951="","*",SP_SUL!B951)</f>
        <v>46083</v>
      </c>
      <c r="G948" s="145" t="str">
        <f>IF(SP_SUL!D951="","*",SP_SUL!D951)</f>
        <v>EXPANSÃO TURMA 1</v>
      </c>
      <c r="H948" s="145" t="str">
        <f>IF(SP_SUL!F951="","*",SP_SUL!F951)</f>
        <v>EXPANSÃO - SOLDA</v>
      </c>
      <c r="I948" s="145" t="str">
        <f>IF(SP_SUL!H951="","*",SP_SUL!H951)</f>
        <v>-</v>
      </c>
      <c r="J948" s="145" t="str">
        <f>IF(SP_SUL!I951="","*",SP_SUL!I951)</f>
        <v>-</v>
      </c>
      <c r="K948" s="139" t="str">
        <f>IF(SP_SUL!M951="","*",SP_SUL!M951)</f>
        <v>ZSU-ZNO</v>
      </c>
      <c r="L948" s="139" t="str">
        <f>IF(SP_SUL!N951="","*",SP_SUL!N951)</f>
        <v>K70K74</v>
      </c>
      <c r="M948" s="140">
        <f>IF(SP_SUL!J951="","*",SP_SUL!J951)</f>
        <v>68</v>
      </c>
      <c r="N948" s="144">
        <f>IF(SP_SUL!K951="","*",SP_SUL!K951)</f>
        <v>73.8</v>
      </c>
      <c r="O948" s="144">
        <f>IF(SP_SUL!L951="","*",SP_SUL!L951)</f>
        <v>74.180000000000007</v>
      </c>
      <c r="P948" s="143">
        <f>IF(SP_SUL!O951="","*",SP_SUL!O951)</f>
        <v>0.35416666666666669</v>
      </c>
      <c r="Q948" s="143">
        <f>IF(SP_SUL!P951="","*",SP_SUL!P951)</f>
        <v>6.25E-2</v>
      </c>
      <c r="R948" s="145" t="str">
        <f>IF(SP_SUL!Q951="","*",CONCATENATE(SP_SUL!Q951," ",SP_SUL!R951))</f>
        <v>1 Nº DE SOLDA</v>
      </c>
      <c r="S948" s="145" t="str">
        <f>IF(SP_SUL!V951="","*",SP_SUL!V951)</f>
        <v xml:space="preserve">Elder </v>
      </c>
      <c r="T948" s="145" t="str">
        <f>IF(SP_SUL!W951="","*",SP_SUL!W951)</f>
        <v xml:space="preserve">Execução de solda - Condicionado a temperatura 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SP SUL</v>
      </c>
      <c r="E949" s="139" t="str">
        <f>IF(SP_SUL!T952="","*",SP_SUL!T952)</f>
        <v>ZBV-ZRX</v>
      </c>
      <c r="F949" s="145" t="str">
        <f>IF(SP_SUL!B952="","*",SP_SUL!B952)</f>
        <v>*</v>
      </c>
      <c r="G949" s="145" t="str">
        <f>IF(SP_SUL!D952="","*",SP_SUL!D952)</f>
        <v>V92</v>
      </c>
      <c r="H949" s="145" t="str">
        <f>IF(SP_SUL!F952="","*",SP_SUL!F952)</f>
        <v>MECANIZAÇÃO - SOCADORA</v>
      </c>
      <c r="I949" s="145" t="str">
        <f>IF(SP_SUL!H952="","*",SP_SUL!H952)</f>
        <v>ZAC-2</v>
      </c>
      <c r="J949" s="145" t="str">
        <f>IF(SP_SUL!I952="","*",SP_SUL!I952)</f>
        <v>ZAC-2</v>
      </c>
      <c r="K949" s="139" t="str">
        <f>IF(SP_SUL!M952="","*",SP_SUL!M952)</f>
        <v>ZTT-ZLI</v>
      </c>
      <c r="L949" s="139" t="str">
        <f>IF(SP_SUL!N952="","*",SP_SUL!N952)</f>
        <v>K97100/ZTT1</v>
      </c>
      <c r="M949" s="140">
        <f>IF(SP_SUL!J952="","*",SP_SUL!J952)</f>
        <v>70</v>
      </c>
      <c r="N949" s="144">
        <f>IF(SP_SUL!K952="","*",SP_SUL!K952)</f>
        <v>97.5</v>
      </c>
      <c r="O949" s="144">
        <f>IF(SP_SUL!L952="","*",SP_SUL!L952)</f>
        <v>96.578000000000003</v>
      </c>
      <c r="P949" s="143">
        <f>IF(SP_SUL!O952="","*",SP_SUL!O952)</f>
        <v>0.375</v>
      </c>
      <c r="Q949" s="143">
        <f>IF(SP_SUL!P952="","*",SP_SUL!P952)</f>
        <v>8.3333333333333329E-2</v>
      </c>
      <c r="R949" s="145" t="str">
        <f>IF(SP_SUL!Q952="","*",CONCATENATE(SP_SUL!Q952," ",SP_SUL!R952))</f>
        <v>100 M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SP SUL</v>
      </c>
      <c r="E950" s="139" t="str">
        <f>IF(SP_SUL!T953="","*",SP_SUL!T953)</f>
        <v>ZBV-ZRX</v>
      </c>
      <c r="F950" s="145" t="str">
        <f>IF(SP_SUL!B953="","*",SP_SUL!B953)</f>
        <v>*</v>
      </c>
      <c r="G950" s="145" t="str">
        <f>IF(SP_SUL!D953="","*",SP_SUL!D953)</f>
        <v>EXPANSÃO TURMA 1</v>
      </c>
      <c r="H950" s="145" t="str">
        <f>IF(SP_SUL!F953="","*",SP_SUL!F953)</f>
        <v>EXPANSÃO - SOLDA</v>
      </c>
      <c r="I950" s="145" t="str">
        <f>IF(SP_SUL!H953="","*",SP_SUL!H953)</f>
        <v>-</v>
      </c>
      <c r="J950" s="145" t="str">
        <f>IF(SP_SUL!I953="","*",SP_SUL!I953)</f>
        <v>-</v>
      </c>
      <c r="K950" s="139" t="str">
        <f>IF(SP_SUL!M953="","*",SP_SUL!M953)</f>
        <v>ZSU-ZNO</v>
      </c>
      <c r="L950" s="139" t="str">
        <f>IF(SP_SUL!N953="","*",SP_SUL!N953)</f>
        <v>K70K74</v>
      </c>
      <c r="M950" s="140">
        <f>IF(SP_SUL!J953="","*",SP_SUL!J953)</f>
        <v>68</v>
      </c>
      <c r="N950" s="144">
        <f>IF(SP_SUL!K953="","*",SP_SUL!K953)</f>
        <v>73.8</v>
      </c>
      <c r="O950" s="144">
        <f>IF(SP_SUL!L953="","*",SP_SUL!L953)</f>
        <v>74.180000000000007</v>
      </c>
      <c r="P950" s="143">
        <f>IF(SP_SUL!O953="","*",SP_SUL!O953)</f>
        <v>0.35416666666666669</v>
      </c>
      <c r="Q950" s="143">
        <f>IF(SP_SUL!P953="","*",SP_SUL!P953)</f>
        <v>6.25E-2</v>
      </c>
      <c r="R950" s="145" t="str">
        <f>IF(SP_SUL!Q953="","*",CONCATENATE(SP_SUL!Q953," ",SP_SUL!R953))</f>
        <v>1 Nº DE SOLDA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Contrato</v>
      </c>
      <c r="C951" s="146" t="str">
        <f>IF(SP_SUL!Z954="","*",SP_SUL!Z954)</f>
        <v>*</v>
      </c>
      <c r="D951" s="139" t="str">
        <f>IF(SP_SUL!S954="","*",SP_SUL!S954)</f>
        <v>SP SUL</v>
      </c>
      <c r="E951" s="139" t="str">
        <f>IF(SP_SUL!T954="","*",SP_SUL!T954)</f>
        <v>ZBV-ZRX</v>
      </c>
      <c r="F951" s="145">
        <f>IF(SP_SUL!B954="","*",SP_SUL!B954)</f>
        <v>46084</v>
      </c>
      <c r="G951" s="145" t="str">
        <f>IF(SP_SUL!D954="","*",SP_SUL!D954)</f>
        <v>E42</v>
      </c>
      <c r="H951" s="145" t="str">
        <f>IF(SP_SUL!F954="","*",SP_SUL!F954)</f>
        <v>TRILHEIRO - DESCARGA</v>
      </c>
      <c r="I951" s="145" t="str">
        <f>IF(SP_SUL!H954="","*",SP_SUL!H954)</f>
        <v>ZBV-3</v>
      </c>
      <c r="J951" s="145" t="str">
        <f>IF(SP_SUL!I954="","*",SP_SUL!I954)</f>
        <v>ZBV-3</v>
      </c>
      <c r="K951" s="139" t="str">
        <f>IF(SP_SUL!M954="","*",SP_SUL!M954)</f>
        <v>ZSU</v>
      </c>
      <c r="L951" s="139" t="str">
        <f>IF(SP_SUL!N954="","*",SP_SUL!N954)</f>
        <v>K65ZSU/ZSU2</v>
      </c>
      <c r="M951" s="140">
        <f>IF(SP_SUL!J954="","*",SP_SUL!J954)</f>
        <v>68</v>
      </c>
      <c r="N951" s="144">
        <f>IF(SP_SUL!K954="","*",SP_SUL!K954)</f>
        <v>67.531999999999996</v>
      </c>
      <c r="O951" s="144">
        <f>IF(SP_SUL!L954="","*",SP_SUL!L954)</f>
        <v>69</v>
      </c>
      <c r="P951" s="143">
        <f>IF(SP_SUL!O954="","*",SP_SUL!O954)</f>
        <v>0.375</v>
      </c>
      <c r="Q951" s="143">
        <f>IF(SP_SUL!P954="","*",SP_SUL!P954)</f>
        <v>8.3333333333333329E-2</v>
      </c>
      <c r="R951" s="145" t="str">
        <f>IF(SP_SUL!Q954="","*",CONCATENATE(SP_SUL!Q954," ",SP_SUL!R954))</f>
        <v>1560 M</v>
      </c>
      <c r="S951" s="145" t="str">
        <f>IF(SP_SUL!V954="","*",SP_SUL!V954)</f>
        <v>Israel</v>
      </c>
      <c r="T951" s="145" t="str">
        <f>IF(SP_SUL!W954="","*",SP_SUL!W954)</f>
        <v>Descarga de barras 67+532 ao km 69+000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Oportunidade</v>
      </c>
      <c r="C952" s="146" t="str">
        <f>IF(SP_SUL!Z955="","*",SP_SUL!Z955)</f>
        <v>*</v>
      </c>
      <c r="D952" s="139" t="str">
        <f>IF(SP_SUL!S955="","*",SP_SUL!S955)</f>
        <v>SP SUL</v>
      </c>
      <c r="E952" s="139" t="str">
        <f>IF(SP_SUL!T955="","*",SP_SUL!T955)</f>
        <v>ZEV-ZPT</v>
      </c>
      <c r="F952" s="145">
        <f>IF(SP_SUL!B955="","*",SP_SUL!B955)</f>
        <v>46082</v>
      </c>
      <c r="G952" s="145" t="str">
        <f>IF(SP_SUL!D955="","*",SP_SUL!D955)</f>
        <v>A84</v>
      </c>
      <c r="H952" s="145" t="str">
        <f>IF(SP_SUL!F955="","*",SP_SUL!F955)</f>
        <v>DETECÇÃO - RONDA 7 DIAS</v>
      </c>
      <c r="I952" s="145" t="str">
        <f>IF(SP_SUL!H955="","*",SP_SUL!H955)</f>
        <v>ZEV-2</v>
      </c>
      <c r="J952" s="145" t="str">
        <f>IF(SP_SUL!I955="","*",SP_SUL!I955)</f>
        <v>ZPT</v>
      </c>
      <c r="K952" s="139" t="str">
        <f>IF(SP_SUL!M955="","*",SP_SUL!M955)</f>
        <v>ZEV-ZPT</v>
      </c>
      <c r="L952" s="139" t="str">
        <f>IF(SP_SUL!N955="","*",SP_SUL!N955)</f>
        <v>ZEVZPT</v>
      </c>
      <c r="M952" s="140">
        <f>IF(SP_SUL!J955="","*",SP_SUL!J955)</f>
        <v>92</v>
      </c>
      <c r="N952" s="144">
        <f>IF(SP_SUL!K955="","*",SP_SUL!K955)</f>
        <v>66.3</v>
      </c>
      <c r="O952" s="144" t="str">
        <f>IF(SP_SUL!L955="","*",SP_SUL!L955)</f>
        <v>-</v>
      </c>
      <c r="P952" s="143">
        <f>IF(SP_SUL!O955="","*",SP_SUL!O955)</f>
        <v>0.33333333333333331</v>
      </c>
      <c r="Q952" s="143">
        <f>IF(SP_SUL!P955="","*",SP_SUL!P955)</f>
        <v>4.1666666666666664E-2</v>
      </c>
      <c r="R952" s="145" t="str">
        <f>IF(SP_SUL!Q955="","*",CONCATENATE(SP_SUL!Q955," ",SP_SUL!R955))</f>
        <v>1 KM</v>
      </c>
      <c r="S952" s="145" t="str">
        <f>IF(SP_SUL!V955="","*",SP_SUL!V955)</f>
        <v>Jhon</v>
      </c>
      <c r="T952" s="145" t="str">
        <f>IF(SP_SUL!W955="","*",SP_SUL!W955)</f>
        <v>Inspeção R7D ( Ronda de chuva)</v>
      </c>
      <c r="U952" s="137">
        <f ca="1">_xlfn.XLOOKUP(G952&amp;$U$2,BS_CONTROLE[CHAVE],BS_CONTROLE[Quantidade_11],"-")</f>
        <v>0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Oportunidade</v>
      </c>
      <c r="C953" s="146" t="str">
        <f>IF(SP_SUL!Z956="","*",SP_SUL!Z956)</f>
        <v>*</v>
      </c>
      <c r="D953" s="139" t="str">
        <f>IF(SP_SUL!S956="","*",SP_SUL!S956)</f>
        <v>SP SUL</v>
      </c>
      <c r="E953" s="139" t="str">
        <f>IF(SP_SUL!T956="","*",SP_SUL!T956)</f>
        <v>ZEV-ZPT</v>
      </c>
      <c r="F953" s="145">
        <f>IF(SP_SUL!B956="","*",SP_SUL!B956)</f>
        <v>46082</v>
      </c>
      <c r="G953" s="145" t="str">
        <f>IF(SP_SUL!D956="","*",SP_SUL!D956)</f>
        <v>V85</v>
      </c>
      <c r="H953" s="145" t="str">
        <f>IF(SP_SUL!F956="","*",SP_SUL!F956)</f>
        <v>MECANIZAÇÃO - SOCADORA</v>
      </c>
      <c r="I953" s="145" t="str">
        <f>IF(SP_SUL!H956="","*",SP_SUL!H956)</f>
        <v>ZPT1051</v>
      </c>
      <c r="J953" s="145" t="str">
        <f>IF(SP_SUL!I956="","*",SP_SUL!I956)</f>
        <v>ZPT</v>
      </c>
      <c r="K953" s="139" t="str">
        <f>IF(SP_SUL!M956="","*",SP_SUL!M956)</f>
        <v>ZGP</v>
      </c>
      <c r="L953" s="139" t="str">
        <f>IF(SP_SUL!N956="","*",SP_SUL!N956)</f>
        <v>ZGP2</v>
      </c>
      <c r="M953" s="140">
        <f>IF(SP_SUL!J956="","*",SP_SUL!J956)</f>
        <v>92</v>
      </c>
      <c r="N953" s="144">
        <f>IF(SP_SUL!K956="","*",SP_SUL!K956)</f>
        <v>102.1</v>
      </c>
      <c r="O953" s="144">
        <f>IF(SP_SUL!L956="","*",SP_SUL!L956)</f>
        <v>102.8</v>
      </c>
      <c r="P953" s="143">
        <f>IF(SP_SUL!O956="","*",SP_SUL!O956)</f>
        <v>0.33333333333333331</v>
      </c>
      <c r="Q953" s="143">
        <f>IF(SP_SUL!P956="","*",SP_SUL!P956)</f>
        <v>0.125</v>
      </c>
      <c r="R953" s="145" t="str">
        <f>IF(SP_SUL!Q956="","*",CONCATENATE(SP_SUL!Q956," ",SP_SUL!R956))</f>
        <v>1000 M</v>
      </c>
      <c r="S953" s="145" t="str">
        <f>IF(SP_SUL!V956="","*",SP_SUL!V956)</f>
        <v>Augusto</v>
      </c>
      <c r="T953" s="145" t="str">
        <f>IF(SP_SUL!W956="","*",SP_SUL!W956)</f>
        <v>Socaria mecanizada</v>
      </c>
      <c r="U953" s="137">
        <f ca="1">_xlfn.XLOOKUP(G953&amp;$U$2,BS_CONTROLE[CHAVE],BS_CONTROLE[Quantidade_11],"-")</f>
        <v>0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Oportunidade</v>
      </c>
      <c r="C954" s="146" t="str">
        <f>IF(SP_SUL!Z957="","*",SP_SUL!Z957)</f>
        <v>*</v>
      </c>
      <c r="D954" s="139" t="str">
        <f>IF(SP_SUL!S957="","*",SP_SUL!S957)</f>
        <v>SP SUL</v>
      </c>
      <c r="E954" s="139" t="str">
        <f>IF(SP_SUL!T957="","*",SP_SUL!T957)</f>
        <v>ZEV-ZPT</v>
      </c>
      <c r="F954" s="145">
        <f>IF(SP_SUL!B957="","*",SP_SUL!B957)</f>
        <v>46083</v>
      </c>
      <c r="G954" s="145" t="str">
        <f>IF(SP_SUL!D957="","*",SP_SUL!D957)</f>
        <v xml:space="preserve">TURMA FIXA VIA </v>
      </c>
      <c r="H954" s="145" t="str">
        <f>IF(SP_SUL!F957="","*",SP_SUL!F957)</f>
        <v>MODERNIZAÇÃO - SOLDA</v>
      </c>
      <c r="I954" s="145" t="str">
        <f>IF(SP_SUL!H957="","*",SP_SUL!H957)</f>
        <v>-</v>
      </c>
      <c r="J954" s="145" t="str">
        <f>IF(SP_SUL!I957="","*",SP_SUL!I957)</f>
        <v>-</v>
      </c>
      <c r="K954" s="139" t="str">
        <f>IF(SP_SUL!M957="","*",SP_SUL!M957)</f>
        <v>ZXW-ZEZ</v>
      </c>
      <c r="L954" s="139" t="str">
        <f>IF(SP_SUL!N957="","*",SP_SUL!N957)</f>
        <v>ZXWK792</v>
      </c>
      <c r="M954" s="140">
        <f>IF(SP_SUL!J957="","*",SP_SUL!J957)</f>
        <v>92</v>
      </c>
      <c r="N954" s="144">
        <f>IF(SP_SUL!K957="","*",SP_SUL!K957)</f>
        <v>79.58</v>
      </c>
      <c r="O954" s="144" t="str">
        <f>IF(SP_SUL!L957="","*",SP_SUL!L957)</f>
        <v>-</v>
      </c>
      <c r="P954" s="143">
        <f>IF(SP_SUL!O957="","*",SP_SUL!O957)</f>
        <v>0.33333333333333331</v>
      </c>
      <c r="Q954" s="143">
        <f>IF(SP_SUL!P957="","*",SP_SUL!P957)</f>
        <v>6.25E-2</v>
      </c>
      <c r="R954" s="145" t="str">
        <f>IF(SP_SUL!Q957="","*",CONCATENATE(SP_SUL!Q957," ",SP_SUL!R957))</f>
        <v>1 Nº DE SOLDA</v>
      </c>
      <c r="S954" s="145" t="str">
        <f>IF(SP_SUL!V957="","*",SP_SUL!V957)</f>
        <v>Augusto</v>
      </c>
      <c r="T954" s="145" t="str">
        <f>IF(SP_SUL!W957="","*",SP_SUL!W957)</f>
        <v xml:space="preserve">Execução de solda - Condicionado a temperatura 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Contrato</v>
      </c>
      <c r="C955" s="146" t="str">
        <f>IF(SP_SUL!Z958="","*",SP_SUL!Z958)</f>
        <v>*</v>
      </c>
      <c r="D955" s="139" t="str">
        <f>IF(SP_SUL!S958="","*",SP_SUL!S958)</f>
        <v>SP SUL</v>
      </c>
      <c r="E955" s="139" t="str">
        <f>IF(SP_SUL!T958="","*",SP_SUL!T958)</f>
        <v>ZEV-ZPT</v>
      </c>
      <c r="F955" s="145">
        <f>IF(SP_SUL!B958="","*",SP_SUL!B958)</f>
        <v>46083</v>
      </c>
      <c r="G955" s="145" t="str">
        <f>IF(SP_SUL!D958="","*",SP_SUL!D958)</f>
        <v>W61</v>
      </c>
      <c r="H955" s="145" t="str">
        <f>IF(SP_SUL!F958="","*",SP_SUL!F958)</f>
        <v>DESLOCAMENTO</v>
      </c>
      <c r="I955" s="145" t="str">
        <f>IF(SP_SUL!H958="","*",SP_SUL!H958)</f>
        <v>K67ZEV2</v>
      </c>
      <c r="J955" s="145" t="str">
        <f>IF(SP_SUL!I958="","*",SP_SUL!I958)</f>
        <v>K67ZEV2</v>
      </c>
      <c r="K955" s="139" t="str">
        <f>IF(SP_SUL!M958="","*",SP_SUL!M958)</f>
        <v>ZXW</v>
      </c>
      <c r="L955" s="139" t="str">
        <f>IF(SP_SUL!N958="","*",SP_SUL!N958)</f>
        <v>K84ZXW2</v>
      </c>
      <c r="M955" s="140">
        <f>IF(SP_SUL!J958="","*",SP_SUL!J958)</f>
        <v>92</v>
      </c>
      <c r="N955" s="144">
        <f>IF(SP_SUL!K958="","*",SP_SUL!K958)</f>
        <v>83.7</v>
      </c>
      <c r="O955" s="144" t="str">
        <f>IF(SP_SUL!L958="","*",SP_SUL!L958)</f>
        <v>-</v>
      </c>
      <c r="P955" s="143">
        <f>IF(SP_SUL!O958="","*",SP_SUL!O958)</f>
        <v>0.33333333333333331</v>
      </c>
      <c r="Q955" s="143">
        <f>IF(SP_SUL!P958="","*",SP_SUL!P958)</f>
        <v>4.1666666666666664E-2</v>
      </c>
      <c r="R955" s="145" t="str">
        <f>IF(SP_SUL!Q958="","*",CONCATENATE(SP_SUL!Q958," ",SP_SUL!R958))</f>
        <v>1 BINÁRIO</v>
      </c>
      <c r="S955" s="145" t="str">
        <f>IF(SP_SUL!V958="","*",SP_SUL!V958)</f>
        <v>Moises</v>
      </c>
      <c r="T955" s="145" t="str">
        <f>IF(SP_SUL!W958="","*",SP_SUL!W958)</f>
        <v>Deslocamento das turmas (Gira no travessão do km92)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Contrato</v>
      </c>
      <c r="C956" s="146" t="str">
        <f>IF(SP_SUL!Z959="","*",SP_SUL!Z959)</f>
        <v>*</v>
      </c>
      <c r="D956" s="139" t="str">
        <f>IF(SP_SUL!S959="","*",SP_SUL!S959)</f>
        <v>SP SUL</v>
      </c>
      <c r="E956" s="139" t="str">
        <f>IF(SP_SUL!T959="","*",SP_SUL!T959)</f>
        <v>ZEV-ZPT</v>
      </c>
      <c r="F956" s="145">
        <f>IF(SP_SUL!B959="","*",SP_SUL!B959)</f>
        <v>46083</v>
      </c>
      <c r="G956" s="145" t="str">
        <f>IF(SP_SUL!D959="","*",SP_SUL!D959)</f>
        <v>W62</v>
      </c>
      <c r="H956" s="145" t="str">
        <f>IF(SP_SUL!F959="","*",SP_SUL!F959)</f>
        <v>DESLOCAMENTO</v>
      </c>
      <c r="I956" s="145" t="str">
        <f>IF(SP_SUL!H959="","*",SP_SUL!H959)</f>
        <v>ZPT1051</v>
      </c>
      <c r="J956" s="145" t="str">
        <f>IF(SP_SUL!I959="","*",SP_SUL!I959)</f>
        <v>ZPTZDR</v>
      </c>
      <c r="K956" s="139" t="str">
        <f>IF(SP_SUL!M959="","*",SP_SUL!M959)</f>
        <v>ZXW</v>
      </c>
      <c r="L956" s="139" t="str">
        <f>IF(SP_SUL!N959="","*",SP_SUL!N959)</f>
        <v>K84ZXW2</v>
      </c>
      <c r="M956" s="140">
        <f>IF(SP_SUL!J959="","*",SP_SUL!J959)</f>
        <v>92</v>
      </c>
      <c r="N956" s="144">
        <f>IF(SP_SUL!K959="","*",SP_SUL!K959)</f>
        <v>83.7</v>
      </c>
      <c r="O956" s="144" t="str">
        <f>IF(SP_SUL!L959="","*",SP_SUL!L959)</f>
        <v>-</v>
      </c>
      <c r="P956" s="143">
        <f>IF(SP_SUL!O959="","*",SP_SUL!O959)</f>
        <v>0.32291666666666669</v>
      </c>
      <c r="Q956" s="143">
        <f>IF(SP_SUL!P959="","*",SP_SUL!P959)</f>
        <v>4.1666666666666664E-2</v>
      </c>
      <c r="R956" s="145" t="str">
        <f>IF(SP_SUL!Q959="","*",CONCATENATE(SP_SUL!Q959," ",SP_SUL!R959))</f>
        <v>1 BINÁRIO</v>
      </c>
      <c r="S956" s="145" t="str">
        <f>IF(SP_SUL!V959="","*",SP_SUL!V959)</f>
        <v xml:space="preserve">Moises </v>
      </c>
      <c r="T956" s="145" t="str">
        <f>IF(SP_SUL!W959="","*",SP_SUL!W959)</f>
        <v xml:space="preserve">Deslocamento de turmas na serra 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Oportunidade</v>
      </c>
      <c r="C957" s="146" t="str">
        <f>IF(SP_SUL!Z960="","*",SP_SUL!Z960)</f>
        <v>*</v>
      </c>
      <c r="D957" s="139" t="str">
        <f>IF(SP_SUL!S960="","*",SP_SUL!S960)</f>
        <v>SP SUL</v>
      </c>
      <c r="E957" s="139" t="str">
        <f>IF(SP_SUL!T960="","*",SP_SUL!T960)</f>
        <v>ZEV-ZPT</v>
      </c>
      <c r="F957" s="145">
        <f>IF(SP_SUL!B960="","*",SP_SUL!B960)</f>
        <v>46083</v>
      </c>
      <c r="G957" s="145" t="str">
        <f>IF(SP_SUL!D960="","*",SP_SUL!D960)</f>
        <v>A85</v>
      </c>
      <c r="H957" s="145" t="str">
        <f>IF(SP_SUL!F960="","*",SP_SUL!F960)</f>
        <v>DESLOCAMENTO</v>
      </c>
      <c r="I957" s="145" t="str">
        <f>IF(SP_SUL!H960="","*",SP_SUL!H960)</f>
        <v>ZXW-2</v>
      </c>
      <c r="J957" s="145" t="str">
        <f>IF(SP_SUL!I960="","*",SP_SUL!I960)</f>
        <v>ZEV-2</v>
      </c>
      <c r="K957" s="139" t="str">
        <f>IF(SP_SUL!M960="","*",SP_SUL!M960)</f>
        <v>ZXW-ZEV</v>
      </c>
      <c r="L957" s="139" t="str">
        <f>IF(SP_SUL!N960="","*",SP_SUL!N960)</f>
        <v>ZXWZEV</v>
      </c>
      <c r="M957" s="140">
        <f>IF(SP_SUL!J960="","*",SP_SUL!J960)</f>
        <v>92</v>
      </c>
      <c r="N957" s="144">
        <f>IF(SP_SUL!K960="","*",SP_SUL!K960)</f>
        <v>83.7</v>
      </c>
      <c r="O957" s="144" t="str">
        <f>IF(SP_SUL!L960="","*",SP_SUL!L960)</f>
        <v>-</v>
      </c>
      <c r="P957" s="143">
        <f>IF(SP_SUL!O960="","*",SP_SUL!O960)</f>
        <v>0.375</v>
      </c>
      <c r="Q957" s="143">
        <f>IF(SP_SUL!P960="","*",SP_SUL!P960)</f>
        <v>4.1666666666666664E-2</v>
      </c>
      <c r="R957" s="145" t="str">
        <f>IF(SP_SUL!Q960="","*",CONCATENATE(SP_SUL!Q960," ",SP_SUL!R960))</f>
        <v>1 BINÁRIO</v>
      </c>
      <c r="S957" s="145" t="str">
        <f>IF(SP_SUL!V960="","*",SP_SUL!V960)</f>
        <v xml:space="preserve">Moises </v>
      </c>
      <c r="T957" s="145" t="str">
        <f>IF(SP_SUL!W960="","*",SP_SUL!W960)</f>
        <v>Deslocamento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Oportunidade</v>
      </c>
      <c r="C958" s="146" t="str">
        <f>IF(SP_SUL!Z961="","*",SP_SUL!Z961)</f>
        <v>*</v>
      </c>
      <c r="D958" s="139" t="str">
        <f>IF(SP_SUL!S961="","*",SP_SUL!S961)</f>
        <v>SP SUL</v>
      </c>
      <c r="E958" s="139" t="str">
        <f>IF(SP_SUL!T961="","*",SP_SUL!T961)</f>
        <v>ZEV-ZPT</v>
      </c>
      <c r="F958" s="145">
        <f>IF(SP_SUL!B961="","*",SP_SUL!B961)</f>
        <v>46083</v>
      </c>
      <c r="G958" s="145" t="str">
        <f>IF(SP_SUL!D961="","*",SP_SUL!D961)</f>
        <v>THIAGO (TF-685)</v>
      </c>
      <c r="H958" s="145" t="str">
        <f>IF(SP_SUL!F961="","*",SP_SUL!F961)</f>
        <v>PDM - AMV - JACARÉ</v>
      </c>
      <c r="I958" s="145" t="str">
        <f>IF(SP_SUL!H961="","*",SP_SUL!H961)</f>
        <v>-</v>
      </c>
      <c r="J958" s="145" t="str">
        <f>IF(SP_SUL!I961="","*",SP_SUL!I961)</f>
        <v>-</v>
      </c>
      <c r="K958" s="139" t="str">
        <f>IF(SP_SUL!M961="","*",SP_SUL!M961)</f>
        <v>ZDC-ZXW</v>
      </c>
      <c r="L958" s="139" t="str">
        <f>IF(SP_SUL!N961="","*",SP_SUL!N961)</f>
        <v>ZDCK892</v>
      </c>
      <c r="M958" s="140">
        <f>IF(SP_SUL!J961="","*",SP_SUL!J961)</f>
        <v>92</v>
      </c>
      <c r="N958" s="144">
        <f>IF(SP_SUL!K961="","*",SP_SUL!K961)</f>
        <v>91.94</v>
      </c>
      <c r="O958" s="144" t="str">
        <f>IF(SP_SUL!L961="","*",SP_SUL!L961)</f>
        <v>-</v>
      </c>
      <c r="P958" s="143">
        <f>IF(SP_SUL!O961="","*",SP_SUL!O961)</f>
        <v>0.41666666666666669</v>
      </c>
      <c r="Q958" s="143">
        <f>IF(SP_SUL!P961="","*",SP_SUL!P961)</f>
        <v>0.10416666666666667</v>
      </c>
      <c r="R958" s="145" t="str">
        <f>IF(SP_SUL!Q961="","*",CONCATENATE(SP_SUL!Q961," ",SP_SUL!R961))</f>
        <v>1 Nº DE PEÇAS</v>
      </c>
      <c r="S958" s="145" t="str">
        <f>IF(SP_SUL!V961="","*",SP_SUL!V961)</f>
        <v xml:space="preserve">Moises </v>
      </c>
      <c r="T958" s="145" t="str">
        <f>IF(SP_SUL!W961="","*",SP_SUL!W961)</f>
        <v>PDM - Substituição de jacaré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Oportunidade</v>
      </c>
      <c r="C959" s="146" t="str">
        <f>IF(SP_SUL!Z962="","*",SP_SUL!Z962)</f>
        <v>*</v>
      </c>
      <c r="D959" s="139" t="str">
        <f>IF(SP_SUL!S962="","*",SP_SUL!S962)</f>
        <v>SP SUL</v>
      </c>
      <c r="E959" s="139" t="str">
        <f>IF(SP_SUL!T962="","*",SP_SUL!T962)</f>
        <v>ZEV-ZPT</v>
      </c>
      <c r="F959" s="145">
        <f>IF(SP_SUL!B962="","*",SP_SUL!B962)</f>
        <v>46083</v>
      </c>
      <c r="G959" s="145" t="str">
        <f>IF(SP_SUL!D962="","*",SP_SUL!D962)</f>
        <v>HUELTON (TP-725)</v>
      </c>
      <c r="H959" s="145" t="str">
        <f>IF(SP_SUL!F962="","*",SP_SUL!F962)</f>
        <v>PDM - SOLDA</v>
      </c>
      <c r="I959" s="145" t="str">
        <f>IF(SP_SUL!H962="","*",SP_SUL!H962)</f>
        <v>-</v>
      </c>
      <c r="J959" s="145" t="str">
        <f>IF(SP_SUL!I962="","*",SP_SUL!I962)</f>
        <v>-</v>
      </c>
      <c r="K959" s="139" t="str">
        <f>IF(SP_SUL!M962="","*",SP_SUL!M962)</f>
        <v>ZPT</v>
      </c>
      <c r="L959" s="139" t="str">
        <f>IF(SP_SUL!N962="","*",SP_SUL!N962)</f>
        <v>ZPT2</v>
      </c>
      <c r="M959" s="140">
        <f>IF(SP_SUL!J962="","*",SP_SUL!J962)</f>
        <v>92</v>
      </c>
      <c r="N959" s="144">
        <f>IF(SP_SUL!K962="","*",SP_SUL!K962)</f>
        <v>106.7</v>
      </c>
      <c r="O959" s="144" t="str">
        <f>IF(SP_SUL!L962="","*",SP_SUL!L962)</f>
        <v>-</v>
      </c>
      <c r="P959" s="143">
        <f>IF(SP_SUL!O962="","*",SP_SUL!O962)</f>
        <v>0.41666666666666669</v>
      </c>
      <c r="Q959" s="143">
        <f>IF(SP_SUL!P962="","*",SP_SUL!P962)</f>
        <v>6.25E-2</v>
      </c>
      <c r="R959" s="145" t="str">
        <f>IF(SP_SUL!Q962="","*",CONCATENATE(SP_SUL!Q962," ",SP_SUL!R962))</f>
        <v>1 Nº DE SOLDA</v>
      </c>
      <c r="S959" s="145" t="str">
        <f>IF(SP_SUL!V962="","*",SP_SUL!V962)</f>
        <v>Huelton</v>
      </c>
      <c r="T959" s="145" t="str">
        <f>IF(SP_SUL!W962="","*",SP_SUL!W962)</f>
        <v xml:space="preserve">Execução de solda - Condicionado a temperatura 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Oportunidade</v>
      </c>
      <c r="C960" s="146" t="str">
        <f>IF(SP_SUL!Z963="","*",SP_SUL!Z963)</f>
        <v>*</v>
      </c>
      <c r="D960" s="139" t="str">
        <f>IF(SP_SUL!S963="","*",SP_SUL!S963)</f>
        <v>SP SUL</v>
      </c>
      <c r="E960" s="139" t="str">
        <f>IF(SP_SUL!T963="","*",SP_SUL!T963)</f>
        <v>ZEV-ZPT</v>
      </c>
      <c r="F960" s="145">
        <f>IF(SP_SUL!B963="","*",SP_SUL!B963)</f>
        <v>46083</v>
      </c>
      <c r="G960" s="145" t="str">
        <f>IF(SP_SUL!D963="","*",SP_SUL!D963)</f>
        <v>V85</v>
      </c>
      <c r="H960" s="145" t="str">
        <f>IF(SP_SUL!F963="","*",SP_SUL!F963)</f>
        <v>MECANIZAÇÃO - SOCADORA</v>
      </c>
      <c r="I960" s="145" t="str">
        <f>IF(SP_SUL!H963="","*",SP_SUL!H963)</f>
        <v>ZPT1051</v>
      </c>
      <c r="J960" s="145" t="str">
        <f>IF(SP_SUL!I963="","*",SP_SUL!I963)</f>
        <v>ZPT</v>
      </c>
      <c r="K960" s="139" t="str">
        <f>IF(SP_SUL!M963="","*",SP_SUL!M963)</f>
        <v>ZGP</v>
      </c>
      <c r="L960" s="139" t="str">
        <f>IF(SP_SUL!N963="","*",SP_SUL!N963)</f>
        <v>ZGP2</v>
      </c>
      <c r="M960" s="140">
        <f>IF(SP_SUL!J963="","*",SP_SUL!J963)</f>
        <v>92</v>
      </c>
      <c r="N960" s="144">
        <f>IF(SP_SUL!K963="","*",SP_SUL!K963)</f>
        <v>102.1</v>
      </c>
      <c r="O960" s="144">
        <f>IF(SP_SUL!L963="","*",SP_SUL!L963)</f>
        <v>102.8</v>
      </c>
      <c r="P960" s="143">
        <f>IF(SP_SUL!O963="","*",SP_SUL!O963)</f>
        <v>0.33333333333333331</v>
      </c>
      <c r="Q960" s="143">
        <f>IF(SP_SUL!P963="","*",SP_SUL!P963)</f>
        <v>0.125</v>
      </c>
      <c r="R960" s="145" t="str">
        <f>IF(SP_SUL!Q963="","*",CONCATENATE(SP_SUL!Q963," ",SP_SUL!R963))</f>
        <v>1000 M</v>
      </c>
      <c r="S960" s="145" t="str">
        <f>IF(SP_SUL!V963="","*",SP_SUL!V963)</f>
        <v>Augusto</v>
      </c>
      <c r="T960" s="145" t="str">
        <f>IF(SP_SUL!W963="","*",SP_SUL!W963)</f>
        <v>Socaria mecanizada</v>
      </c>
      <c r="U960" s="137">
        <f ca="1">_xlfn.XLOOKUP(G960&amp;$U$2,BS_CONTROLE[CHAVE],BS_CONTROLE[Quantidade_11],"-")</f>
        <v>0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Oportunidade</v>
      </c>
      <c r="C961" s="146" t="str">
        <f>IF(SP_SUL!Z964="","*",SP_SUL!Z964)</f>
        <v>*</v>
      </c>
      <c r="D961" s="139" t="str">
        <f>IF(SP_SUL!S964="","*",SP_SUL!S964)</f>
        <v>SP SUL</v>
      </c>
      <c r="E961" s="139" t="str">
        <f>IF(SP_SUL!T964="","*",SP_SUL!T964)</f>
        <v>ZEV-ZPT</v>
      </c>
      <c r="F961" s="145">
        <f>IF(SP_SUL!B964="","*",SP_SUL!B964)</f>
        <v>46083</v>
      </c>
      <c r="G961" s="145" t="str">
        <f>IF(SP_SUL!D964="","*",SP_SUL!D964)</f>
        <v>EXPANSÃO TURMA 1</v>
      </c>
      <c r="H961" s="145" t="str">
        <f>IF(SP_SUL!F964="","*",SP_SUL!F964)</f>
        <v>EXPANSÃO - SOLDA</v>
      </c>
      <c r="I961" s="145" t="str">
        <f>IF(SP_SUL!H964="","*",SP_SUL!H964)</f>
        <v>-</v>
      </c>
      <c r="J961" s="145" t="str">
        <f>IF(SP_SUL!I964="","*",SP_SUL!I964)</f>
        <v>-</v>
      </c>
      <c r="K961" s="139" t="str">
        <f>IF(SP_SUL!M964="","*",SP_SUL!M964)</f>
        <v>ZGM-109</v>
      </c>
      <c r="L961" s="139" t="str">
        <f>IF(SP_SUL!N964="","*",SP_SUL!N964)</f>
        <v>1101093/1101091</v>
      </c>
      <c r="M961" s="140">
        <f>IF(SP_SUL!J964="","*",SP_SUL!J964)</f>
        <v>30</v>
      </c>
      <c r="N961" s="144">
        <f>IF(SP_SUL!K964="","*",SP_SUL!K964)</f>
        <v>108.75</v>
      </c>
      <c r="O961" s="144">
        <f>IF(SP_SUL!L964="","*",SP_SUL!L964)</f>
        <v>109</v>
      </c>
      <c r="P961" s="143">
        <f>IF(SP_SUL!O964="","*",SP_SUL!O964)</f>
        <v>0.35416666666666669</v>
      </c>
      <c r="Q961" s="143">
        <f>IF(SP_SUL!P964="","*",SP_SUL!P964)</f>
        <v>6.25E-2</v>
      </c>
      <c r="R961" s="145" t="str">
        <f>IF(SP_SUL!Q964="","*",CONCATENATE(SP_SUL!Q964," ",SP_SUL!R964))</f>
        <v>1 Nº DE SOLDA</v>
      </c>
      <c r="S961" s="145" t="str">
        <f>IF(SP_SUL!V964="","*",SP_SUL!V964)</f>
        <v>Pedro</v>
      </c>
      <c r="T961" s="145" t="str">
        <f>IF(SP_SUL!W964="","*",SP_SUL!W964)</f>
        <v xml:space="preserve">Execução de solda - Condicionado a temperatura 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Oportunidade</v>
      </c>
      <c r="C962" s="146" t="str">
        <f>IF(SP_SUL!Z965="","*",SP_SUL!Z965)</f>
        <v>*</v>
      </c>
      <c r="D962" s="139" t="str">
        <f>IF(SP_SUL!S965="","*",SP_SUL!S965)</f>
        <v>SP SUL</v>
      </c>
      <c r="E962" s="139" t="str">
        <f>IF(SP_SUL!T965="","*",SP_SUL!T965)</f>
        <v>ZEV-ZPT</v>
      </c>
      <c r="F962" s="145">
        <f>IF(SP_SUL!B965="","*",SP_SUL!B965)</f>
        <v>46083</v>
      </c>
      <c r="G962" s="145" t="str">
        <f>IF(SP_SUL!D965="","*",SP_SUL!D965)</f>
        <v>LEANDRO (TP-727)</v>
      </c>
      <c r="H962" s="145" t="str">
        <f>IF(SP_SUL!F965="","*",SP_SUL!F965)</f>
        <v>PDM - SUBSTITUIÇÃO - DORMENTE</v>
      </c>
      <c r="I962" s="145" t="str">
        <f>IF(SP_SUL!H965="","*",SP_SUL!H965)</f>
        <v>-</v>
      </c>
      <c r="J962" s="145" t="str">
        <f>IF(SP_SUL!I965="","*",SP_SUL!I965)</f>
        <v>-</v>
      </c>
      <c r="K962" s="139" t="str">
        <f>IF(SP_SUL!M965="","*",SP_SUL!M965)</f>
        <v>ZGM-109</v>
      </c>
      <c r="L962" s="139">
        <f>IF(SP_SUL!N965="","*",SP_SUL!N965)</f>
        <v>1131121</v>
      </c>
      <c r="M962" s="140">
        <f>IF(SP_SUL!J965="","*",SP_SUL!J965)</f>
        <v>30</v>
      </c>
      <c r="N962" s="144">
        <f>IF(SP_SUL!K965="","*",SP_SUL!K965)</f>
        <v>112.7</v>
      </c>
      <c r="O962" s="144" t="str">
        <f>IF(SP_SUL!L965="","*",SP_SUL!L965)</f>
        <v>-</v>
      </c>
      <c r="P962" s="143">
        <f>IF(SP_SUL!O965="","*",SP_SUL!O965)</f>
        <v>0.41666666666666669</v>
      </c>
      <c r="Q962" s="143">
        <f>IF(SP_SUL!P965="","*",SP_SUL!P965)</f>
        <v>8.3333333333333329E-2</v>
      </c>
      <c r="R962" s="145" t="str">
        <f>IF(SP_SUL!Q965="","*",CONCATENATE(SP_SUL!Q965," ",SP_SUL!R965))</f>
        <v>30 Nº DE DORMENTES</v>
      </c>
      <c r="S962" s="145" t="str">
        <f>IF(SP_SUL!V965="","*",SP_SUL!V965)</f>
        <v xml:space="preserve">Moises </v>
      </c>
      <c r="T962" s="145" t="str">
        <f>IF(SP_SUL!W965="","*",SP_SUL!W965)</f>
        <v>PDM - Substituição de dormentes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Oportunidade</v>
      </c>
      <c r="C963" s="146" t="str">
        <f>IF(SP_SUL!Z966="","*",SP_SUL!Z966)</f>
        <v>*</v>
      </c>
      <c r="D963" s="139" t="str">
        <f>IF(SP_SUL!S966="","*",SP_SUL!S966)</f>
        <v>SP SUL</v>
      </c>
      <c r="E963" s="139" t="str">
        <f>IF(SP_SUL!T966="","*",SP_SUL!T966)</f>
        <v>ZEV-ZPT</v>
      </c>
      <c r="F963" s="145">
        <f>IF(SP_SUL!B966="","*",SP_SUL!B966)</f>
        <v>46084</v>
      </c>
      <c r="G963" s="145" t="str">
        <f>IF(SP_SUL!D966="","*",SP_SUL!D966)</f>
        <v>HUELTON (TP-725)</v>
      </c>
      <c r="H963" s="145" t="str">
        <f>IF(SP_SUL!F966="","*",SP_SUL!F966)</f>
        <v>PDM - SOLDA</v>
      </c>
      <c r="I963" s="145" t="str">
        <f>IF(SP_SUL!H966="","*",SP_SUL!H966)</f>
        <v>-</v>
      </c>
      <c r="J963" s="145" t="str">
        <f>IF(SP_SUL!I966="","*",SP_SUL!I966)</f>
        <v>-</v>
      </c>
      <c r="K963" s="139" t="str">
        <f>IF(SP_SUL!M966="","*",SP_SUL!M966)</f>
        <v>069-ZEV</v>
      </c>
      <c r="L963" s="139" t="str">
        <f>IF(SP_SUL!N966="","*",SP_SUL!N966)</f>
        <v>K69K672</v>
      </c>
      <c r="M963" s="140">
        <f>IF(SP_SUL!J966="","*",SP_SUL!J966)</f>
        <v>92</v>
      </c>
      <c r="N963" s="144">
        <f>IF(SP_SUL!K966="","*",SP_SUL!K966)</f>
        <v>66.900000000000006</v>
      </c>
      <c r="O963" s="144" t="str">
        <f>IF(SP_SUL!L966="","*",SP_SUL!L966)</f>
        <v>-</v>
      </c>
      <c r="P963" s="143">
        <f>IF(SP_SUL!O966="","*",SP_SUL!O966)</f>
        <v>0.39583333333333331</v>
      </c>
      <c r="Q963" s="143">
        <f>IF(SP_SUL!P966="","*",SP_SUL!P966)</f>
        <v>6.25E-2</v>
      </c>
      <c r="R963" s="145" t="str">
        <f>IF(SP_SUL!Q966="","*",CONCATENATE(SP_SUL!Q966," ",SP_SUL!R966))</f>
        <v>1 Nº DE SOLDA</v>
      </c>
      <c r="S963" s="145" t="str">
        <f>IF(SP_SUL!V966="","*",SP_SUL!V966)</f>
        <v>Huelton</v>
      </c>
      <c r="T963" s="145" t="str">
        <f>IF(SP_SUL!W966="","*",SP_SUL!W966)</f>
        <v xml:space="preserve">Execução de solda - Condicionado a temperatura 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Oportunidade</v>
      </c>
      <c r="C964" s="146" t="str">
        <f>IF(SP_SUL!Z967="","*",SP_SUL!Z967)</f>
        <v>*</v>
      </c>
      <c r="D964" s="139" t="str">
        <f>IF(SP_SUL!S967="","*",SP_SUL!S967)</f>
        <v>SP SUL</v>
      </c>
      <c r="E964" s="139" t="str">
        <f>IF(SP_SUL!T967="","*",SP_SUL!T967)</f>
        <v>ZEV-ZPT</v>
      </c>
      <c r="F964" s="145">
        <f>IF(SP_SUL!B967="","*",SP_SUL!B967)</f>
        <v>46084</v>
      </c>
      <c r="G964" s="145" t="str">
        <f>IF(SP_SUL!D967="","*",SP_SUL!D967)</f>
        <v>A84</v>
      </c>
      <c r="H964" s="145" t="str">
        <f>IF(SP_SUL!F967="","*",SP_SUL!F967)</f>
        <v>DETECÇÃO - RONDA 7 DIAS</v>
      </c>
      <c r="I964" s="145" t="str">
        <f>IF(SP_SUL!H967="","*",SP_SUL!H967)</f>
        <v>ZEV2</v>
      </c>
      <c r="J964" s="145" t="str">
        <f>IF(SP_SUL!I967="","*",SP_SUL!I967)</f>
        <v>ZPT106</v>
      </c>
      <c r="K964" s="139" t="str">
        <f>IF(SP_SUL!M967="","*",SP_SUL!M967)</f>
        <v>ZEV-ZPT</v>
      </c>
      <c r="L964" s="139" t="str">
        <f>IF(SP_SUL!N967="","*",SP_SUL!N967)</f>
        <v>ZEVZPT</v>
      </c>
      <c r="M964" s="140">
        <f>IF(SP_SUL!J967="","*",SP_SUL!J967)</f>
        <v>92</v>
      </c>
      <c r="N964" s="144">
        <f>IF(SP_SUL!K967="","*",SP_SUL!K967)</f>
        <v>65.5</v>
      </c>
      <c r="O964" s="144" t="str">
        <f>IF(SP_SUL!L967="","*",SP_SUL!L967)</f>
        <v>-</v>
      </c>
      <c r="P964" s="143">
        <f>IF(SP_SUL!O967="","*",SP_SUL!O967)</f>
        <v>0.3125</v>
      </c>
      <c r="Q964" s="143">
        <f>IF(SP_SUL!P967="","*",SP_SUL!P967)</f>
        <v>4.1666666666666664E-2</v>
      </c>
      <c r="R964" s="145" t="str">
        <f>IF(SP_SUL!Q967="","*",CONCATENATE(SP_SUL!Q967," ",SP_SUL!R967))</f>
        <v>40 KM</v>
      </c>
      <c r="S964" s="145" t="str">
        <f>IF(SP_SUL!V967="","*",SP_SUL!V967)</f>
        <v>Daniel</v>
      </c>
      <c r="T964" s="145" t="str">
        <f>IF(SP_SUL!W967="","*",SP_SUL!W967)</f>
        <v>Ronda 7 dias de ZEV para ZEM</v>
      </c>
      <c r="U964" s="137">
        <f ca="1">_xlfn.XLOOKUP(G964&amp;$U$2,BS_CONTROLE[CHAVE],BS_CONTROLE[Quantidade_11],"-")</f>
        <v>0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Contrato</v>
      </c>
      <c r="C965" s="146" t="str">
        <f>IF(SP_SUL!Z968="","*",SP_SUL!Z968)</f>
        <v>*</v>
      </c>
      <c r="D965" s="139" t="str">
        <f>IF(SP_SUL!S968="","*",SP_SUL!S968)</f>
        <v>SP SUL</v>
      </c>
      <c r="E965" s="139" t="str">
        <f>IF(SP_SUL!T968="","*",SP_SUL!T968)</f>
        <v>ZEV-ZPT</v>
      </c>
      <c r="F965" s="145">
        <f>IF(SP_SUL!B968="","*",SP_SUL!B968)</f>
        <v>46084</v>
      </c>
      <c r="G965" s="145" t="str">
        <f>IF(SP_SUL!D968="","*",SP_SUL!D968)</f>
        <v>W61</v>
      </c>
      <c r="H965" s="145" t="str">
        <f>IF(SP_SUL!F968="","*",SP_SUL!F968)</f>
        <v>RECOLHIMENTO DE DORMENTE</v>
      </c>
      <c r="I965" s="145" t="str">
        <f>IF(SP_SUL!H968="","*",SP_SUL!H968)</f>
        <v>K67ZEV2</v>
      </c>
      <c r="J965" s="145" t="str">
        <f>IF(SP_SUL!I968="","*",SP_SUL!I968)</f>
        <v>K67ZEV2</v>
      </c>
      <c r="K965" s="139" t="str">
        <f>IF(SP_SUL!M968="","*",SP_SUL!M968)</f>
        <v>ZXW-ZEZ</v>
      </c>
      <c r="L965" s="139" t="str">
        <f>IF(SP_SUL!N968="","*",SP_SUL!N968)</f>
        <v>K79ZEZ2</v>
      </c>
      <c r="M965" s="140">
        <f>IF(SP_SUL!J968="","*",SP_SUL!J968)</f>
        <v>92</v>
      </c>
      <c r="N965" s="144">
        <f>IF(SP_SUL!K968="","*",SP_SUL!K968)</f>
        <v>78</v>
      </c>
      <c r="O965" s="144" t="str">
        <f>IF(SP_SUL!L968="","*",SP_SUL!L968)</f>
        <v>*</v>
      </c>
      <c r="P965" s="143">
        <f>IF(SP_SUL!O968="","*",SP_SUL!O968)</f>
        <v>0.32291666666666669</v>
      </c>
      <c r="Q965" s="143">
        <f>IF(SP_SUL!P968="","*",SP_SUL!P968)</f>
        <v>6.9444444444444447E-4</v>
      </c>
      <c r="R965" s="145" t="str">
        <f>IF(SP_SUL!Q968="","*",CONCATENATE(SP_SUL!Q968," ",SP_SUL!R968))</f>
        <v>500 Nº DE PEÇAS</v>
      </c>
      <c r="S965" s="145" t="str">
        <f>IF(SP_SUL!V968="","*",SP_SUL!V968)</f>
        <v>Augusto</v>
      </c>
      <c r="T965" s="145" t="str">
        <f>IF(SP_SUL!W968="","*",SP_SUL!W968)</f>
        <v>Recolhimento de dormente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Contrato</v>
      </c>
      <c r="C966" s="146" t="str">
        <f>IF(SP_SUL!Z969="","*",SP_SUL!Z969)</f>
        <v>*</v>
      </c>
      <c r="D966" s="139" t="str">
        <f>IF(SP_SUL!S969="","*",SP_SUL!S969)</f>
        <v>SP SUL</v>
      </c>
      <c r="E966" s="139" t="str">
        <f>IF(SP_SUL!T969="","*",SP_SUL!T969)</f>
        <v>ZEV-ZPT</v>
      </c>
      <c r="F966" s="145">
        <f>IF(SP_SUL!B969="","*",SP_SUL!B969)</f>
        <v>46084</v>
      </c>
      <c r="G966" s="145" t="str">
        <f>IF(SP_SUL!D969="","*",SP_SUL!D969)</f>
        <v>MOD ZEZ</v>
      </c>
      <c r="H966" s="145" t="str">
        <f>IF(SP_SUL!F969="","*",SP_SUL!F969)</f>
        <v>BLOCO</v>
      </c>
      <c r="I966" s="145" t="str">
        <f>IF(SP_SUL!H969="","*",SP_SUL!H969)</f>
        <v>-</v>
      </c>
      <c r="J966" s="145" t="str">
        <f>IF(SP_SUL!I969="","*",SP_SUL!I969)</f>
        <v>-</v>
      </c>
      <c r="K966" s="139" t="str">
        <f>IF(SP_SUL!M969="","*",SP_SUL!M969)</f>
        <v>ZXW-ZEZ</v>
      </c>
      <c r="L966" s="139" t="str">
        <f>IF(SP_SUL!N969="","*",SP_SUL!N969)</f>
        <v>K79ZEZ2</v>
      </c>
      <c r="M966" s="140">
        <f>IF(SP_SUL!J969="","*",SP_SUL!J969)</f>
        <v>92</v>
      </c>
      <c r="N966" s="144">
        <f>IF(SP_SUL!K969="","*",SP_SUL!K969)</f>
        <v>75.2</v>
      </c>
      <c r="O966" s="144">
        <f>IF(SP_SUL!L969="","*",SP_SUL!L969)</f>
        <v>81.900000000000006</v>
      </c>
      <c r="P966" s="143">
        <f>IF(SP_SUL!O969="","*",SP_SUL!O969)</f>
        <v>0.375</v>
      </c>
      <c r="Q966" s="143">
        <f>IF(SP_SUL!P969="","*",SP_SUL!P969)</f>
        <v>0.16666666666666666</v>
      </c>
      <c r="R966" s="145" t="str">
        <f>IF(SP_SUL!Q969="","*",CONCATENATE(SP_SUL!Q969," ",SP_SUL!R969))</f>
        <v>1 BINÁRIO</v>
      </c>
      <c r="S966" s="145" t="str">
        <f>IF(SP_SUL!V969="","*",SP_SUL!V969)</f>
        <v>Augusto</v>
      </c>
      <c r="T966" s="145" t="str">
        <f>IF(SP_SUL!W969="","*",SP_SUL!W969)</f>
        <v>Intervalo de modernização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Contrato</v>
      </c>
      <c r="C967" s="146" t="str">
        <f>IF(SP_SUL!Z970="","*",SP_SUL!Z970)</f>
        <v>*</v>
      </c>
      <c r="D967" s="139" t="str">
        <f>IF(SP_SUL!S970="","*",SP_SUL!S970)</f>
        <v>SP SUL</v>
      </c>
      <c r="E967" s="139" t="str">
        <f>IF(SP_SUL!T970="","*",SP_SUL!T970)</f>
        <v>ZEV-ZPT</v>
      </c>
      <c r="F967" s="145">
        <f>IF(SP_SUL!B970="","*",SP_SUL!B970)</f>
        <v>46084</v>
      </c>
      <c r="G967" s="145" t="str">
        <f>IF(SP_SUL!D970="","*",SP_SUL!D970)</f>
        <v>MODERNIZAÇÃO TURMA 2</v>
      </c>
      <c r="H967" s="145" t="str">
        <f>IF(SP_SUL!F970="","*",SP_SUL!F970)</f>
        <v>PDM - SOLDA</v>
      </c>
      <c r="I967" s="145" t="str">
        <f>IF(SP_SUL!H970="","*",SP_SUL!H970)</f>
        <v>-</v>
      </c>
      <c r="J967" s="145" t="str">
        <f>IF(SP_SUL!I970="","*",SP_SUL!I970)</f>
        <v>-</v>
      </c>
      <c r="K967" s="139" t="str">
        <f>IF(SP_SUL!M970="","*",SP_SUL!M970)</f>
        <v>ZXW-ZEZ</v>
      </c>
      <c r="L967" s="139" t="str">
        <f>IF(SP_SUL!N970="","*",SP_SUL!N970)</f>
        <v>ZXWK792</v>
      </c>
      <c r="M967" s="140">
        <f>IF(SP_SUL!J970="","*",SP_SUL!J970)</f>
        <v>92</v>
      </c>
      <c r="N967" s="144">
        <f>IF(SP_SUL!K970="","*",SP_SUL!K970)</f>
        <v>79.849999999999994</v>
      </c>
      <c r="O967" s="144" t="str">
        <f>IF(SP_SUL!L970="","*",SP_SUL!L970)</f>
        <v>-</v>
      </c>
      <c r="P967" s="143">
        <f>IF(SP_SUL!O970="","*",SP_SUL!O970)</f>
        <v>0.375</v>
      </c>
      <c r="Q967" s="143">
        <f>IF(SP_SUL!P970="","*",SP_SUL!P970)</f>
        <v>6.9444444444444447E-4</v>
      </c>
      <c r="R967" s="145" t="str">
        <f>IF(SP_SUL!Q970="","*",CONCATENATE(SP_SUL!Q970," ",SP_SUL!R970))</f>
        <v>2 Nº DE SOLDA</v>
      </c>
      <c r="S967" s="145" t="str">
        <f>IF(SP_SUL!V970="","*",SP_SUL!V970)</f>
        <v>Augusto</v>
      </c>
      <c r="T967" s="145" t="str">
        <f>IF(SP_SUL!W970="","*",SP_SUL!W970)</f>
        <v xml:space="preserve">Execução de solda 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Oportunidade</v>
      </c>
      <c r="C968" s="146" t="str">
        <f>IF(SP_SUL!Z971="","*",SP_SUL!Z971)</f>
        <v>*</v>
      </c>
      <c r="D968" s="139" t="str">
        <f>IF(SP_SUL!S971="","*",SP_SUL!S971)</f>
        <v>SP SUL</v>
      </c>
      <c r="E968" s="139" t="str">
        <f>IF(SP_SUL!T971="","*",SP_SUL!T971)</f>
        <v>ZEV-ZPT</v>
      </c>
      <c r="F968" s="145">
        <f>IF(SP_SUL!B971="","*",SP_SUL!B971)</f>
        <v>46084</v>
      </c>
      <c r="G968" s="145" t="str">
        <f>IF(SP_SUL!D971="","*",SP_SUL!D971)</f>
        <v>THIAGO (TF-685)</v>
      </c>
      <c r="H968" s="145" t="str">
        <f>IF(SP_SUL!F971="","*",SP_SUL!F971)</f>
        <v>PDM - AMV - JACARÉ</v>
      </c>
      <c r="I968" s="145" t="str">
        <f>IF(SP_SUL!H971="","*",SP_SUL!H971)</f>
        <v>-</v>
      </c>
      <c r="J968" s="145" t="str">
        <f>IF(SP_SUL!I971="","*",SP_SUL!I971)</f>
        <v>-</v>
      </c>
      <c r="K968" s="139" t="str">
        <f>IF(SP_SUL!M971="","*",SP_SUL!M971)</f>
        <v>ZGP</v>
      </c>
      <c r="L968" s="139" t="str">
        <f>IF(SP_SUL!N971="","*",SP_SUL!N971)</f>
        <v>ZGP2</v>
      </c>
      <c r="M968" s="140">
        <f>IF(SP_SUL!J971="","*",SP_SUL!J971)</f>
        <v>92</v>
      </c>
      <c r="N968" s="144">
        <f>IF(SP_SUL!K971="","*",SP_SUL!K971)</f>
        <v>101.94</v>
      </c>
      <c r="O968" s="144" t="str">
        <f>IF(SP_SUL!L971="","*",SP_SUL!L971)</f>
        <v>-</v>
      </c>
      <c r="P968" s="143">
        <f>IF(SP_SUL!O971="","*",SP_SUL!O971)</f>
        <v>0.45833333333333331</v>
      </c>
      <c r="Q968" s="143">
        <f>IF(SP_SUL!P971="","*",SP_SUL!P971)</f>
        <v>8.3333333333333329E-2</v>
      </c>
      <c r="R968" s="145" t="str">
        <f>IF(SP_SUL!Q971="","*",CONCATENATE(SP_SUL!Q971," ",SP_SUL!R971))</f>
        <v>1 Nº DE PEÇAS</v>
      </c>
      <c r="S968" s="145" t="str">
        <f>IF(SP_SUL!V971="","*",SP_SUL!V971)</f>
        <v>Thiago</v>
      </c>
      <c r="T968" s="145" t="str">
        <f>IF(SP_SUL!W971="","*",SP_SUL!W971)</f>
        <v>Substituição de jacaré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Contrato</v>
      </c>
      <c r="C969" s="146" t="str">
        <f>IF(SP_SUL!Z972="","*",SP_SUL!Z972)</f>
        <v>*</v>
      </c>
      <c r="D969" s="139" t="str">
        <f>IF(SP_SUL!S972="","*",SP_SUL!S972)</f>
        <v>SP SUL</v>
      </c>
      <c r="E969" s="139" t="str">
        <f>IF(SP_SUL!T972="","*",SP_SUL!T972)</f>
        <v>ZEV-ZPT</v>
      </c>
      <c r="F969" s="145">
        <f>IF(SP_SUL!B972="","*",SP_SUL!B972)</f>
        <v>46084</v>
      </c>
      <c r="G969" s="145" t="str">
        <f>IF(SP_SUL!D972="","*",SP_SUL!D972)</f>
        <v>MOD ZGP</v>
      </c>
      <c r="H969" s="145" t="str">
        <f>IF(SP_SUL!F972="","*",SP_SUL!F972)</f>
        <v>BLOCO</v>
      </c>
      <c r="I969" s="145" t="str">
        <f>IF(SP_SUL!H972="","*",SP_SUL!H972)</f>
        <v>-</v>
      </c>
      <c r="J969" s="145" t="str">
        <f>IF(SP_SUL!I972="","*",SP_SUL!I972)</f>
        <v>-</v>
      </c>
      <c r="K969" s="139" t="str">
        <f>IF(SP_SUL!M972="","*",SP_SUL!M972)</f>
        <v>ZGP</v>
      </c>
      <c r="L969" s="139" t="str">
        <f>IF(SP_SUL!N972="","*",SP_SUL!N972)</f>
        <v>ZGP2</v>
      </c>
      <c r="M969" s="140">
        <f>IF(SP_SUL!J972="","*",SP_SUL!J972)</f>
        <v>92</v>
      </c>
      <c r="N969" s="144">
        <f>IF(SP_SUL!K972="","*",SP_SUL!K972)</f>
        <v>102</v>
      </c>
      <c r="O969" s="144">
        <f>IF(SP_SUL!L972="","*",SP_SUL!L972)</f>
        <v>106.3</v>
      </c>
      <c r="P969" s="143">
        <f>IF(SP_SUL!O972="","*",SP_SUL!O972)</f>
        <v>0.33333333333333331</v>
      </c>
      <c r="Q969" s="143">
        <f>IF(SP_SUL!P972="","*",SP_SUL!P972)</f>
        <v>0.22916666666666666</v>
      </c>
      <c r="R969" s="145" t="str">
        <f>IF(SP_SUL!Q972="","*",CONCATENATE(SP_SUL!Q972," ",SP_SUL!R972))</f>
        <v>1 BINÁRIO</v>
      </c>
      <c r="S969" s="145" t="str">
        <f>IF(SP_SUL!V972="","*",SP_SUL!V972)</f>
        <v>Augusto</v>
      </c>
      <c r="T969" s="145" t="str">
        <f>IF(SP_SUL!W972="","*",SP_SUL!W972)</f>
        <v>Intervalo de modernização, V85 parte primeiro após parte W62 com interdição direto via 2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Contrato</v>
      </c>
      <c r="C970" s="146" t="str">
        <f>IF(SP_SUL!Z973="","*",SP_SUL!Z973)</f>
        <v>*</v>
      </c>
      <c r="D970" s="139" t="str">
        <f>IF(SP_SUL!S973="","*",SP_SUL!S973)</f>
        <v>SP SUL</v>
      </c>
      <c r="E970" s="139" t="str">
        <f>IF(SP_SUL!T973="","*",SP_SUL!T973)</f>
        <v>ZEV-ZPT</v>
      </c>
      <c r="F970" s="145">
        <f>IF(SP_SUL!B973="","*",SP_SUL!B973)</f>
        <v>46084</v>
      </c>
      <c r="G970" s="145" t="str">
        <f>IF(SP_SUL!D973="","*",SP_SUL!D973)</f>
        <v>V85</v>
      </c>
      <c r="H970" s="145" t="str">
        <f>IF(SP_SUL!F973="","*",SP_SUL!F973)</f>
        <v>MODERNIZAÇÃO - SOCADORA</v>
      </c>
      <c r="I970" s="145" t="str">
        <f>IF(SP_SUL!H973="","*",SP_SUL!H973)</f>
        <v>ZPTZDR</v>
      </c>
      <c r="J970" s="145" t="str">
        <f>IF(SP_SUL!I973="","*",SP_SUL!I973)</f>
        <v>ZPTZDR</v>
      </c>
      <c r="K970" s="139" t="str">
        <f>IF(SP_SUL!M973="","*",SP_SUL!M973)</f>
        <v>ZGP</v>
      </c>
      <c r="L970" s="139" t="str">
        <f>IF(SP_SUL!N973="","*",SP_SUL!N973)</f>
        <v>ZGP2</v>
      </c>
      <c r="M970" s="140">
        <f>IF(SP_SUL!J973="","*",SP_SUL!J973)</f>
        <v>92</v>
      </c>
      <c r="N970" s="144">
        <f>IF(SP_SUL!K973="","*",SP_SUL!K973)</f>
        <v>102</v>
      </c>
      <c r="O970" s="144">
        <f>IF(SP_SUL!L973="","*",SP_SUL!L973)</f>
        <v>106.3</v>
      </c>
      <c r="P970" s="143">
        <f>IF(SP_SUL!O973="","*",SP_SUL!O973)</f>
        <v>0.33333333333333331</v>
      </c>
      <c r="Q970" s="143">
        <f>IF(SP_SUL!P973="","*",SP_SUL!P973)</f>
        <v>0.125</v>
      </c>
      <c r="R970" s="145" t="str">
        <f>IF(SP_SUL!Q973="","*",CONCATENATE(SP_SUL!Q973," ",SP_SUL!R973))</f>
        <v>720 M</v>
      </c>
      <c r="S970" s="145" t="str">
        <f>IF(SP_SUL!V973="","*",SP_SUL!V973)</f>
        <v>Antonioni</v>
      </c>
      <c r="T970" s="145" t="str">
        <f>IF(SP_SUL!W973="","*",SP_SUL!W973)</f>
        <v>Socaria mecanizada</v>
      </c>
      <c r="U970" s="137">
        <f ca="1">_xlfn.XLOOKUP(G970&amp;$U$2,BS_CONTROLE[CHAVE],BS_CONTROLE[Quantidade_11],"-")</f>
        <v>0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Contrato</v>
      </c>
      <c r="C971" s="146" t="str">
        <f>IF(SP_SUL!Z974="","*",SP_SUL!Z974)</f>
        <v>*</v>
      </c>
      <c r="D971" s="139" t="str">
        <f>IF(SP_SUL!S974="","*",SP_SUL!S974)</f>
        <v>SP SUL</v>
      </c>
      <c r="E971" s="139" t="str">
        <f>IF(SP_SUL!T974="","*",SP_SUL!T974)</f>
        <v>ZEV-ZPT</v>
      </c>
      <c r="F971" s="145">
        <f>IF(SP_SUL!B974="","*",SP_SUL!B974)</f>
        <v>46084</v>
      </c>
      <c r="G971" s="145" t="str">
        <f>IF(SP_SUL!D974="","*",SP_SUL!D974)</f>
        <v>W62</v>
      </c>
      <c r="H971" s="145" t="str">
        <f>IF(SP_SUL!F974="","*",SP_SUL!F974)</f>
        <v>MODERNIZAÇÃO - DORMENTE - DESCARGA</v>
      </c>
      <c r="I971" s="145" t="str">
        <f>IF(SP_SUL!H974="","*",SP_SUL!H974)</f>
        <v>ZPTZDR</v>
      </c>
      <c r="J971" s="145" t="str">
        <f>IF(SP_SUL!I974="","*",SP_SUL!I974)</f>
        <v>ZPTZDR</v>
      </c>
      <c r="K971" s="139" t="str">
        <f>IF(SP_SUL!M974="","*",SP_SUL!M974)</f>
        <v>ZGP</v>
      </c>
      <c r="L971" s="139" t="str">
        <f>IF(SP_SUL!N974="","*",SP_SUL!N974)</f>
        <v>ZGP2</v>
      </c>
      <c r="M971" s="140">
        <f>IF(SP_SUL!J974="","*",SP_SUL!J974)</f>
        <v>92</v>
      </c>
      <c r="N971" s="144">
        <f>IF(SP_SUL!K974="","*",SP_SUL!K974)</f>
        <v>102</v>
      </c>
      <c r="O971" s="144">
        <f>IF(SP_SUL!L974="","*",SP_SUL!L974)</f>
        <v>106.3</v>
      </c>
      <c r="P971" s="143">
        <f>IF(SP_SUL!O974="","*",SP_SUL!O974)</f>
        <v>0.33333333333333331</v>
      </c>
      <c r="Q971" s="143">
        <f>IF(SP_SUL!P974="","*",SP_SUL!P974)</f>
        <v>6.9444444444444447E-4</v>
      </c>
      <c r="R971" s="145" t="str">
        <f>IF(SP_SUL!Q974="","*",CONCATENATE(SP_SUL!Q974," ",SP_SUL!R974))</f>
        <v>500 Nº DE DORMENTES</v>
      </c>
      <c r="S971" s="145" t="str">
        <f>IF(SP_SUL!V974="","*",SP_SUL!V974)</f>
        <v>Augusto</v>
      </c>
      <c r="T971" s="145" t="str">
        <f>IF(SP_SUL!W974="","*",SP_SUL!W974)</f>
        <v xml:space="preserve">Descarga de dormentes   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Oportunidade</v>
      </c>
      <c r="C972" s="146" t="str">
        <f>IF(SP_SUL!Z975="","*",SP_SUL!Z975)</f>
        <v>*</v>
      </c>
      <c r="D972" s="139" t="str">
        <f>IF(SP_SUL!S975="","*",SP_SUL!S975)</f>
        <v>SP SUL</v>
      </c>
      <c r="E972" s="139" t="str">
        <f>IF(SP_SUL!T975="","*",SP_SUL!T975)</f>
        <v>ZEV-ZPT</v>
      </c>
      <c r="F972" s="145">
        <f>IF(SP_SUL!B975="","*",SP_SUL!B975)</f>
        <v>46084</v>
      </c>
      <c r="G972" s="145" t="str">
        <f>IF(SP_SUL!D975="","*",SP_SUL!D975)</f>
        <v>EDSON (TP-780)</v>
      </c>
      <c r="H972" s="145" t="str">
        <f>IF(SP_SUL!F975="","*",SP_SUL!F975)</f>
        <v>JIC</v>
      </c>
      <c r="I972" s="145" t="str">
        <f>IF(SP_SUL!H975="","*",SP_SUL!H975)</f>
        <v>-</v>
      </c>
      <c r="J972" s="145" t="str">
        <f>IF(SP_SUL!I975="","*",SP_SUL!I975)</f>
        <v>-</v>
      </c>
      <c r="K972" s="139" t="str">
        <f>IF(SP_SUL!M975="","*",SP_SUL!M975)</f>
        <v>ZGP-ZPT</v>
      </c>
      <c r="L972" s="139" t="str">
        <f>IF(SP_SUL!N975="","*",SP_SUL!N975)</f>
        <v>ZPT106</v>
      </c>
      <c r="M972" s="140">
        <f>IF(SP_SUL!J975="","*",SP_SUL!J975)</f>
        <v>92</v>
      </c>
      <c r="N972" s="144">
        <f>IF(SP_SUL!K975="","*",SP_SUL!K975)</f>
        <v>106.5</v>
      </c>
      <c r="O972" s="144" t="str">
        <f>IF(SP_SUL!L975="","*",SP_SUL!L975)</f>
        <v>-</v>
      </c>
      <c r="P972" s="143">
        <f>IF(SP_SUL!O975="","*",SP_SUL!O975)</f>
        <v>0.41666666666666669</v>
      </c>
      <c r="Q972" s="143">
        <f>IF(SP_SUL!P975="","*",SP_SUL!P975)</f>
        <v>8.3333333333333329E-2</v>
      </c>
      <c r="R972" s="145" t="str">
        <f>IF(SP_SUL!Q975="","*",CONCATENATE(SP_SUL!Q975," ",SP_SUL!R975))</f>
        <v>1 Nº DE PEÇAS</v>
      </c>
      <c r="S972" s="145" t="str">
        <f>IF(SP_SUL!V975="","*",SP_SUL!V975)</f>
        <v>Edson</v>
      </c>
      <c r="T972" s="145" t="str">
        <f>IF(SP_SUL!W975="","*",SP_SUL!W975)</f>
        <v>Substituição de JIC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Oportunidade</v>
      </c>
      <c r="C973" s="146" t="str">
        <f>IF(SP_SUL!Z976="","*",SP_SUL!Z976)</f>
        <v>*</v>
      </c>
      <c r="D973" s="139" t="str">
        <f>IF(SP_SUL!S976="","*",SP_SUL!S976)</f>
        <v>SP SUL</v>
      </c>
      <c r="E973" s="139" t="str">
        <f>IF(SP_SUL!T976="","*",SP_SUL!T976)</f>
        <v>ZEV-ZPT</v>
      </c>
      <c r="F973" s="145">
        <f>IF(SP_SUL!B976="","*",SP_SUL!B976)</f>
        <v>46084</v>
      </c>
      <c r="G973" s="145" t="str">
        <f>IF(SP_SUL!D976="","*",SP_SUL!D976)</f>
        <v>EXPANSÃO TURMA 1</v>
      </c>
      <c r="H973" s="145" t="str">
        <f>IF(SP_SUL!F976="","*",SP_SUL!F976)</f>
        <v>EXPANSÃO - SOLDA</v>
      </c>
      <c r="I973" s="145" t="str">
        <f>IF(SP_SUL!H976="","*",SP_SUL!H976)</f>
        <v>-</v>
      </c>
      <c r="J973" s="145" t="str">
        <f>IF(SP_SUL!I976="","*",SP_SUL!I976)</f>
        <v>-</v>
      </c>
      <c r="K973" s="139" t="str">
        <f>IF(SP_SUL!M976="","*",SP_SUL!M976)</f>
        <v>ZGM-109</v>
      </c>
      <c r="L973" s="139" t="str">
        <f>IF(SP_SUL!N976="","*",SP_SUL!N976)</f>
        <v>1101093/1101091</v>
      </c>
      <c r="M973" s="140">
        <f>IF(SP_SUL!J976="","*",SP_SUL!J976)</f>
        <v>30</v>
      </c>
      <c r="N973" s="144">
        <f>IF(SP_SUL!K976="","*",SP_SUL!K976)</f>
        <v>108.75</v>
      </c>
      <c r="O973" s="144">
        <f>IF(SP_SUL!L976="","*",SP_SUL!L976)</f>
        <v>109</v>
      </c>
      <c r="P973" s="143">
        <f>IF(SP_SUL!O976="","*",SP_SUL!O976)</f>
        <v>0.35416666666666669</v>
      </c>
      <c r="Q973" s="143">
        <f>IF(SP_SUL!P976="","*",SP_SUL!P976)</f>
        <v>6.25E-2</v>
      </c>
      <c r="R973" s="145" t="str">
        <f>IF(SP_SUL!Q976="","*",CONCATENATE(SP_SUL!Q976," ",SP_SUL!R976))</f>
        <v>1 Nº DE SOLDA</v>
      </c>
      <c r="S973" s="145" t="str">
        <f>IF(SP_SUL!V976="","*",SP_SUL!V976)</f>
        <v>Pedro</v>
      </c>
      <c r="T973" s="145" t="str">
        <f>IF(SP_SUL!W976="","*",SP_SUL!W976)</f>
        <v xml:space="preserve">Execução de solda - Condicionado a temperatura 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Oportunidade</v>
      </c>
      <c r="C974" s="146" t="str">
        <f>IF(SP_SUL!Z977="","*",SP_SUL!Z977)</f>
        <v>*</v>
      </c>
      <c r="D974" s="139" t="str">
        <f>IF(SP_SUL!S977="","*",SP_SUL!S977)</f>
        <v>SP SUL</v>
      </c>
      <c r="E974" s="139" t="str">
        <f>IF(SP_SUL!T977="","*",SP_SUL!T977)</f>
        <v>ZKE-ZEV</v>
      </c>
      <c r="F974" s="145">
        <f>IF(SP_SUL!B977="","*",SP_SUL!B977)</f>
        <v>46082</v>
      </c>
      <c r="G974" s="145" t="str">
        <f>IF(SP_SUL!D977="","*",SP_SUL!D977)</f>
        <v>E17</v>
      </c>
      <c r="H974" s="145" t="str">
        <f>IF(SP_SUL!F977="","*",SP_SUL!F977)</f>
        <v>CAMINHÃO DE SOLDA</v>
      </c>
      <c r="I974" s="145" t="str">
        <f>IF(SP_SUL!H977="","*",SP_SUL!H977)</f>
        <v>102ZKW2</v>
      </c>
      <c r="J974" s="145" t="str">
        <f>IF(SP_SUL!I977="","*",SP_SUL!I977)</f>
        <v>102ZKW2</v>
      </c>
      <c r="K974" s="139" t="str">
        <f>IF(SP_SUL!M977="","*",SP_SUL!M977)</f>
        <v>ZKW</v>
      </c>
      <c r="L974" s="139" t="str">
        <f>IF(SP_SUL!N977="","*",SP_SUL!N977)</f>
        <v>102ZKW2</v>
      </c>
      <c r="M974" s="140">
        <f>IF(SP_SUL!J977="","*",SP_SUL!J977)</f>
        <v>55</v>
      </c>
      <c r="N974" s="144">
        <f>IF(SP_SUL!K977="","*",SP_SUL!K977)</f>
        <v>100.3</v>
      </c>
      <c r="O974" s="144" t="str">
        <f>IF(SP_SUL!L977="","*",SP_SUL!L977)</f>
        <v>-</v>
      </c>
      <c r="P974" s="143">
        <f>IF(SP_SUL!O977="","*",SP_SUL!O977)</f>
        <v>0.375</v>
      </c>
      <c r="Q974" s="143">
        <f>IF(SP_SUL!P977="","*",SP_SUL!P977)</f>
        <v>0.125</v>
      </c>
      <c r="R974" s="145" t="str">
        <f>IF(SP_SUL!Q977="","*",CONCATENATE(SP_SUL!Q977," ",SP_SUL!R977))</f>
        <v>2 Nº DE SOLDA</v>
      </c>
      <c r="S974" s="145" t="str">
        <f>IF(SP_SUL!V977="","*",SP_SUL!V977)</f>
        <v xml:space="preserve">Higor </v>
      </c>
      <c r="T974" s="145" t="str">
        <f>IF(SP_SUL!W977="","*",SP_SUL!W977)</f>
        <v>Caminhão de solda</v>
      </c>
      <c r="U974" s="137">
        <f ca="1">_xlfn.XLOOKUP(G974&amp;$U$2,BS_CONTROLE[CHAVE],BS_CONTROLE[Quantidade_11],"-")</f>
        <v>2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Oportunidade</v>
      </c>
      <c r="C975" s="146" t="str">
        <f>IF(SP_SUL!Z978="","*",SP_SUL!Z978)</f>
        <v>*</v>
      </c>
      <c r="D975" s="139" t="str">
        <f>IF(SP_SUL!S978="","*",SP_SUL!S978)</f>
        <v>SP SUL</v>
      </c>
      <c r="E975" s="139" t="str">
        <f>IF(SP_SUL!T978="","*",SP_SUL!T978)</f>
        <v>ZKE-ZEV</v>
      </c>
      <c r="F975" s="145">
        <f>IF(SP_SUL!B978="","*",SP_SUL!B978)</f>
        <v>46083</v>
      </c>
      <c r="G975" s="145" t="str">
        <f>IF(SP_SUL!D978="","*",SP_SUL!D978)</f>
        <v>CLEBISON (TP-728)</v>
      </c>
      <c r="H975" s="145" t="str">
        <f>IF(SP_SUL!F978="","*",SP_SUL!F978)</f>
        <v>PDM - SOLDA</v>
      </c>
      <c r="I975" s="145" t="str">
        <f>IF(SP_SUL!H978="","*",SP_SUL!H978)</f>
        <v>-</v>
      </c>
      <c r="J975" s="145" t="str">
        <f>IF(SP_SUL!I978="","*",SP_SUL!I978)</f>
        <v>-</v>
      </c>
      <c r="K975" s="139" t="str">
        <f>IF(SP_SUL!M978="","*",SP_SUL!M978)</f>
        <v>ZWW-ZKW</v>
      </c>
      <c r="L975" s="139" t="str">
        <f>IF(SP_SUL!N978="","*",SP_SUL!N978)</f>
        <v>K93K912</v>
      </c>
      <c r="M975" s="140">
        <f>IF(SP_SUL!J978="","*",SP_SUL!J978)</f>
        <v>55</v>
      </c>
      <c r="N975" s="144">
        <f>IF(SP_SUL!K978="","*",SP_SUL!K978)</f>
        <v>91.15</v>
      </c>
      <c r="O975" s="144">
        <f>IF(SP_SUL!L978="","*",SP_SUL!L978)</f>
        <v>91.516999999999996</v>
      </c>
      <c r="P975" s="143">
        <f>IF(SP_SUL!O978="","*",SP_SUL!O978)</f>
        <v>0.375</v>
      </c>
      <c r="Q975" s="143">
        <f>IF(SP_SUL!P978="","*",SP_SUL!P978)</f>
        <v>6.25E-2</v>
      </c>
      <c r="R975" s="145" t="str">
        <f>IF(SP_SUL!Q978="","*",CONCATENATE(SP_SUL!Q978," ",SP_SUL!R978))</f>
        <v>1 Nº DE SOLDA</v>
      </c>
      <c r="S975" s="145" t="str">
        <f>IF(SP_SUL!V978="","*",SP_SUL!V978)</f>
        <v xml:space="preserve">Felipe </v>
      </c>
      <c r="T975" s="145" t="str">
        <f>IF(SP_SUL!W978="","*",SP_SUL!W978)</f>
        <v xml:space="preserve">Execução de solda - Condicionado a temperatura 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Oportunidade</v>
      </c>
      <c r="C976" s="146" t="str">
        <f>IF(SP_SUL!Z979="","*",SP_SUL!Z979)</f>
        <v>*</v>
      </c>
      <c r="D976" s="139" t="str">
        <f>IF(SP_SUL!S979="","*",SP_SUL!S979)</f>
        <v>SP SUL</v>
      </c>
      <c r="E976" s="139" t="str">
        <f>IF(SP_SUL!T979="","*",SP_SUL!T979)</f>
        <v>ZKE-ZEV</v>
      </c>
      <c r="F976" s="145">
        <f>IF(SP_SUL!B979="","*",SP_SUL!B979)</f>
        <v>46083</v>
      </c>
      <c r="G976" s="145" t="str">
        <f>IF(SP_SUL!D979="","*",SP_SUL!D979)</f>
        <v>ISMAEL(TP-726)</v>
      </c>
      <c r="H976" s="145" t="str">
        <f>IF(SP_SUL!F979="","*",SP_SUL!F979)</f>
        <v>PDM - SOLDA</v>
      </c>
      <c r="I976" s="145" t="str">
        <f>IF(SP_SUL!H979="","*",SP_SUL!H979)</f>
        <v>-</v>
      </c>
      <c r="J976" s="145" t="str">
        <f>IF(SP_SUL!I979="","*",SP_SUL!I979)</f>
        <v>-</v>
      </c>
      <c r="K976" s="139" t="str">
        <f>IF(SP_SUL!M979="","*",SP_SUL!M979)</f>
        <v>ZWW-ZKW</v>
      </c>
      <c r="L976" s="139" t="str">
        <f>IF(SP_SUL!N979="","*",SP_SUL!N979)</f>
        <v>K93K912</v>
      </c>
      <c r="M976" s="140">
        <f>IF(SP_SUL!J979="","*",SP_SUL!J979)</f>
        <v>55</v>
      </c>
      <c r="N976" s="144">
        <f>IF(SP_SUL!K979="","*",SP_SUL!K979)</f>
        <v>91.15</v>
      </c>
      <c r="O976" s="144">
        <f>IF(SP_SUL!L979="","*",SP_SUL!L979)</f>
        <v>91.516999999999996</v>
      </c>
      <c r="P976" s="143">
        <f>IF(SP_SUL!O979="","*",SP_SUL!O979)</f>
        <v>0.375</v>
      </c>
      <c r="Q976" s="143">
        <f>IF(SP_SUL!P979="","*",SP_SUL!P979)</f>
        <v>6.25E-2</v>
      </c>
      <c r="R976" s="145" t="str">
        <f>IF(SP_SUL!Q979="","*",CONCATENATE(SP_SUL!Q979," ",SP_SUL!R979))</f>
        <v>1 Nº DE SOLDA</v>
      </c>
      <c r="S976" s="145" t="str">
        <f>IF(SP_SUL!V979="","*",SP_SUL!V979)</f>
        <v xml:space="preserve">Felipe </v>
      </c>
      <c r="T976" s="145" t="str">
        <f>IF(SP_SUL!W979="","*",SP_SUL!W979)</f>
        <v xml:space="preserve">Execução de solda - Condicionado a temperatura 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Oportunidade</v>
      </c>
      <c r="C977" s="146" t="str">
        <f>IF(SP_SUL!Z980="","*",SP_SUL!Z980)</f>
        <v>*</v>
      </c>
      <c r="D977" s="139" t="str">
        <f>IF(SP_SUL!S980="","*",SP_SUL!S980)</f>
        <v>SP SUL</v>
      </c>
      <c r="E977" s="139" t="str">
        <f>IF(SP_SUL!T980="","*",SP_SUL!T980)</f>
        <v>ZKE-ZEV</v>
      </c>
      <c r="F977" s="145">
        <f>IF(SP_SUL!B980="","*",SP_SUL!B980)</f>
        <v>46083</v>
      </c>
      <c r="G977" s="145" t="str">
        <f>IF(SP_SUL!D980="","*",SP_SUL!D980)</f>
        <v>E17</v>
      </c>
      <c r="H977" s="145" t="str">
        <f>IF(SP_SUL!F980="","*",SP_SUL!F980)</f>
        <v>CAMINHÃO DE SOLDA</v>
      </c>
      <c r="I977" s="145" t="str">
        <f>IF(SP_SUL!H980="","*",SP_SUL!H980)</f>
        <v>102ZKW2</v>
      </c>
      <c r="J977" s="145" t="str">
        <f>IF(SP_SUL!I980="","*",SP_SUL!I980)</f>
        <v>102ZKW2</v>
      </c>
      <c r="K977" s="139" t="str">
        <f>IF(SP_SUL!M980="","*",SP_SUL!M980)</f>
        <v>ZKW</v>
      </c>
      <c r="L977" s="139" t="str">
        <f>IF(SP_SUL!N980="","*",SP_SUL!N980)</f>
        <v>102ZKW2</v>
      </c>
      <c r="M977" s="140">
        <f>IF(SP_SUL!J980="","*",SP_SUL!J980)</f>
        <v>55</v>
      </c>
      <c r="N977" s="144">
        <f>IF(SP_SUL!K980="","*",SP_SUL!K980)</f>
        <v>100.3</v>
      </c>
      <c r="O977" s="144" t="str">
        <f>IF(SP_SUL!L980="","*",SP_SUL!L980)</f>
        <v>-</v>
      </c>
      <c r="P977" s="143">
        <f>IF(SP_SUL!O980="","*",SP_SUL!O980)</f>
        <v>0.38194444444444442</v>
      </c>
      <c r="Q977" s="143">
        <f>IF(SP_SUL!P980="","*",SP_SUL!P980)</f>
        <v>0.125</v>
      </c>
      <c r="R977" s="145" t="str">
        <f>IF(SP_SUL!Q980="","*",CONCATENATE(SP_SUL!Q980," ",SP_SUL!R980))</f>
        <v>2 Nº DE SOLDA</v>
      </c>
      <c r="S977" s="145" t="str">
        <f>IF(SP_SUL!V980="","*",SP_SUL!V980)</f>
        <v xml:space="preserve">Higor </v>
      </c>
      <c r="T977" s="145" t="str">
        <f>IF(SP_SUL!W980="","*",SP_SUL!W980)</f>
        <v>Caminhão de solda</v>
      </c>
      <c r="U977" s="137">
        <f ca="1">_xlfn.XLOOKUP(G977&amp;$U$2,BS_CONTROLE[CHAVE],BS_CONTROLE[Quantidade_11],"-")</f>
        <v>2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Oportunidade</v>
      </c>
      <c r="C978" s="146" t="str">
        <f>IF(SP_SUL!Z981="","*",SP_SUL!Z981)</f>
        <v>*</v>
      </c>
      <c r="D978" s="139" t="str">
        <f>IF(SP_SUL!S981="","*",SP_SUL!S981)</f>
        <v>SP SUL</v>
      </c>
      <c r="E978" s="139" t="str">
        <f>IF(SP_SUL!T981="","*",SP_SUL!T981)</f>
        <v>ZKE-ZEV</v>
      </c>
      <c r="F978" s="145">
        <f>IF(SP_SUL!B981="","*",SP_SUL!B981)</f>
        <v>46083</v>
      </c>
      <c r="G978" s="145" t="str">
        <f>IF(SP_SUL!D981="","*",SP_SUL!D981)</f>
        <v>DIEGO (TP-681)</v>
      </c>
      <c r="H978" s="145" t="str">
        <f>IF(SP_SUL!F981="","*",SP_SUL!F981)</f>
        <v>PDM - SUBSTITUIÇÃO - TRILHO</v>
      </c>
      <c r="I978" s="145" t="str">
        <f>IF(SP_SUL!H981="","*",SP_SUL!H981)</f>
        <v>-</v>
      </c>
      <c r="J978" s="145" t="str">
        <f>IF(SP_SUL!I981="","*",SP_SUL!I981)</f>
        <v>-</v>
      </c>
      <c r="K978" s="139" t="str">
        <f>IF(SP_SUL!M981="","*",SP_SUL!M981)</f>
        <v>ZYQ-ZEM</v>
      </c>
      <c r="L978" s="139" t="str">
        <f>IF(SP_SUL!N981="","*",SP_SUL!N981)</f>
        <v>130ZYQ2</v>
      </c>
      <c r="M978" s="140">
        <f>IF(SP_SUL!J981="","*",SP_SUL!J981)</f>
        <v>55</v>
      </c>
      <c r="N978" s="144">
        <f>IF(SP_SUL!K981="","*",SP_SUL!K981)</f>
        <v>129.9</v>
      </c>
      <c r="O978" s="144" t="str">
        <f>IF(SP_SUL!L981="","*",SP_SUL!L981)</f>
        <v>-</v>
      </c>
      <c r="P978" s="143">
        <f>IF(SP_SUL!O981="","*",SP_SUL!O981)</f>
        <v>0.41666666666666669</v>
      </c>
      <c r="Q978" s="143">
        <f>IF(SP_SUL!P981="","*",SP_SUL!P981)</f>
        <v>8.3333333333333329E-2</v>
      </c>
      <c r="R978" s="145" t="str">
        <f>IF(SP_SUL!Q981="","*",CONCATENATE(SP_SUL!Q981," ",SP_SUL!R981))</f>
        <v>312 M</v>
      </c>
      <c r="S978" s="145" t="str">
        <f>IF(SP_SUL!V981="","*",SP_SUL!V981)</f>
        <v xml:space="preserve">Felipe </v>
      </c>
      <c r="T978" s="145" t="str">
        <f>IF(SP_SUL!W981="","*",SP_SUL!W981)</f>
        <v xml:space="preserve">PDM - Substituição de trilho  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Oportunidade</v>
      </c>
      <c r="C979" s="146" t="str">
        <f>IF(SP_SUL!Z982="","*",SP_SUL!Z982)</f>
        <v>*</v>
      </c>
      <c r="D979" s="139" t="str">
        <f>IF(SP_SUL!S982="","*",SP_SUL!S982)</f>
        <v>SP SUL</v>
      </c>
      <c r="E979" s="139" t="str">
        <f>IF(SP_SUL!T982="","*",SP_SUL!T982)</f>
        <v>ZKE-ZEV</v>
      </c>
      <c r="F979" s="145">
        <f>IF(SP_SUL!B982="","*",SP_SUL!B982)</f>
        <v>46083</v>
      </c>
      <c r="G979" s="145" t="str">
        <f>IF(SP_SUL!D982="","*",SP_SUL!D982)</f>
        <v>W60</v>
      </c>
      <c r="H979" s="145" t="str">
        <f>IF(SP_SUL!F982="","*",SP_SUL!F982)</f>
        <v>RECOLHIMENTO DE DORMENTE</v>
      </c>
      <c r="I979" s="145" t="str">
        <f>IF(SP_SUL!H982="","*",SP_SUL!H982)</f>
        <v>ZEM130-2</v>
      </c>
      <c r="J979" s="145" t="str">
        <f>IF(SP_SUL!I982="","*",SP_SUL!I982)</f>
        <v>ZEM130-2</v>
      </c>
      <c r="K979" s="139" t="str">
        <f>IF(SP_SUL!M982="","*",SP_SUL!M982)</f>
        <v>ZEM-ZEJ</v>
      </c>
      <c r="L979" s="139" t="str">
        <f>IF(SP_SUL!N982="","*",SP_SUL!N982)</f>
        <v>ZEJ1</v>
      </c>
      <c r="M979" s="140">
        <f>IF(SP_SUL!J982="","*",SP_SUL!J982)</f>
        <v>48</v>
      </c>
      <c r="N979" s="144">
        <f>IF(SP_SUL!K982="","*",SP_SUL!K982)</f>
        <v>145.9</v>
      </c>
      <c r="O979" s="144">
        <f>IF(SP_SUL!L982="","*",SP_SUL!L982)</f>
        <v>151.6</v>
      </c>
      <c r="P979" s="143">
        <f>IF(SP_SUL!O982="","*",SP_SUL!O982)</f>
        <v>0.33333333333333331</v>
      </c>
      <c r="Q979" s="143">
        <f>IF(SP_SUL!P982="","*",SP_SUL!P982)</f>
        <v>6.25E-2</v>
      </c>
      <c r="R979" s="145" t="str">
        <f>IF(SP_SUL!Q982="","*",CONCATENATE(SP_SUL!Q982," ",SP_SUL!R982))</f>
        <v>100 Nº DE PEÇAS</v>
      </c>
      <c r="S979" s="145" t="str">
        <f>IF(SP_SUL!V982="","*",SP_SUL!V982)</f>
        <v xml:space="preserve">felipe </v>
      </c>
      <c r="T979" s="145" t="str">
        <f>IF(SP_SUL!W982="","*",SP_SUL!W982)</f>
        <v>Recolhimento de dormente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Oportunidade</v>
      </c>
      <c r="C980" s="146" t="str">
        <f>IF(SP_SUL!Z983="","*",SP_SUL!Z983)</f>
        <v>*</v>
      </c>
      <c r="D980" s="139" t="str">
        <f>IF(SP_SUL!S983="","*",SP_SUL!S983)</f>
        <v>SP SUL</v>
      </c>
      <c r="E980" s="139" t="str">
        <f>IF(SP_SUL!T983="","*",SP_SUL!T983)</f>
        <v>ZKE-ZEV</v>
      </c>
      <c r="F980" s="145">
        <f>IF(SP_SUL!B983="","*",SP_SUL!B983)</f>
        <v>46083</v>
      </c>
      <c r="G980" s="145" t="str">
        <f>IF(SP_SUL!D983="","*",SP_SUL!D983)</f>
        <v>V89</v>
      </c>
      <c r="H980" s="145" t="str">
        <f>IF(SP_SUL!F983="","*",SP_SUL!F983)</f>
        <v>MECANIZAÇÃO - SOCADORA</v>
      </c>
      <c r="I980" s="145" t="str">
        <f>IF(SP_SUL!H983="","*",SP_SUL!H983)</f>
        <v>ZEM2</v>
      </c>
      <c r="J980" s="145" t="str">
        <f>IF(SP_SUL!I983="","*",SP_SUL!I983)</f>
        <v>ZEM</v>
      </c>
      <c r="K980" s="139" t="str">
        <f>IF(SP_SUL!M983="","*",SP_SUL!M983)</f>
        <v>ZYQ-ZEM</v>
      </c>
      <c r="L980" s="139" t="str">
        <f>IF(SP_SUL!N983="","*",SP_SUL!N983)</f>
        <v>ZEM1301</v>
      </c>
      <c r="M980" s="140">
        <f>IF(SP_SUL!J983="","*",SP_SUL!J983)</f>
        <v>48</v>
      </c>
      <c r="N980" s="144">
        <f>IF(SP_SUL!K983="","*",SP_SUL!K983)</f>
        <v>134</v>
      </c>
      <c r="O980" s="144">
        <f>IF(SP_SUL!L983="","*",SP_SUL!L983)</f>
        <v>135</v>
      </c>
      <c r="P980" s="143">
        <f>IF(SP_SUL!O983="","*",SP_SUL!O983)</f>
        <v>0.375</v>
      </c>
      <c r="Q980" s="143">
        <f>IF(SP_SUL!P983="","*",SP_SUL!P983)</f>
        <v>8.3333333333333329E-2</v>
      </c>
      <c r="R980" s="145" t="str">
        <f>IF(SP_SUL!Q983="","*",CONCATENATE(SP_SUL!Q983," ",SP_SUL!R983))</f>
        <v>1000 M</v>
      </c>
      <c r="S980" s="145" t="str">
        <f>IF(SP_SUL!V983="","*",SP_SUL!V983)</f>
        <v>Antonioni</v>
      </c>
      <c r="T980" s="145" t="str">
        <f>IF(SP_SUL!W983="","*",SP_SUL!W983)</f>
        <v>Socaria mecanizada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Oportunidade</v>
      </c>
      <c r="C981" s="146" t="str">
        <f>IF(SP_SUL!Z984="","*",SP_SUL!Z984)</f>
        <v>*</v>
      </c>
      <c r="D981" s="139" t="str">
        <f>IF(SP_SUL!S984="","*",SP_SUL!S984)</f>
        <v>SP SUL</v>
      </c>
      <c r="E981" s="139" t="str">
        <f>IF(SP_SUL!T984="","*",SP_SUL!T984)</f>
        <v>ZKE-ZEV</v>
      </c>
      <c r="F981" s="145">
        <f>IF(SP_SUL!B984="","*",SP_SUL!B984)</f>
        <v>46083</v>
      </c>
      <c r="G981" s="145" t="str">
        <f>IF(SP_SUL!D984="","*",SP_SUL!D984)</f>
        <v>MATEUS (TP-809)</v>
      </c>
      <c r="H981" s="145" t="str">
        <f>IF(SP_SUL!F984="","*",SP_SUL!F984)</f>
        <v>MODERNIZAÇÃO - SOLDA</v>
      </c>
      <c r="I981" s="145" t="str">
        <f>IF(SP_SUL!H984="","*",SP_SUL!H984)</f>
        <v>-</v>
      </c>
      <c r="J981" s="145" t="str">
        <f>IF(SP_SUL!I984="","*",SP_SUL!I984)</f>
        <v>*</v>
      </c>
      <c r="K981" s="139" t="str">
        <f>IF(SP_SUL!M984="","*",SP_SUL!M984)</f>
        <v>ZEJ-ZEV</v>
      </c>
      <c r="L981" s="139">
        <f>IF(SP_SUL!N984="","*",SP_SUL!N984)</f>
        <v>1561551</v>
      </c>
      <c r="M981" s="140">
        <f>IF(SP_SUL!J984="","*",SP_SUL!J984)</f>
        <v>48</v>
      </c>
      <c r="N981" s="144">
        <f>IF(SP_SUL!K984="","*",SP_SUL!K984)</f>
        <v>155.96</v>
      </c>
      <c r="O981" s="144" t="str">
        <f>IF(SP_SUL!L984="","*",SP_SUL!L984)</f>
        <v>-</v>
      </c>
      <c r="P981" s="143">
        <f>IF(SP_SUL!O984="","*",SP_SUL!O984)</f>
        <v>0.35416666666666669</v>
      </c>
      <c r="Q981" s="143">
        <f>IF(SP_SUL!P984="","*",SP_SUL!P984)</f>
        <v>6.9444444444444448E-2</v>
      </c>
      <c r="R981" s="145" t="str">
        <f>IF(SP_SUL!Q984="","*",CONCATENATE(SP_SUL!Q984," ",SP_SUL!R984))</f>
        <v>1 Nº DE SOLDA</v>
      </c>
      <c r="S981" s="145" t="str">
        <f>IF(SP_SUL!V984="","*",SP_SUL!V984)</f>
        <v>Alisson</v>
      </c>
      <c r="T981" s="145" t="str">
        <f>IF(SP_SUL!W984="","*",SP_SUL!W984)</f>
        <v xml:space="preserve">Execução de solda - Condicionado a temperatura 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Oportunidade</v>
      </c>
      <c r="C982" s="146" t="str">
        <f>IF(SP_SUL!Z985="","*",SP_SUL!Z985)</f>
        <v>*</v>
      </c>
      <c r="D982" s="139" t="str">
        <f>IF(SP_SUL!S985="","*",SP_SUL!S985)</f>
        <v>SP SUL</v>
      </c>
      <c r="E982" s="139" t="str">
        <f>IF(SP_SUL!T985="","*",SP_SUL!T985)</f>
        <v>ZKE-ZEV</v>
      </c>
      <c r="F982" s="145">
        <f>IF(SP_SUL!B985="","*",SP_SUL!B985)</f>
        <v>46083</v>
      </c>
      <c r="G982" s="145" t="str">
        <f>IF(SP_SUL!D985="","*",SP_SUL!D985)</f>
        <v>WALTER (TP-810)</v>
      </c>
      <c r="H982" s="145" t="str">
        <f>IF(SP_SUL!F985="","*",SP_SUL!F985)</f>
        <v>MODERNIZAÇÃO - SOLDA</v>
      </c>
      <c r="I982" s="145" t="str">
        <f>IF(SP_SUL!H985="","*",SP_SUL!H985)</f>
        <v>-</v>
      </c>
      <c r="J982" s="145" t="str">
        <f>IF(SP_SUL!I985="","*",SP_SUL!I985)</f>
        <v>-</v>
      </c>
      <c r="K982" s="139" t="str">
        <f>IF(SP_SUL!M985="","*",SP_SUL!M985)</f>
        <v>ZEJ-ZEV</v>
      </c>
      <c r="L982" s="139">
        <f>IF(SP_SUL!N985="","*",SP_SUL!N985)</f>
        <v>1561551</v>
      </c>
      <c r="M982" s="140">
        <f>IF(SP_SUL!J985="","*",SP_SUL!J985)</f>
        <v>48</v>
      </c>
      <c r="N982" s="144">
        <f>IF(SP_SUL!K985="","*",SP_SUL!K985)</f>
        <v>155.36799999999999</v>
      </c>
      <c r="O982" s="144" t="str">
        <f>IF(SP_SUL!L985="","*",SP_SUL!L985)</f>
        <v>-</v>
      </c>
      <c r="P982" s="143">
        <f>IF(SP_SUL!O985="","*",SP_SUL!O985)</f>
        <v>0.35416666666666669</v>
      </c>
      <c r="Q982" s="143">
        <f>IF(SP_SUL!P985="","*",SP_SUL!P985)</f>
        <v>6.9444444444444448E-2</v>
      </c>
      <c r="R982" s="145" t="str">
        <f>IF(SP_SUL!Q985="","*",CONCATENATE(SP_SUL!Q985," ",SP_SUL!R985))</f>
        <v>1 Nº DE SOLDA</v>
      </c>
      <c r="S982" s="145" t="str">
        <f>IF(SP_SUL!V985="","*",SP_SUL!V985)</f>
        <v>Alisson</v>
      </c>
      <c r="T982" s="145" t="str">
        <f>IF(SP_SUL!W985="","*",SP_SUL!W985)</f>
        <v xml:space="preserve">Execução de solda - Condicionado a temperatura 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Oportunidade</v>
      </c>
      <c r="C983" s="146" t="str">
        <f>IF(SP_SUL!Z986="","*",SP_SUL!Z986)</f>
        <v>*</v>
      </c>
      <c r="D983" s="139" t="str">
        <f>IF(SP_SUL!S986="","*",SP_SUL!S986)</f>
        <v>SP SUL</v>
      </c>
      <c r="E983" s="139" t="str">
        <f>IF(SP_SUL!T986="","*",SP_SUL!T986)</f>
        <v>ZKE-ZEV</v>
      </c>
      <c r="F983" s="145">
        <f>IF(SP_SUL!B986="","*",SP_SUL!B986)</f>
        <v>46083</v>
      </c>
      <c r="G983" s="145" t="str">
        <f>IF(SP_SUL!D986="","*",SP_SUL!D986)</f>
        <v>ADENISON (TP-810)</v>
      </c>
      <c r="H983" s="145" t="str">
        <f>IF(SP_SUL!F986="","*",SP_SUL!F986)</f>
        <v>MODERNIZAÇÃO - SOLDA</v>
      </c>
      <c r="I983" s="145" t="str">
        <f>IF(SP_SUL!H986="","*",SP_SUL!H986)</f>
        <v>-</v>
      </c>
      <c r="J983" s="145" t="str">
        <f>IF(SP_SUL!I986="","*",SP_SUL!I986)</f>
        <v>-</v>
      </c>
      <c r="K983" s="139" t="str">
        <f>IF(SP_SUL!M986="","*",SP_SUL!M986)</f>
        <v>ZEJ-ZEV</v>
      </c>
      <c r="L983" s="139">
        <f>IF(SP_SUL!N986="","*",SP_SUL!N986)</f>
        <v>1561551</v>
      </c>
      <c r="M983" s="140">
        <f>IF(SP_SUL!J986="","*",SP_SUL!J986)</f>
        <v>48</v>
      </c>
      <c r="N983" s="144">
        <f>IF(SP_SUL!K986="","*",SP_SUL!K986)</f>
        <v>155.37899999999999</v>
      </c>
      <c r="O983" s="144" t="str">
        <f>IF(SP_SUL!L986="","*",SP_SUL!L986)</f>
        <v>-</v>
      </c>
      <c r="P983" s="143">
        <f>IF(SP_SUL!O986="","*",SP_SUL!O986)</f>
        <v>0.35416666666666669</v>
      </c>
      <c r="Q983" s="143">
        <f>IF(SP_SUL!P986="","*",SP_SUL!P986)</f>
        <v>6.9444444444444448E-2</v>
      </c>
      <c r="R983" s="145" t="str">
        <f>IF(SP_SUL!Q986="","*",CONCATENATE(SP_SUL!Q986," ",SP_SUL!R986))</f>
        <v>1 Nº DE SOLDA</v>
      </c>
      <c r="S983" s="145" t="str">
        <f>IF(SP_SUL!V986="","*",SP_SUL!V986)</f>
        <v>Alisson</v>
      </c>
      <c r="T983" s="145" t="str">
        <f>IF(SP_SUL!W986="","*",SP_SUL!W986)</f>
        <v xml:space="preserve">Execução de solda - Condicionado a temperatura 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Oportunidade</v>
      </c>
      <c r="C984" s="146" t="str">
        <f>IF(SP_SUL!Z987="","*",SP_SUL!Z987)</f>
        <v>*</v>
      </c>
      <c r="D984" s="139" t="str">
        <f>IF(SP_SUL!S987="","*",SP_SUL!S987)</f>
        <v>SP SUL</v>
      </c>
      <c r="E984" s="139" t="str">
        <f>IF(SP_SUL!T987="","*",SP_SUL!T987)</f>
        <v>ZKE-ZEV</v>
      </c>
      <c r="F984" s="145">
        <f>IF(SP_SUL!B987="","*",SP_SUL!B987)</f>
        <v>46083</v>
      </c>
      <c r="G984" s="145" t="str">
        <f>IF(SP_SUL!D987="","*",SP_SUL!D987)</f>
        <v>CAIQUE (TMA-677)</v>
      </c>
      <c r="H984" s="145" t="str">
        <f>IF(SP_SUL!F987="","*",SP_SUL!F987)</f>
        <v>MODERNIZAÇÃO - SOLDA</v>
      </c>
      <c r="I984" s="145" t="str">
        <f>IF(SP_SUL!H987="","*",SP_SUL!H987)</f>
        <v>-</v>
      </c>
      <c r="J984" s="145" t="str">
        <f>IF(SP_SUL!I987="","*",SP_SUL!I987)</f>
        <v>-</v>
      </c>
      <c r="K984" s="139" t="str">
        <f>IF(SP_SUL!M987="","*",SP_SUL!M987)</f>
        <v>ZEJ-ZEV</v>
      </c>
      <c r="L984" s="139">
        <f>IF(SP_SUL!N987="","*",SP_SUL!N987)</f>
        <v>1561551</v>
      </c>
      <c r="M984" s="140">
        <f>IF(SP_SUL!J987="","*",SP_SUL!J987)</f>
        <v>48</v>
      </c>
      <c r="N984" s="144">
        <f>IF(SP_SUL!K987="","*",SP_SUL!K987)</f>
        <v>155.59200000000001</v>
      </c>
      <c r="O984" s="144" t="str">
        <f>IF(SP_SUL!L987="","*",SP_SUL!L987)</f>
        <v>-</v>
      </c>
      <c r="P984" s="143">
        <f>IF(SP_SUL!O987="","*",SP_SUL!O987)</f>
        <v>0.35416666666666669</v>
      </c>
      <c r="Q984" s="143">
        <f>IF(SP_SUL!P987="","*",SP_SUL!P987)</f>
        <v>6.25E-2</v>
      </c>
      <c r="R984" s="145" t="str">
        <f>IF(SP_SUL!Q987="","*",CONCATENATE(SP_SUL!Q987," ",SP_SUL!R987))</f>
        <v>1 Nº DE SOLDA</v>
      </c>
      <c r="S984" s="145" t="str">
        <f>IF(SP_SUL!V987="","*",SP_SUL!V987)</f>
        <v>Alisson</v>
      </c>
      <c r="T984" s="145" t="str">
        <f>IF(SP_SUL!W987="","*",SP_SUL!W987)</f>
        <v xml:space="preserve">Execução de solda - Condicionado a temperatura 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Oportunidade</v>
      </c>
      <c r="C985" s="146" t="str">
        <f>IF(SP_SUL!Z988="","*",SP_SUL!Z988)</f>
        <v>*</v>
      </c>
      <c r="D985" s="139" t="str">
        <f>IF(SP_SUL!S988="","*",SP_SUL!S988)</f>
        <v>SP SUL</v>
      </c>
      <c r="E985" s="139" t="str">
        <f>IF(SP_SUL!T988="","*",SP_SUL!T988)</f>
        <v>ZKE-ZEV</v>
      </c>
      <c r="F985" s="145">
        <f>IF(SP_SUL!B988="","*",SP_SUL!B988)</f>
        <v>46083</v>
      </c>
      <c r="G985" s="145" t="str">
        <f>IF(SP_SUL!D988="","*",SP_SUL!D988)</f>
        <v>A84</v>
      </c>
      <c r="H985" s="145" t="str">
        <f>IF(SP_SUL!F988="","*",SP_SUL!F988)</f>
        <v>DETECÇÃO - RONDA 7 DIAS</v>
      </c>
      <c r="I985" s="145" t="str">
        <f>IF(SP_SUL!H988="","*",SP_SUL!H988)</f>
        <v>ZKW</v>
      </c>
      <c r="J985" s="145" t="str">
        <f>IF(SP_SUL!I988="","*",SP_SUL!I988)</f>
        <v>ZEV</v>
      </c>
      <c r="K985" s="139" t="str">
        <f>IF(SP_SUL!M988="","*",SP_SUL!M988)</f>
        <v>ZKW-ZEV</v>
      </c>
      <c r="L985" s="139" t="str">
        <f>IF(SP_SUL!N988="","*",SP_SUL!N988)</f>
        <v>ZKWZEV</v>
      </c>
      <c r="M985" s="140">
        <f>IF(SP_SUL!J988="","*",SP_SUL!J988)</f>
        <v>55</v>
      </c>
      <c r="N985" s="144">
        <f>IF(SP_SUL!K988="","*",SP_SUL!K988)</f>
        <v>102</v>
      </c>
      <c r="O985" s="144">
        <f>IF(SP_SUL!L988="","*",SP_SUL!L988)</f>
        <v>69</v>
      </c>
      <c r="P985" s="143">
        <f>IF(SP_SUL!O988="","*",SP_SUL!O988)</f>
        <v>0.3125</v>
      </c>
      <c r="Q985" s="143">
        <f>IF(SP_SUL!P988="","*",SP_SUL!P988)</f>
        <v>4.1666666666666664E-2</v>
      </c>
      <c r="R985" s="145" t="str">
        <f>IF(SP_SUL!Q988="","*",CONCATENATE(SP_SUL!Q988," ",SP_SUL!R988))</f>
        <v>50 KM</v>
      </c>
      <c r="S985" s="145" t="str">
        <f>IF(SP_SUL!V988="","*",SP_SUL!V988)</f>
        <v>Generoso</v>
      </c>
      <c r="T985" s="145" t="str">
        <f>IF(SP_SUL!W988="","*",SP_SUL!W988)</f>
        <v>Detecção R7D</v>
      </c>
      <c r="U985" s="137">
        <f ca="1">_xlfn.XLOOKUP(G985&amp;$U$2,BS_CONTROLE[CHAVE],BS_CONTROLE[Quantidade_11],"-")</f>
        <v>0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Oportunidade</v>
      </c>
      <c r="C986" s="146" t="str">
        <f>IF(SP_SUL!Z989="","*",SP_SUL!Z989)</f>
        <v>*</v>
      </c>
      <c r="D986" s="139" t="str">
        <f>IF(SP_SUL!S989="","*",SP_SUL!S989)</f>
        <v>SP SUL</v>
      </c>
      <c r="E986" s="139" t="str">
        <f>IF(SP_SUL!T989="","*",SP_SUL!T989)</f>
        <v>ZKE-ZEV</v>
      </c>
      <c r="F986" s="145">
        <f>IF(SP_SUL!B989="","*",SP_SUL!B989)</f>
        <v>46084</v>
      </c>
      <c r="G986" s="145" t="str">
        <f>IF(SP_SUL!D989="","*",SP_SUL!D989)</f>
        <v>EDSON (TP-719)</v>
      </c>
      <c r="H986" s="145" t="str">
        <f>IF(SP_SUL!F989="","*",SP_SUL!F989)</f>
        <v>PDM - SUBSTITUIÇÃO - TRILHO</v>
      </c>
      <c r="I986" s="145" t="str">
        <f>IF(SP_SUL!H989="","*",SP_SUL!H989)</f>
        <v>-</v>
      </c>
      <c r="J986" s="145" t="str">
        <f>IF(SP_SUL!I989="","*",SP_SUL!I989)</f>
        <v>-</v>
      </c>
      <c r="K986" s="139" t="str">
        <f>IF(SP_SUL!M989="","*",SP_SUL!M989)</f>
        <v>ZKW-ZLU</v>
      </c>
      <c r="L986" s="139">
        <f>IF(SP_SUL!N989="","*",SP_SUL!N989)</f>
        <v>1051032</v>
      </c>
      <c r="M986" s="140">
        <f>IF(SP_SUL!J989="","*",SP_SUL!J989)</f>
        <v>55</v>
      </c>
      <c r="N986" s="144">
        <f>IF(SP_SUL!K989="","*",SP_SUL!K989)</f>
        <v>103.9</v>
      </c>
      <c r="O986" s="144" t="str">
        <f>IF(SP_SUL!L989="","*",SP_SUL!L989)</f>
        <v>-</v>
      </c>
      <c r="P986" s="143">
        <f>IF(SP_SUL!O989="","*",SP_SUL!O989)</f>
        <v>0.375</v>
      </c>
      <c r="Q986" s="143">
        <f>IF(SP_SUL!P989="","*",SP_SUL!P989)</f>
        <v>8.3333333333333329E-2</v>
      </c>
      <c r="R986" s="145" t="str">
        <f>IF(SP_SUL!Q989="","*",CONCATENATE(SP_SUL!Q989," ",SP_SUL!R989))</f>
        <v>312 M</v>
      </c>
      <c r="S986" s="145" t="str">
        <f>IF(SP_SUL!V989="","*",SP_SUL!V989)</f>
        <v>Edson</v>
      </c>
      <c r="T986" s="145" t="str">
        <f>IF(SP_SUL!W989="","*",SP_SUL!W989)</f>
        <v xml:space="preserve">Substituição de trilho 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Oportunidade</v>
      </c>
      <c r="C987" s="146" t="str">
        <f>IF(SP_SUL!Z990="","*",SP_SUL!Z990)</f>
        <v>*</v>
      </c>
      <c r="D987" s="139" t="str">
        <f>IF(SP_SUL!S990="","*",SP_SUL!S990)</f>
        <v>SP SUL</v>
      </c>
      <c r="E987" s="139" t="str">
        <f>IF(SP_SUL!T990="","*",SP_SUL!T990)</f>
        <v>ZKE-ZEV</v>
      </c>
      <c r="F987" s="145">
        <f>IF(SP_SUL!B990="","*",SP_SUL!B990)</f>
        <v>46084</v>
      </c>
      <c r="G987" s="145" t="str">
        <f>IF(SP_SUL!D990="","*",SP_SUL!D990)</f>
        <v>E17</v>
      </c>
      <c r="H987" s="145" t="str">
        <f>IF(SP_SUL!F990="","*",SP_SUL!F990)</f>
        <v>CAMINHÃO DE SOLDA</v>
      </c>
      <c r="I987" s="145" t="str">
        <f>IF(SP_SUL!H990="","*",SP_SUL!H990)</f>
        <v>102ZKW2</v>
      </c>
      <c r="J987" s="145" t="str">
        <f>IF(SP_SUL!I990="","*",SP_SUL!I990)</f>
        <v>102ZKW2</v>
      </c>
      <c r="K987" s="139" t="str">
        <f>IF(SP_SUL!M990="","*",SP_SUL!M990)</f>
        <v>ZLU</v>
      </c>
      <c r="L987" s="139" t="str">
        <f>IF(SP_SUL!N990="","*",SP_SUL!N990)</f>
        <v>ZLU1052</v>
      </c>
      <c r="M987" s="140">
        <f>IF(SP_SUL!J990="","*",SP_SUL!J990)</f>
        <v>55</v>
      </c>
      <c r="N987" s="144">
        <f>IF(SP_SUL!K990="","*",SP_SUL!K990)</f>
        <v>106.75</v>
      </c>
      <c r="O987" s="144" t="str">
        <f>IF(SP_SUL!L990="","*",SP_SUL!L990)</f>
        <v>-</v>
      </c>
      <c r="P987" s="143">
        <f>IF(SP_SUL!O990="","*",SP_SUL!O990)</f>
        <v>0.375</v>
      </c>
      <c r="Q987" s="143">
        <f>IF(SP_SUL!P990="","*",SP_SUL!P990)</f>
        <v>8.3333333333333329E-2</v>
      </c>
      <c r="R987" s="145" t="str">
        <f>IF(SP_SUL!Q990="","*",CONCATENATE(SP_SUL!Q990," ",SP_SUL!R990))</f>
        <v>2 Nº DE SOLDA</v>
      </c>
      <c r="S987" s="145" t="str">
        <f>IF(SP_SUL!V990="","*",SP_SUL!V990)</f>
        <v xml:space="preserve">Higor </v>
      </c>
      <c r="T987" s="145" t="str">
        <f>IF(SP_SUL!W990="","*",SP_SUL!W990)</f>
        <v>Caminhão de solda</v>
      </c>
      <c r="U987" s="137">
        <f ca="1">_xlfn.XLOOKUP(G987&amp;$U$2,BS_CONTROLE[CHAVE],BS_CONTROLE[Quantidade_11],"-")</f>
        <v>2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Oportunidade</v>
      </c>
      <c r="C988" s="146" t="str">
        <f>IF(SP_SUL!Z991="","*",SP_SUL!Z991)</f>
        <v>*</v>
      </c>
      <c r="D988" s="139" t="str">
        <f>IF(SP_SUL!S991="","*",SP_SUL!S991)</f>
        <v>SP SUL</v>
      </c>
      <c r="E988" s="139" t="str">
        <f>IF(SP_SUL!T991="","*",SP_SUL!T991)</f>
        <v>ZKE-ZEV</v>
      </c>
      <c r="F988" s="145">
        <f>IF(SP_SUL!B991="","*",SP_SUL!B991)</f>
        <v>46084</v>
      </c>
      <c r="G988" s="145" t="str">
        <f>IF(SP_SUL!D991="","*",SP_SUL!D991)</f>
        <v>CLEBISON (TP-728)</v>
      </c>
      <c r="H988" s="145" t="str">
        <f>IF(SP_SUL!F991="","*",SP_SUL!F991)</f>
        <v>PDM - SOLDA</v>
      </c>
      <c r="I988" s="145" t="str">
        <f>IF(SP_SUL!H991="","*",SP_SUL!H991)</f>
        <v>-</v>
      </c>
      <c r="J988" s="145" t="str">
        <f>IF(SP_SUL!I991="","*",SP_SUL!I991)</f>
        <v>-</v>
      </c>
      <c r="K988" s="139" t="str">
        <f>IF(SP_SUL!M991="","*",SP_SUL!M991)</f>
        <v>ZYQ-ZEM</v>
      </c>
      <c r="L988" s="139" t="str">
        <f>IF(SP_SUL!N991="","*",SP_SUL!N991)</f>
        <v>130ZYQ2</v>
      </c>
      <c r="M988" s="140">
        <f>IF(SP_SUL!J991="","*",SP_SUL!J991)</f>
        <v>55</v>
      </c>
      <c r="N988" s="144">
        <f>IF(SP_SUL!K991="","*",SP_SUL!K991)</f>
        <v>129.4</v>
      </c>
      <c r="O988" s="144" t="str">
        <f>IF(SP_SUL!L991="","*",SP_SUL!L991)</f>
        <v>-</v>
      </c>
      <c r="P988" s="143">
        <f>IF(SP_SUL!O991="","*",SP_SUL!O991)</f>
        <v>0.375</v>
      </c>
      <c r="Q988" s="143">
        <f>IF(SP_SUL!P991="","*",SP_SUL!P991)</f>
        <v>6.25E-2</v>
      </c>
      <c r="R988" s="145" t="str">
        <f>IF(SP_SUL!Q991="","*",CONCATENATE(SP_SUL!Q991," ",SP_SUL!R991))</f>
        <v>1 Nº DE SOLDA</v>
      </c>
      <c r="S988" s="145" t="str">
        <f>IF(SP_SUL!V991="","*",SP_SUL!V991)</f>
        <v>Cleibson</v>
      </c>
      <c r="T988" s="145" t="str">
        <f>IF(SP_SUL!W991="","*",SP_SUL!W991)</f>
        <v>Execução de solda - Condicionado a temperatura (local do acidente)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Oportunidade</v>
      </c>
      <c r="C989" s="146" t="str">
        <f>IF(SP_SUL!Z992="","*",SP_SUL!Z992)</f>
        <v>*</v>
      </c>
      <c r="D989" s="139" t="str">
        <f>IF(SP_SUL!S992="","*",SP_SUL!S992)</f>
        <v>SP SUL</v>
      </c>
      <c r="E989" s="139" t="str">
        <f>IF(SP_SUL!T992="","*",SP_SUL!T992)</f>
        <v>ZKE-ZEV</v>
      </c>
      <c r="F989" s="145">
        <f>IF(SP_SUL!B992="","*",SP_SUL!B992)</f>
        <v>46084</v>
      </c>
      <c r="G989" s="145" t="str">
        <f>IF(SP_SUL!D992="","*",SP_SUL!D992)</f>
        <v>ISMAEL(TP-726)</v>
      </c>
      <c r="H989" s="145" t="str">
        <f>IF(SP_SUL!F992="","*",SP_SUL!F992)</f>
        <v>PDM - SOLDA</v>
      </c>
      <c r="I989" s="145" t="str">
        <f>IF(SP_SUL!H992="","*",SP_SUL!H992)</f>
        <v>-</v>
      </c>
      <c r="J989" s="145" t="str">
        <f>IF(SP_SUL!I992="","*",SP_SUL!I992)</f>
        <v>-</v>
      </c>
      <c r="K989" s="139" t="str">
        <f>IF(SP_SUL!M992="","*",SP_SUL!M992)</f>
        <v>ZYQ-ZEM</v>
      </c>
      <c r="L989" s="139" t="str">
        <f>IF(SP_SUL!N992="","*",SP_SUL!N992)</f>
        <v>130ZYQ2</v>
      </c>
      <c r="M989" s="140">
        <f>IF(SP_SUL!J992="","*",SP_SUL!J992)</f>
        <v>55</v>
      </c>
      <c r="N989" s="144">
        <f>IF(SP_SUL!K992="","*",SP_SUL!K992)</f>
        <v>129.4</v>
      </c>
      <c r="O989" s="144" t="str">
        <f>IF(SP_SUL!L992="","*",SP_SUL!L992)</f>
        <v>-</v>
      </c>
      <c r="P989" s="143">
        <f>IF(SP_SUL!O992="","*",SP_SUL!O992)</f>
        <v>0.375</v>
      </c>
      <c r="Q989" s="143">
        <f>IF(SP_SUL!P992="","*",SP_SUL!P992)</f>
        <v>6.25E-2</v>
      </c>
      <c r="R989" s="145" t="str">
        <f>IF(SP_SUL!Q992="","*",CONCATENATE(SP_SUL!Q992," ",SP_SUL!R992))</f>
        <v>1 Nº DE SOLDA</v>
      </c>
      <c r="S989" s="145" t="str">
        <f>IF(SP_SUL!V992="","*",SP_SUL!V992)</f>
        <v>Israel</v>
      </c>
      <c r="T989" s="145" t="str">
        <f>IF(SP_SUL!W992="","*",SP_SUL!W992)</f>
        <v>Execução de solda - Condicionado a temperatura (local do acidente)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Oportunidade</v>
      </c>
      <c r="C990" s="146" t="str">
        <f>IF(SP_SUL!Z993="","*",SP_SUL!Z993)</f>
        <v>*</v>
      </c>
      <c r="D990" s="139" t="str">
        <f>IF(SP_SUL!S993="","*",SP_SUL!S993)</f>
        <v>SP SUL</v>
      </c>
      <c r="E990" s="139" t="str">
        <f>IF(SP_SUL!T993="","*",SP_SUL!T993)</f>
        <v>ZKE-ZEV</v>
      </c>
      <c r="F990" s="145">
        <f>IF(SP_SUL!B993="","*",SP_SUL!B993)</f>
        <v>46084</v>
      </c>
      <c r="G990" s="145" t="str">
        <f>IF(SP_SUL!D993="","*",SP_SUL!D993)</f>
        <v>V89</v>
      </c>
      <c r="H990" s="145" t="str">
        <f>IF(SP_SUL!F993="","*",SP_SUL!F993)</f>
        <v>MECANIZAÇÃO - SOCADORA</v>
      </c>
      <c r="I990" s="145" t="str">
        <f>IF(SP_SUL!H993="","*",SP_SUL!H993)</f>
        <v>ZEM2</v>
      </c>
      <c r="J990" s="145" t="str">
        <f>IF(SP_SUL!I993="","*",SP_SUL!I993)</f>
        <v>ZEM</v>
      </c>
      <c r="K990" s="139" t="str">
        <f>IF(SP_SUL!M993="","*",SP_SUL!M993)</f>
        <v>ZYQ-ZEM</v>
      </c>
      <c r="L990" s="139" t="str">
        <f>IF(SP_SUL!N993="","*",SP_SUL!N993)</f>
        <v>ZEM1302</v>
      </c>
      <c r="M990" s="140">
        <f>IF(SP_SUL!J993="","*",SP_SUL!J993)</f>
        <v>55</v>
      </c>
      <c r="N990" s="144">
        <f>IF(SP_SUL!K993="","*",SP_SUL!K993)</f>
        <v>134</v>
      </c>
      <c r="O990" s="144">
        <f>IF(SP_SUL!L993="","*",SP_SUL!L993)</f>
        <v>135</v>
      </c>
      <c r="P990" s="143">
        <f>IF(SP_SUL!O993="","*",SP_SUL!O993)</f>
        <v>0.375</v>
      </c>
      <c r="Q990" s="143">
        <f>IF(SP_SUL!P993="","*",SP_SUL!P993)</f>
        <v>8.3333333333333329E-2</v>
      </c>
      <c r="R990" s="145" t="str">
        <f>IF(SP_SUL!Q993="","*",CONCATENATE(SP_SUL!Q993," ",SP_SUL!R993))</f>
        <v>480 M</v>
      </c>
      <c r="S990" s="145" t="str">
        <f>IF(SP_SUL!V993="","*",SP_SUL!V993)</f>
        <v>Antonioni</v>
      </c>
      <c r="T990" s="145" t="str">
        <f>IF(SP_SUL!W993="","*",SP_SUL!W993)</f>
        <v>Socaria mecanizada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Contrato</v>
      </c>
      <c r="C991" s="146" t="str">
        <f>IF(SP_SUL!Z994="","*",SP_SUL!Z994)</f>
        <v>*</v>
      </c>
      <c r="D991" s="139" t="str">
        <f>IF(SP_SUL!S994="","*",SP_SUL!S994)</f>
        <v>SP SUL</v>
      </c>
      <c r="E991" s="139" t="str">
        <f>IF(SP_SUL!T994="","*",SP_SUL!T994)</f>
        <v>ZKE-ZEV</v>
      </c>
      <c r="F991" s="145">
        <f>IF(SP_SUL!B994="","*",SP_SUL!B994)</f>
        <v>46084</v>
      </c>
      <c r="G991" s="145" t="str">
        <f>IF(SP_SUL!D994="","*",SP_SUL!D994)</f>
        <v>W96</v>
      </c>
      <c r="H991" s="145" t="str">
        <f>IF(SP_SUL!F994="","*",SP_SUL!F994)</f>
        <v>MODERNIZAÇÃO - OUTRA ATIVIDADE</v>
      </c>
      <c r="I991" s="145" t="str">
        <f>IF(SP_SUL!H994="","*",SP_SUL!H994)</f>
        <v xml:space="preserve">ZEM1 </v>
      </c>
      <c r="J991" s="145" t="str">
        <f>IF(SP_SUL!I994="","*",SP_SUL!I994)</f>
        <v xml:space="preserve">ZEM1 </v>
      </c>
      <c r="K991" s="139" t="str">
        <f>IF(SP_SUL!M994="","*",SP_SUL!M994)</f>
        <v>ZEJ-ZEV</v>
      </c>
      <c r="L991" s="139">
        <f>IF(SP_SUL!N994="","*",SP_SUL!N994)</f>
        <v>1501492</v>
      </c>
      <c r="M991" s="140">
        <f>IF(SP_SUL!J994="","*",SP_SUL!J994)</f>
        <v>55</v>
      </c>
      <c r="N991" s="144">
        <f>IF(SP_SUL!K994="","*",SP_SUL!K994)</f>
        <v>149.4</v>
      </c>
      <c r="O991" s="144" t="str">
        <f>IF(SP_SUL!L994="","*",SP_SUL!L994)</f>
        <v>-</v>
      </c>
      <c r="P991" s="143">
        <f>IF(SP_SUL!O994="","*",SP_SUL!O994)</f>
        <v>0.31944444444444442</v>
      </c>
      <c r="Q991" s="143">
        <f>IF(SP_SUL!P994="","*",SP_SUL!P994)</f>
        <v>6.9444444444444447E-4</v>
      </c>
      <c r="R991" s="145" t="str">
        <f>IF(SP_SUL!Q994="","*",CONCATENATE(SP_SUL!Q994," ",SP_SUL!R994))</f>
        <v>1 BINÁRIO</v>
      </c>
      <c r="S991" s="145" t="str">
        <f>IF(SP_SUL!V994="","*",SP_SUL!V994)</f>
        <v>Alisson</v>
      </c>
      <c r="T991" s="145" t="str">
        <f>IF(SP_SUL!W994="","*",SP_SUL!W994)</f>
        <v>5 veículo para entrar no intervalo, licença ate SB 1501492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Contrato</v>
      </c>
      <c r="C992" s="146" t="str">
        <f>IF(SP_SUL!Z995="","*",SP_SUL!Z995)</f>
        <v>*</v>
      </c>
      <c r="D992" s="139" t="str">
        <f>IF(SP_SUL!S995="","*",SP_SUL!S995)</f>
        <v>SP SUL</v>
      </c>
      <c r="E992" s="139" t="str">
        <f>IF(SP_SUL!T995="","*",SP_SUL!T995)</f>
        <v>ZKE-ZEV</v>
      </c>
      <c r="F992" s="145">
        <f>IF(SP_SUL!B995="","*",SP_SUL!B995)</f>
        <v>46084</v>
      </c>
      <c r="G992" s="145" t="str">
        <f>IF(SP_SUL!D995="","*",SP_SUL!D995)</f>
        <v>W99</v>
      </c>
      <c r="H992" s="145" t="str">
        <f>IF(SP_SUL!F995="","*",SP_SUL!F995)</f>
        <v>MODERNIZAÇÃO - PEDRA - DESCARGA</v>
      </c>
      <c r="I992" s="145" t="str">
        <f>IF(SP_SUL!H995="","*",SP_SUL!H995)</f>
        <v>ZEM1</v>
      </c>
      <c r="J992" s="145" t="str">
        <f>IF(SP_SUL!I995="","*",SP_SUL!I995)</f>
        <v xml:space="preserve">ZEM1 </v>
      </c>
      <c r="K992" s="139" t="str">
        <f>IF(SP_SUL!M995="","*",SP_SUL!M995)</f>
        <v>ZEJ-ZEV</v>
      </c>
      <c r="L992" s="139" t="str">
        <f>IF(SP_SUL!N995="","*",SP_SUL!N995)</f>
        <v>ZRB1502</v>
      </c>
      <c r="M992" s="140">
        <f>IF(SP_SUL!J995="","*",SP_SUL!J995)</f>
        <v>55</v>
      </c>
      <c r="N992" s="144">
        <f>IF(SP_SUL!K995="","*",SP_SUL!K995)</f>
        <v>150.69999999999999</v>
      </c>
      <c r="O992" s="144" t="str">
        <f>IF(SP_SUL!L995="","*",SP_SUL!L995)</f>
        <v>-</v>
      </c>
      <c r="P992" s="143">
        <f>IF(SP_SUL!O995="","*",SP_SUL!O995)</f>
        <v>0.30555555555555558</v>
      </c>
      <c r="Q992" s="143">
        <f>IF(SP_SUL!P995="","*",SP_SUL!P995)</f>
        <v>6.9444444444444447E-4</v>
      </c>
      <c r="R992" s="145" t="str">
        <f>IF(SP_SUL!Q995="","*",CONCATENATE(SP_SUL!Q995," ",SP_SUL!R995))</f>
        <v>10 VAGÕES</v>
      </c>
      <c r="S992" s="145" t="str">
        <f>IF(SP_SUL!V995="","*",SP_SUL!V995)</f>
        <v xml:space="preserve">Alisson </v>
      </c>
      <c r="T992" s="145" t="str">
        <f>IF(SP_SUL!W995="","*",SP_SUL!W995)</f>
        <v>4º veículo a entrar no intervalo, licença até SB ZRB1502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Contrato</v>
      </c>
      <c r="C993" s="146" t="str">
        <f>IF(SP_SUL!Z996="","*",SP_SUL!Z996)</f>
        <v>*</v>
      </c>
      <c r="D993" s="139" t="str">
        <f>IF(SP_SUL!S996="","*",SP_SUL!S996)</f>
        <v>SP SUL</v>
      </c>
      <c r="E993" s="139" t="str">
        <f>IF(SP_SUL!T996="","*",SP_SUL!T996)</f>
        <v>ZKE-ZEV</v>
      </c>
      <c r="F993" s="145">
        <f>IF(SP_SUL!B996="","*",SP_SUL!B996)</f>
        <v>46084</v>
      </c>
      <c r="G993" s="145" t="str">
        <f>IF(SP_SUL!D996="","*",SP_SUL!D996)</f>
        <v>V95</v>
      </c>
      <c r="H993" s="145" t="str">
        <f>IF(SP_SUL!F996="","*",SP_SUL!F996)</f>
        <v>MODERNIZAÇÃO - SOCADORA</v>
      </c>
      <c r="I993" s="145" t="str">
        <f>IF(SP_SUL!H996="","*",SP_SUL!H996)</f>
        <v>ZEM1302</v>
      </c>
      <c r="J993" s="145" t="str">
        <f>IF(SP_SUL!I996="","*",SP_SUL!I996)</f>
        <v>ZEM1</v>
      </c>
      <c r="K993" s="139" t="str">
        <f>IF(SP_SUL!M996="","*",SP_SUL!M996)</f>
        <v>ZEJ-ZEV</v>
      </c>
      <c r="L993" s="139" t="str">
        <f>IF(SP_SUL!N996="","*",SP_SUL!N996)</f>
        <v>ZRB1502</v>
      </c>
      <c r="M993" s="140">
        <f>IF(SP_SUL!J996="","*",SP_SUL!J996)</f>
        <v>55</v>
      </c>
      <c r="N993" s="144">
        <f>IF(SP_SUL!K996="","*",SP_SUL!K996)</f>
        <v>150.80000000000001</v>
      </c>
      <c r="O993" s="144" t="str">
        <f>IF(SP_SUL!L996="","*",SP_SUL!L996)</f>
        <v>-</v>
      </c>
      <c r="P993" s="143">
        <f>IF(SP_SUL!O996="","*",SP_SUL!O996)</f>
        <v>0.29166666666666669</v>
      </c>
      <c r="Q993" s="143">
        <f>IF(SP_SUL!P996="","*",SP_SUL!P996)</f>
        <v>0.125</v>
      </c>
      <c r="R993" s="145" t="str">
        <f>IF(SP_SUL!Q996="","*",CONCATENATE(SP_SUL!Q996," ",SP_SUL!R996))</f>
        <v>500 M</v>
      </c>
      <c r="S993" s="145" t="str">
        <f>IF(SP_SUL!V996="","*",SP_SUL!V996)</f>
        <v xml:space="preserve">Alisson </v>
      </c>
      <c r="T993" s="145" t="str">
        <f>IF(SP_SUL!W996="","*",SP_SUL!W996)</f>
        <v>3º veiculo a entrar no intervalo, licença até SB ZRB1502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Contrato</v>
      </c>
      <c r="C994" s="146" t="str">
        <f>IF(SP_SUL!Z997="","*",SP_SUL!Z997)</f>
        <v>*</v>
      </c>
      <c r="D994" s="139" t="str">
        <f>IF(SP_SUL!S997="","*",SP_SUL!S997)</f>
        <v>SP SUL</v>
      </c>
      <c r="E994" s="139" t="str">
        <f>IF(SP_SUL!T997="","*",SP_SUL!T997)</f>
        <v>ZKE-ZEV</v>
      </c>
      <c r="F994" s="145">
        <f>IF(SP_SUL!B997="","*",SP_SUL!B997)</f>
        <v>46084</v>
      </c>
      <c r="G994" s="145" t="str">
        <f>IF(SP_SUL!D997="","*",SP_SUL!D997)</f>
        <v>W97</v>
      </c>
      <c r="H994" s="145" t="str">
        <f>IF(SP_SUL!F997="","*",SP_SUL!F997)</f>
        <v>MODERNIZAÇÃO - OUTRA ATIVIDADE</v>
      </c>
      <c r="I994" s="145" t="str">
        <f>IF(SP_SUL!H997="","*",SP_SUL!H997)</f>
        <v>Z3VZEV1</v>
      </c>
      <c r="J994" s="145" t="str">
        <f>IF(SP_SUL!I997="","*",SP_SUL!I997)</f>
        <v>Z3VZEV1</v>
      </c>
      <c r="K994" s="139" t="str">
        <f>IF(SP_SUL!M997="","*",SP_SUL!M997)</f>
        <v>ZEJ-ZEV</v>
      </c>
      <c r="L994" s="139" t="str">
        <f>IF(SP_SUL!N997="","*",SP_SUL!N997)</f>
        <v>ZRB1502</v>
      </c>
      <c r="M994" s="140">
        <f>IF(SP_SUL!J997="","*",SP_SUL!J997)</f>
        <v>55</v>
      </c>
      <c r="N994" s="144">
        <f>IF(SP_SUL!K997="","*",SP_SUL!K997)</f>
        <v>151</v>
      </c>
      <c r="O994" s="144" t="str">
        <f>IF(SP_SUL!L997="","*",SP_SUL!L997)</f>
        <v>-</v>
      </c>
      <c r="P994" s="143">
        <f>IF(SP_SUL!O997="","*",SP_SUL!O997)</f>
        <v>0.2986111111111111</v>
      </c>
      <c r="Q994" s="143">
        <f>IF(SP_SUL!P997="","*",SP_SUL!P997)</f>
        <v>6.9444444444444447E-4</v>
      </c>
      <c r="R994" s="145" t="str">
        <f>IF(SP_SUL!Q997="","*",CONCATENATE(SP_SUL!Q997," ",SP_SUL!R997))</f>
        <v>1 BINÁRIO</v>
      </c>
      <c r="S994" s="145" t="str">
        <f>IF(SP_SUL!V997="","*",SP_SUL!V997)</f>
        <v xml:space="preserve">Alisson </v>
      </c>
      <c r="T994" s="145" t="str">
        <f>IF(SP_SUL!W997="","*",SP_SUL!W997)</f>
        <v>2º veículo a entrar no intervalo, licença até SB ZRB1502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Contrato</v>
      </c>
      <c r="C995" s="146" t="str">
        <f>IF(SP_SUL!Z998="","*",SP_SUL!Z998)</f>
        <v>*</v>
      </c>
      <c r="D995" s="139" t="str">
        <f>IF(SP_SUL!S998="","*",SP_SUL!S998)</f>
        <v>SP SUL</v>
      </c>
      <c r="E995" s="139" t="str">
        <f>IF(SP_SUL!T998="","*",SP_SUL!T998)</f>
        <v>ZKE-ZEV</v>
      </c>
      <c r="F995" s="145">
        <f>IF(SP_SUL!B998="","*",SP_SUL!B998)</f>
        <v>46084</v>
      </c>
      <c r="G995" s="145" t="str">
        <f>IF(SP_SUL!D998="","*",SP_SUL!D998)</f>
        <v>V96</v>
      </c>
      <c r="H995" s="145" t="str">
        <f>IF(SP_SUL!F998="","*",SP_SUL!F998)</f>
        <v>MODERNIZAÇÃO - SOCADORA</v>
      </c>
      <c r="I995" s="145" t="str">
        <f>IF(SP_SUL!H998="","*",SP_SUL!H998)</f>
        <v>K67ZEV2</v>
      </c>
      <c r="J995" s="145" t="str">
        <f>IF(SP_SUL!I998="","*",SP_SUL!I998)</f>
        <v>K67ZEV2</v>
      </c>
      <c r="K995" s="139" t="str">
        <f>IF(SP_SUL!M998="","*",SP_SUL!M998)</f>
        <v>ZEJ-ZEV</v>
      </c>
      <c r="L995" s="139" t="str">
        <f>IF(SP_SUL!N998="","*",SP_SUL!N998)</f>
        <v>ZRB1502</v>
      </c>
      <c r="M995" s="140">
        <f>IF(SP_SUL!J998="","*",SP_SUL!J998)</f>
        <v>55</v>
      </c>
      <c r="N995" s="144">
        <f>IF(SP_SUL!K998="","*",SP_SUL!K998)</f>
        <v>150.9</v>
      </c>
      <c r="O995" s="144" t="str">
        <f>IF(SP_SUL!L998="","*",SP_SUL!L998)</f>
        <v>-</v>
      </c>
      <c r="P995" s="143">
        <f>IF(SP_SUL!O998="","*",SP_SUL!O998)</f>
        <v>0.29166666666666669</v>
      </c>
      <c r="Q995" s="143">
        <f>IF(SP_SUL!P998="","*",SP_SUL!P998)</f>
        <v>0.125</v>
      </c>
      <c r="R995" s="145" t="str">
        <f>IF(SP_SUL!Q998="","*",CONCATENATE(SP_SUL!Q998," ",SP_SUL!R998))</f>
        <v>500 M</v>
      </c>
      <c r="S995" s="145" t="str">
        <f>IF(SP_SUL!V998="","*",SP_SUL!V998)</f>
        <v xml:space="preserve">Alisson </v>
      </c>
      <c r="T995" s="145" t="str">
        <f>IF(SP_SUL!W998="","*",SP_SUL!W998)</f>
        <v>1º veículo a entrar no intervalo, licença até a SB ZRB150,2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Contrato</v>
      </c>
      <c r="C996" s="146" t="str">
        <f>IF(SP_SUL!Z999="","*",SP_SUL!Z999)</f>
        <v>*</v>
      </c>
      <c r="D996" s="139" t="str">
        <f>IF(SP_SUL!S999="","*",SP_SUL!S999)</f>
        <v>SP SUL</v>
      </c>
      <c r="E996" s="139" t="str">
        <f>IF(SP_SUL!T999="","*",SP_SUL!T999)</f>
        <v>ZKE-ZEV</v>
      </c>
      <c r="F996" s="145">
        <f>IF(SP_SUL!B999="","*",SP_SUL!B999)</f>
        <v>46084</v>
      </c>
      <c r="G996" s="145" t="str">
        <f>IF(SP_SUL!D999="","*",SP_SUL!D999)</f>
        <v>MOD ZRB</v>
      </c>
      <c r="H996" s="145" t="str">
        <f>IF(SP_SUL!F999="","*",SP_SUL!F999)</f>
        <v>BLOCO</v>
      </c>
      <c r="I996" s="145" t="str">
        <f>IF(SP_SUL!H999="","*",SP_SUL!H999)</f>
        <v>-</v>
      </c>
      <c r="J996" s="145" t="str">
        <f>IF(SP_SUL!I999="","*",SP_SUL!I999)</f>
        <v>-</v>
      </c>
      <c r="K996" s="139" t="str">
        <f>IF(SP_SUL!M999="","*",SP_SUL!M999)</f>
        <v>ZEJ-ZRB</v>
      </c>
      <c r="L996" s="139" t="str">
        <f>IF(SP_SUL!N999="","*",SP_SUL!N999)</f>
        <v>ZEJZRB</v>
      </c>
      <c r="M996" s="140">
        <f>IF(SP_SUL!J999="","*",SP_SUL!J999)</f>
        <v>55</v>
      </c>
      <c r="N996" s="144">
        <f>IF(SP_SUL!K999="","*",SP_SUL!K999)</f>
        <v>145.9</v>
      </c>
      <c r="O996" s="144">
        <f>IF(SP_SUL!L999="","*",SP_SUL!L999)</f>
        <v>151.69999999999999</v>
      </c>
      <c r="P996" s="143">
        <f>IF(SP_SUL!O999="","*",SP_SUL!O999)</f>
        <v>0.33333333333333331</v>
      </c>
      <c r="Q996" s="143">
        <f>IF(SP_SUL!P999="","*",SP_SUL!P999)</f>
        <v>0.33333333333333331</v>
      </c>
      <c r="R996" s="145" t="str">
        <f>IF(SP_SUL!Q999="","*",CONCATENATE(SP_SUL!Q999," ",SP_SUL!R999))</f>
        <v>1 BINÁRIO</v>
      </c>
      <c r="S996" s="145" t="str">
        <f>IF(SP_SUL!V999="","*",SP_SUL!V999)</f>
        <v xml:space="preserve">Alisson </v>
      </c>
      <c r="T996" s="145" t="str">
        <f>IF(SP_SUL!W999="","*",SP_SUL!W999)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ZPT-ZPG</v>
      </c>
      <c r="F997" s="145">
        <f>IF(SP_SUL!B1000="","*",SP_SUL!B1000)</f>
        <v>46084</v>
      </c>
      <c r="G997" s="145" t="str">
        <f>IF(SP_SUL!D1000="","*",SP_SUL!D1000)</f>
        <v>ANTONI  (TP-720)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ZZV-117</v>
      </c>
      <c r="L997" s="139">
        <f>IF(SP_SUL!N1000="","*",SP_SUL!N1000)</f>
        <v>1201192</v>
      </c>
      <c r="M997" s="140">
        <f>IF(SP_SUL!J1000="","*",SP_SUL!J1000)</f>
        <v>53</v>
      </c>
      <c r="N997" s="144">
        <f>IF(SP_SUL!K1000="","*",SP_SUL!K1000)</f>
        <v>119.5</v>
      </c>
      <c r="O997" s="144" t="str">
        <f>IF(SP_SUL!L1000="","*",SP_SUL!L1000)</f>
        <v>-</v>
      </c>
      <c r="P997" s="143">
        <f>IF(SP_SUL!O1000="","*",SP_SUL!O1000)</f>
        <v>0.5</v>
      </c>
      <c r="Q997" s="143">
        <f>IF(SP_SUL!P1000="","*",SP_SUL!P1000)</f>
        <v>8.3333333333333329E-2</v>
      </c>
      <c r="R997" s="145" t="str">
        <f>IF(SP_SUL!Q1000="","*",CONCATENATE(SP_SUL!Q1000," ",SP_SUL!R1000))</f>
        <v>20 Nº DE DORMENTES</v>
      </c>
      <c r="S997" s="145" t="str">
        <f>IF(SP_SUL!V1000="","*",SP_SUL!V1000)</f>
        <v xml:space="preserve">Antoni  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1170</v>
      </c>
      <c r="D5" s="213"/>
      <c r="E5" s="213"/>
      <c r="F5" s="213"/>
      <c r="G5" s="213"/>
      <c r="H5" s="213"/>
      <c r="I5" s="213"/>
      <c r="J5" s="214"/>
      <c r="K5" s="215" t="s">
        <v>1171</v>
      </c>
      <c r="L5" s="216"/>
      <c r="M5" s="216"/>
      <c r="N5" s="216"/>
      <c r="O5" s="217" t="s">
        <v>1172</v>
      </c>
      <c r="P5" s="218"/>
    </row>
    <row r="6" spans="1:16" s="74" customFormat="1" ht="15" customHeight="1">
      <c r="A6" s="66" t="s">
        <v>1168</v>
      </c>
      <c r="B6" s="75" t="s">
        <v>1167</v>
      </c>
      <c r="C6" s="76" t="s">
        <v>958</v>
      </c>
      <c r="D6" s="77" t="s">
        <v>959</v>
      </c>
      <c r="E6" s="76" t="s">
        <v>1173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1174</v>
      </c>
      <c r="M6" s="80" t="s">
        <v>576</v>
      </c>
      <c r="N6" s="81" t="s">
        <v>953</v>
      </c>
      <c r="O6" s="158" t="s">
        <v>996</v>
      </c>
      <c r="P6" s="133" t="s">
        <v>1175</v>
      </c>
    </row>
    <row r="7" spans="1:16">
      <c r="A7" s="82" t="str">
        <f>IF(SP_SUL!B6="","*",SP_SUL!B6)</f>
        <v>*</v>
      </c>
      <c r="B7" s="83" t="str">
        <f>IF(SP_SUL!X6="","*",SP_SUL!X6)</f>
        <v>*</v>
      </c>
      <c r="C7" s="83" t="str">
        <f>IF(SP_SUL!S6="","*",SP_SUL!S6)</f>
        <v>-</v>
      </c>
      <c r="D7" s="83" t="str">
        <f>IF(SP_SUL!T6="","*",SP_SUL!T6)</f>
        <v>-</v>
      </c>
      <c r="E7" s="83" t="str">
        <f>IF(SP_SUL!D6="","*",SP_SUL!D6)</f>
        <v>*</v>
      </c>
      <c r="F7" s="83" t="str">
        <f>IF(SP_SUL!H6="","*",SP_SUL!H6)</f>
        <v>*</v>
      </c>
      <c r="G7" s="83" t="str">
        <f>IF(SP_SUL!M6="","*",SP_SUL!M6)</f>
        <v>-</v>
      </c>
      <c r="H7" s="116" t="str">
        <f>IF(SP_SUL!K6="","*",SP_SUL!K6)</f>
        <v>*</v>
      </c>
      <c r="I7" s="113" t="str">
        <f>IF(SP_SUL!O6="","*",SP_SUL!O6)</f>
        <v>*</v>
      </c>
      <c r="J7" s="113" t="str">
        <f>IF(SP_SUL!P6="","*",SP_SUL!P6)</f>
        <v>*</v>
      </c>
      <c r="K7" s="83">
        <f>IF(SP_SUL!AK6="","*",SP_SUL!AK6)</f>
        <v>0</v>
      </c>
      <c r="L7" s="83" t="str">
        <f>IF(SP_SUL!AM6="","*",SP_SUL!AM6)</f>
        <v>-</v>
      </c>
      <c r="M7" s="83">
        <f>IF(SP_SUL!AP6="","*",SP_SUL!AP6)</f>
        <v>0</v>
      </c>
      <c r="N7" s="83" t="str">
        <f>IF(SP_SUL!AM6="","*",SP_SUL!AM6)</f>
        <v>-</v>
      </c>
      <c r="O7" s="110" t="str">
        <f>IF(SP_SUL!BH6="","*",SP_SUL!BH6)</f>
        <v>*</v>
      </c>
      <c r="P7" s="147" t="str">
        <f>IF($A$2=1,IF(SP_SUL!BJ6="","*",SP_SUL!BJ6),IF(SP_SUL!BK6="","*",SP_SUL!BK6))</f>
        <v>*</v>
      </c>
    </row>
    <row r="8" spans="1:16">
      <c r="A8" s="82" t="str">
        <f>IF(SP_SUL!B7="","*",SP_SUL!B7)</f>
        <v>*</v>
      </c>
      <c r="B8" s="83" t="str">
        <f>IF(SP_SUL!X7="","*",SP_SUL!X7)</f>
        <v>*</v>
      </c>
      <c r="C8" s="83" t="str">
        <f>IF(SP_SUL!S7="","*",SP_SUL!S7)</f>
        <v>-</v>
      </c>
      <c r="D8" s="83" t="str">
        <f>IF(SP_SUL!T7="","*",SP_SUL!T7)</f>
        <v>-</v>
      </c>
      <c r="E8" s="83" t="str">
        <f>IF(SP_SUL!D7="","*",SP_SUL!D7)</f>
        <v>*</v>
      </c>
      <c r="F8" s="83" t="str">
        <f>IF(SP_SUL!H7="","*",SP_SUL!H7)</f>
        <v>*</v>
      </c>
      <c r="G8" s="83" t="str">
        <f>IF(SP_SUL!M7="","*",SP_SUL!M7)</f>
        <v>-</v>
      </c>
      <c r="H8" s="116" t="str">
        <f>IF(SP_SUL!K7="","*",SP_SUL!K7)</f>
        <v>*</v>
      </c>
      <c r="I8" s="113" t="str">
        <f>IF(SP_SUL!O7="","*",SP_SUL!O7)</f>
        <v>*</v>
      </c>
      <c r="J8" s="113" t="str">
        <f>IF(SP_SUL!P7="","*",SP_SUL!P7)</f>
        <v>*</v>
      </c>
      <c r="K8" s="83">
        <f>IF(SP_SUL!AK7="","*",SP_SUL!AK7)</f>
        <v>0</v>
      </c>
      <c r="L8" s="83" t="str">
        <f>IF(SP_SUL!AM7="","*",SP_SUL!AM7)</f>
        <v>-</v>
      </c>
      <c r="M8" s="83">
        <f>IF(SP_SUL!AP7="","*",SP_SUL!AP7)</f>
        <v>0</v>
      </c>
      <c r="N8" s="83" t="str">
        <f>IF(SP_SUL!AM7="","*",SP_SUL!AM7)</f>
        <v>-</v>
      </c>
      <c r="O8" s="110" t="str">
        <f>IF(SP_SUL!BH7="","*",SP_SUL!BH7)</f>
        <v>*</v>
      </c>
      <c r="P8" s="147" t="str">
        <f>IF($A$2=1,IF(SP_SUL!BJ7="","*",SP_SUL!BJ7),IF(SP_SUL!BK7="","*",SP_SUL!BK7))</f>
        <v>*</v>
      </c>
    </row>
    <row r="9" spans="1:16">
      <c r="A9" s="82">
        <f>IF(SP_SUL!B8="","*",SP_SUL!B8)</f>
        <v>46083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ZBV-ZKE</v>
      </c>
      <c r="E9" s="83" t="str">
        <f>IF(SP_SUL!D8="","*",SP_SUL!D8)</f>
        <v>DANIEL (TP-647)</v>
      </c>
      <c r="F9" s="83" t="str">
        <f>IF(SP_SUL!H8="","*",SP_SUL!H8)</f>
        <v>-</v>
      </c>
      <c r="G9" s="83" t="str">
        <f>IF(SP_SUL!M8="","*",SP_SUL!M8)</f>
        <v>ZST</v>
      </c>
      <c r="H9" s="116">
        <f>IF(SP_SUL!K8="","*",SP_SUL!K8)</f>
        <v>208.75</v>
      </c>
      <c r="I9" s="113">
        <f>IF(SP_SUL!O8="","*",SP_SUL!O8)</f>
        <v>0.375</v>
      </c>
      <c r="J9" s="113">
        <f>IF(SP_SUL!P8="","*",SP_SUL!P8)</f>
        <v>6.25E-2</v>
      </c>
      <c r="K9" s="83" t="str">
        <f>IF(SP_SUL!AK8="","*",SP_SUL!AK8)</f>
        <v>-</v>
      </c>
      <c r="L9" s="83" t="str">
        <f>IF(SP_SUL!AM8="","*",SP_SUL!AM8)</f>
        <v>ZST</v>
      </c>
      <c r="M9" s="83">
        <f>IF(SP_SUL!AP8="","*",SP_SUL!AP8)</f>
        <v>2</v>
      </c>
      <c r="N9" s="83" t="str">
        <f>IF(SP_SUL!AM8="","*",SP_SUL!AM8)</f>
        <v>ZST</v>
      </c>
      <c r="O9" s="110">
        <f>IF(SP_SUL!BH8="","*",SP_SUL!BH8)</f>
        <v>0</v>
      </c>
      <c r="P9" s="147" t="str">
        <f>IF($A$2=1,IF(SP_SUL!BJ8="","*",SP_SUL!BJ8),IF(SP_SUL!BK8="","*",SP_SUL!BK8))</f>
        <v xml:space="preserve">Faixa as 9h, equipe não passou previsão de pronto, 11:15 informou que aguarda trilho para solicitar intervalo 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 t="str">
        <f>IF(SP_SUL!B13="","*",SP_SUL!B13)</f>
        <v>*</v>
      </c>
      <c r="B14" s="83" t="str">
        <f>IF(SP_SUL!X13="","*",SP_SUL!X13)</f>
        <v>*</v>
      </c>
      <c r="C14" s="83" t="str">
        <f>IF(SP_SUL!S13="","*",SP_SUL!S13)</f>
        <v>-</v>
      </c>
      <c r="D14" s="83" t="str">
        <f>IF(SP_SUL!T13="","*",SP_SUL!T13)</f>
        <v>-</v>
      </c>
      <c r="E14" s="83" t="str">
        <f>IF(SP_SUL!D13="","*",SP_SUL!D13)</f>
        <v>*</v>
      </c>
      <c r="F14" s="83" t="str">
        <f>IF(SP_SUL!H13="","*",SP_SUL!H13)</f>
        <v>*</v>
      </c>
      <c r="G14" s="83" t="str">
        <f>IF(SP_SUL!M13="","*",SP_SUL!M13)</f>
        <v>-</v>
      </c>
      <c r="H14" s="116" t="str">
        <f>IF(SP_SUL!K13="","*",SP_SUL!K13)</f>
        <v>*</v>
      </c>
      <c r="I14" s="113" t="str">
        <f>IF(SP_SUL!O13="","*",SP_SUL!O13)</f>
        <v>*</v>
      </c>
      <c r="J14" s="113" t="str">
        <f>IF(SP_SUL!P13="","*",SP_SUL!P13)</f>
        <v>*</v>
      </c>
      <c r="K14" s="83">
        <f>IF(SP_SUL!AK13="","*",SP_SUL!AK13)</f>
        <v>0</v>
      </c>
      <c r="L14" s="83" t="str">
        <f>IF(SP_SUL!AM13="","*",SP_SUL!AM13)</f>
        <v>-</v>
      </c>
      <c r="M14" s="83">
        <f>IF(SP_SUL!AP13="","*",SP_SUL!AP13)</f>
        <v>0</v>
      </c>
      <c r="N14" s="83" t="str">
        <f>IF(SP_SUL!AM13="","*",SP_SUL!AM13)</f>
        <v>-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 t="str">
        <f>IF(SP_SUL!B14="","*",SP_SUL!B14)</f>
        <v>*</v>
      </c>
      <c r="B15" s="83" t="str">
        <f>IF(SP_SUL!X14="","*",SP_SUL!X14)</f>
        <v>*</v>
      </c>
      <c r="C15" s="83" t="str">
        <f>IF(SP_SUL!S14="","*",SP_SUL!S14)</f>
        <v>-</v>
      </c>
      <c r="D15" s="83" t="str">
        <f>IF(SP_SUL!T14="","*",SP_SUL!T14)</f>
        <v>-</v>
      </c>
      <c r="E15" s="83" t="str">
        <f>IF(SP_SUL!D14="","*",SP_SUL!D14)</f>
        <v>*</v>
      </c>
      <c r="F15" s="83" t="str">
        <f>IF(SP_SUL!H14="","*",SP_SUL!H14)</f>
        <v>*</v>
      </c>
      <c r="G15" s="83" t="str">
        <f>IF(SP_SUL!M14="","*",SP_SUL!M14)</f>
        <v>-</v>
      </c>
      <c r="H15" s="116" t="str">
        <f>IF(SP_SUL!K14="","*",SP_SUL!K14)</f>
        <v>*</v>
      </c>
      <c r="I15" s="113" t="str">
        <f>IF(SP_SUL!O14="","*",SP_SUL!O14)</f>
        <v>*</v>
      </c>
      <c r="J15" s="113" t="str">
        <f>IF(SP_SUL!P14="","*",SP_SUL!P14)</f>
        <v>*</v>
      </c>
      <c r="K15" s="83">
        <f>IF(SP_SUL!AK14="","*",SP_SUL!AK14)</f>
        <v>0</v>
      </c>
      <c r="L15" s="83" t="str">
        <f>IF(SP_SUL!AM14="","*",SP_SUL!AM14)</f>
        <v>-</v>
      </c>
      <c r="M15" s="83">
        <f>IF(SP_SUL!AP14="","*",SP_SUL!AP14)</f>
        <v>0</v>
      </c>
      <c r="N15" s="83" t="str">
        <f>IF(SP_SUL!AM14="","*",SP_SUL!AM14)</f>
        <v>-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 t="str">
        <f>IF(SP_SUL!B15="","*",SP_SUL!B15)</f>
        <v>*</v>
      </c>
      <c r="B16" s="83" t="str">
        <f>IF(SP_SUL!X15="","*",SP_SUL!X15)</f>
        <v>*</v>
      </c>
      <c r="C16" s="83" t="str">
        <f>IF(SP_SUL!S15="","*",SP_SUL!S15)</f>
        <v>-</v>
      </c>
      <c r="D16" s="83" t="str">
        <f>IF(SP_SUL!T15="","*",SP_SUL!T15)</f>
        <v>-</v>
      </c>
      <c r="E16" s="83" t="str">
        <f>IF(SP_SUL!D15="","*",SP_SUL!D15)</f>
        <v>*</v>
      </c>
      <c r="F16" s="83" t="str">
        <f>IF(SP_SUL!H15="","*",SP_SUL!H15)</f>
        <v>*</v>
      </c>
      <c r="G16" s="83" t="str">
        <f>IF(SP_SUL!M15="","*",SP_SUL!M15)</f>
        <v>-</v>
      </c>
      <c r="H16" s="116" t="str">
        <f>IF(SP_SUL!K15="","*",SP_SUL!K15)</f>
        <v>*</v>
      </c>
      <c r="I16" s="113" t="str">
        <f>IF(SP_SUL!O15="","*",SP_SUL!O15)</f>
        <v>*</v>
      </c>
      <c r="J16" s="113" t="str">
        <f>IF(SP_SUL!P15="","*",SP_SUL!P15)</f>
        <v>*</v>
      </c>
      <c r="K16" s="83">
        <f>IF(SP_SUL!AK15="","*",SP_SUL!AK15)</f>
        <v>0</v>
      </c>
      <c r="L16" s="83" t="str">
        <f>IF(SP_SUL!AM15="","*",SP_SUL!AM15)</f>
        <v>-</v>
      </c>
      <c r="M16" s="83">
        <f>IF(SP_SUL!AP15="","*",SP_SUL!AP15)</f>
        <v>0</v>
      </c>
      <c r="N16" s="83" t="str">
        <f>IF(SP_SUL!AM15="","*",SP_SUL!AM15)</f>
        <v>-</v>
      </c>
      <c r="O16" s="110" t="str">
        <f>IF(SP_SUL!BH15="","*",SP_SUL!BH15)</f>
        <v>*</v>
      </c>
      <c r="P16" s="147" t="str">
        <f>IF($A$2=1,IF(SP_SUL!BJ15="","*",SP_SUL!BJ15),IF(SP_SUL!BK15="","*",SP_SUL!BK15))</f>
        <v>*</v>
      </c>
    </row>
    <row r="17" spans="1:16">
      <c r="A17" s="82" t="str">
        <f>IF(SP_SUL!B16="","*",SP_SUL!B16)</f>
        <v>*</v>
      </c>
      <c r="B17" s="83" t="str">
        <f>IF(SP_SUL!X16="","*",SP_SUL!X16)</f>
        <v>*</v>
      </c>
      <c r="C17" s="83" t="str">
        <f>IF(SP_SUL!S16="","*",SP_SUL!S16)</f>
        <v>-</v>
      </c>
      <c r="D17" s="83" t="str">
        <f>IF(SP_SUL!T16="","*",SP_SUL!T16)</f>
        <v>-</v>
      </c>
      <c r="E17" s="83" t="str">
        <f>IF(SP_SUL!D16="","*",SP_SUL!D16)</f>
        <v>*</v>
      </c>
      <c r="F17" s="83" t="str">
        <f>IF(SP_SUL!H16="","*",SP_SUL!H16)</f>
        <v>*</v>
      </c>
      <c r="G17" s="83" t="str">
        <f>IF(SP_SUL!M16="","*",SP_SUL!M16)</f>
        <v>-</v>
      </c>
      <c r="H17" s="116" t="str">
        <f>IF(SP_SUL!K16="","*",SP_SUL!K16)</f>
        <v>*</v>
      </c>
      <c r="I17" s="113" t="str">
        <f>IF(SP_SUL!O16="","*",SP_SUL!O16)</f>
        <v>*</v>
      </c>
      <c r="J17" s="113" t="str">
        <f>IF(SP_SUL!P16="","*",SP_SUL!P16)</f>
        <v>*</v>
      </c>
      <c r="K17" s="83">
        <f>IF(SP_SUL!AK16="","*",SP_SUL!AK16)</f>
        <v>0</v>
      </c>
      <c r="L17" s="83" t="str">
        <f>IF(SP_SUL!AM16="","*",SP_SUL!AM16)</f>
        <v>-</v>
      </c>
      <c r="M17" s="83">
        <f>IF(SP_SUL!AP16="","*",SP_SUL!AP16)</f>
        <v>0</v>
      </c>
      <c r="N17" s="83" t="str">
        <f>IF(SP_SUL!AM16="","*",SP_SUL!AM16)</f>
        <v>-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 t="str">
        <f>IF(SP_SUL!B17="","*",SP_SUL!B17)</f>
        <v>*</v>
      </c>
      <c r="B18" s="83" t="str">
        <f>IF(SP_SUL!X17="","*",SP_SUL!X17)</f>
        <v>*</v>
      </c>
      <c r="C18" s="83" t="str">
        <f>IF(SP_SUL!S17="","*",SP_SUL!S17)</f>
        <v>-</v>
      </c>
      <c r="D18" s="83" t="str">
        <f>IF(SP_SUL!T17="","*",SP_SUL!T17)</f>
        <v>-</v>
      </c>
      <c r="E18" s="83" t="str">
        <f>IF(SP_SUL!D17="","*",SP_SUL!D17)</f>
        <v>*</v>
      </c>
      <c r="F18" s="83" t="str">
        <f>IF(SP_SUL!H17="","*",SP_SUL!H17)</f>
        <v>*</v>
      </c>
      <c r="G18" s="83" t="str">
        <f>IF(SP_SUL!M17="","*",SP_SUL!M17)</f>
        <v>-</v>
      </c>
      <c r="H18" s="116" t="str">
        <f>IF(SP_SUL!K17="","*",SP_SUL!K17)</f>
        <v>*</v>
      </c>
      <c r="I18" s="113" t="str">
        <f>IF(SP_SUL!O17="","*",SP_SUL!O17)</f>
        <v>*</v>
      </c>
      <c r="J18" s="113" t="str">
        <f>IF(SP_SUL!P17="","*",SP_SUL!P17)</f>
        <v>*</v>
      </c>
      <c r="K18" s="83">
        <f>IF(SP_SUL!AK17="","*",SP_SUL!AK17)</f>
        <v>0</v>
      </c>
      <c r="L18" s="83" t="str">
        <f>IF(SP_SUL!AM17="","*",SP_SUL!AM17)</f>
        <v>-</v>
      </c>
      <c r="M18" s="83">
        <f>IF(SP_SUL!AP17="","*",SP_SUL!AP17)</f>
        <v>0</v>
      </c>
      <c r="N18" s="83" t="str">
        <f>IF(SP_SUL!AM17="","*",SP_SUL!AM17)</f>
        <v>-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 t="str">
        <f>IF(SP_SUL!B19="","*",SP_SUL!B19)</f>
        <v>*</v>
      </c>
      <c r="B20" s="83" t="str">
        <f>IF(SP_SUL!X19="","*",SP_SUL!X19)</f>
        <v>*</v>
      </c>
      <c r="C20" s="83" t="str">
        <f>IF(SP_SUL!S19="","*",SP_SUL!S19)</f>
        <v>-</v>
      </c>
      <c r="D20" s="83" t="str">
        <f>IF(SP_SUL!T19="","*",SP_SUL!T19)</f>
        <v>-</v>
      </c>
      <c r="E20" s="83" t="str">
        <f>IF(SP_SUL!D19="","*",SP_SUL!D19)</f>
        <v>*</v>
      </c>
      <c r="F20" s="83" t="str">
        <f>IF(SP_SUL!H19="","*",SP_SUL!H19)</f>
        <v>*</v>
      </c>
      <c r="G20" s="83" t="str">
        <f>IF(SP_SUL!M19="","*",SP_SUL!M19)</f>
        <v>-</v>
      </c>
      <c r="H20" s="116" t="str">
        <f>IF(SP_SUL!K19="","*",SP_SUL!K19)</f>
        <v>*</v>
      </c>
      <c r="I20" s="113" t="str">
        <f>IF(SP_SUL!O19="","*",SP_SUL!O19)</f>
        <v>*</v>
      </c>
      <c r="J20" s="113" t="str">
        <f>IF(SP_SUL!P19="","*",SP_SUL!P19)</f>
        <v>*</v>
      </c>
      <c r="K20" s="83">
        <f>IF(SP_SUL!AK19="","*",SP_SUL!AK19)</f>
        <v>0</v>
      </c>
      <c r="L20" s="83" t="str">
        <f>IF(SP_SUL!AM19="","*",SP_SUL!AM19)</f>
        <v>-</v>
      </c>
      <c r="M20" s="83">
        <f>IF(SP_SUL!AP19="","*",SP_SUL!AP19)</f>
        <v>0</v>
      </c>
      <c r="N20" s="83" t="str">
        <f>IF(SP_SUL!AM19="","*",SP_SUL!AM19)</f>
        <v>-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 t="str">
        <f>IF(SP_SUL!B20="","*",SP_SUL!B20)</f>
        <v>*</v>
      </c>
      <c r="B21" s="83" t="str">
        <f>IF(SP_SUL!X20="","*",SP_SUL!X20)</f>
        <v>*</v>
      </c>
      <c r="C21" s="83" t="str">
        <f>IF(SP_SUL!S20="","*",SP_SUL!S20)</f>
        <v>-</v>
      </c>
      <c r="D21" s="83" t="str">
        <f>IF(SP_SUL!T20="","*",SP_SUL!T20)</f>
        <v>-</v>
      </c>
      <c r="E21" s="83" t="str">
        <f>IF(SP_SUL!D20="","*",SP_SUL!D20)</f>
        <v>*</v>
      </c>
      <c r="F21" s="83" t="str">
        <f>IF(SP_SUL!H20="","*",SP_SUL!H20)</f>
        <v>*</v>
      </c>
      <c r="G21" s="83" t="str">
        <f>IF(SP_SUL!M20="","*",SP_SUL!M20)</f>
        <v>-</v>
      </c>
      <c r="H21" s="116" t="str">
        <f>IF(SP_SUL!K20="","*",SP_SUL!K20)</f>
        <v>*</v>
      </c>
      <c r="I21" s="113" t="str">
        <f>IF(SP_SUL!O20="","*",SP_SUL!O20)</f>
        <v>*</v>
      </c>
      <c r="J21" s="113" t="str">
        <f>IF(SP_SUL!P20="","*",SP_SUL!P20)</f>
        <v>*</v>
      </c>
      <c r="K21" s="83">
        <f>IF(SP_SUL!AK20="","*",SP_SUL!AK20)</f>
        <v>0</v>
      </c>
      <c r="L21" s="83" t="str">
        <f>IF(SP_SUL!AM20="","*",SP_SUL!AM20)</f>
        <v>-</v>
      </c>
      <c r="M21" s="83">
        <f>IF(SP_SUL!AP20="","*",SP_SUL!AP20)</f>
        <v>0</v>
      </c>
      <c r="N21" s="83" t="str">
        <f>IF(SP_SUL!AM20="","*",SP_SUL!AM20)</f>
        <v>-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 t="str">
        <f>IF(SP_SUL!B21="","*",SP_SUL!B21)</f>
        <v>*</v>
      </c>
      <c r="B22" s="83" t="str">
        <f>IF(SP_SUL!X21="","*",SP_SUL!X21)</f>
        <v>*</v>
      </c>
      <c r="C22" s="83" t="str">
        <f>IF(SP_SUL!S21="","*",SP_SUL!S21)</f>
        <v>-</v>
      </c>
      <c r="D22" s="83" t="str">
        <f>IF(SP_SUL!T21="","*",SP_SUL!T21)</f>
        <v>-</v>
      </c>
      <c r="E22" s="83" t="str">
        <f>IF(SP_SUL!D21="","*",SP_SUL!D21)</f>
        <v>*</v>
      </c>
      <c r="F22" s="83" t="str">
        <f>IF(SP_SUL!H21="","*",SP_SUL!H21)</f>
        <v>*</v>
      </c>
      <c r="G22" s="83" t="str">
        <f>IF(SP_SUL!M21="","*",SP_SUL!M21)</f>
        <v>-</v>
      </c>
      <c r="H22" s="116" t="str">
        <f>IF(SP_SUL!K21="","*",SP_SUL!K21)</f>
        <v>*</v>
      </c>
      <c r="I22" s="113" t="str">
        <f>IF(SP_SUL!O21="","*",SP_SUL!O21)</f>
        <v>*</v>
      </c>
      <c r="J22" s="113" t="str">
        <f>IF(SP_SUL!P21="","*",SP_SUL!P21)</f>
        <v>*</v>
      </c>
      <c r="K22" s="83">
        <f>IF(SP_SUL!AK21="","*",SP_SUL!AK21)</f>
        <v>0</v>
      </c>
      <c r="L22" s="83" t="str">
        <f>IF(SP_SUL!AM21="","*",SP_SUL!AM21)</f>
        <v>-</v>
      </c>
      <c r="M22" s="83">
        <f>IF(SP_SUL!AP21="","*",SP_SUL!AP21)</f>
        <v>0</v>
      </c>
      <c r="N22" s="83" t="str">
        <f>IF(SP_SUL!AM21="","*",SP_SUL!AM21)</f>
        <v>-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 t="str">
        <f>IF(SP_SUL!B22="","*",SP_SUL!B22)</f>
        <v>*</v>
      </c>
      <c r="B23" s="83" t="str">
        <f>IF(SP_SUL!X22="","*",SP_SUL!X22)</f>
        <v>*</v>
      </c>
      <c r="C23" s="83" t="str">
        <f>IF(SP_SUL!S22="","*",SP_SUL!S22)</f>
        <v>-</v>
      </c>
      <c r="D23" s="83" t="str">
        <f>IF(SP_SUL!T22="","*",SP_SUL!T22)</f>
        <v>-</v>
      </c>
      <c r="E23" s="83" t="str">
        <f>IF(SP_SUL!D22="","*",SP_SUL!D22)</f>
        <v>*</v>
      </c>
      <c r="F23" s="83" t="str">
        <f>IF(SP_SUL!H22="","*",SP_SUL!H22)</f>
        <v>*</v>
      </c>
      <c r="G23" s="83" t="str">
        <f>IF(SP_SUL!M22="","*",SP_SUL!M22)</f>
        <v>-</v>
      </c>
      <c r="H23" s="116" t="str">
        <f>IF(SP_SUL!K22="","*",SP_SUL!K22)</f>
        <v>*</v>
      </c>
      <c r="I23" s="113" t="str">
        <f>IF(SP_SUL!O22="","*",SP_SUL!O22)</f>
        <v>*</v>
      </c>
      <c r="J23" s="113" t="str">
        <f>IF(SP_SUL!P22="","*",SP_SUL!P22)</f>
        <v>*</v>
      </c>
      <c r="K23" s="83">
        <f>IF(SP_SUL!AK22="","*",SP_SUL!AK22)</f>
        <v>0</v>
      </c>
      <c r="L23" s="83" t="str">
        <f>IF(SP_SUL!AM22="","*",SP_SUL!AM22)</f>
        <v>-</v>
      </c>
      <c r="M23" s="83">
        <f>IF(SP_SUL!AP22="","*",SP_SUL!AP22)</f>
        <v>0</v>
      </c>
      <c r="N23" s="83" t="str">
        <f>IF(SP_SUL!AM22="","*",SP_SUL!AM22)</f>
        <v>-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 t="str">
        <f>IF(SP_SUL!B23="","*",SP_SUL!B23)</f>
        <v>*</v>
      </c>
      <c r="B24" s="83" t="str">
        <f>IF(SP_SUL!X23="","*",SP_SUL!X23)</f>
        <v>*</v>
      </c>
      <c r="C24" s="83" t="str">
        <f>IF(SP_SUL!S23="","*",SP_SUL!S23)</f>
        <v>-</v>
      </c>
      <c r="D24" s="83" t="str">
        <f>IF(SP_SUL!T23="","*",SP_SUL!T23)</f>
        <v>-</v>
      </c>
      <c r="E24" s="83" t="str">
        <f>IF(SP_SUL!D23="","*",SP_SUL!D23)</f>
        <v>*</v>
      </c>
      <c r="F24" s="83" t="str">
        <f>IF(SP_SUL!H23="","*",SP_SUL!H23)</f>
        <v>*</v>
      </c>
      <c r="G24" s="83" t="str">
        <f>IF(SP_SUL!M23="","*",SP_SUL!M23)</f>
        <v>-</v>
      </c>
      <c r="H24" s="116" t="str">
        <f>IF(SP_SUL!K23="","*",SP_SUL!K23)</f>
        <v>*</v>
      </c>
      <c r="I24" s="113" t="str">
        <f>IF(SP_SUL!O23="","*",SP_SUL!O23)</f>
        <v>*</v>
      </c>
      <c r="J24" s="113" t="str">
        <f>IF(SP_SUL!P23="","*",SP_SUL!P23)</f>
        <v>*</v>
      </c>
      <c r="K24" s="83">
        <f>IF(SP_SUL!AK23="","*",SP_SUL!AK23)</f>
        <v>0</v>
      </c>
      <c r="L24" s="83" t="str">
        <f>IF(SP_SUL!AM23="","*",SP_SUL!AM23)</f>
        <v>-</v>
      </c>
      <c r="M24" s="83">
        <f>IF(SP_SUL!AP23="","*",SP_SUL!AP23)</f>
        <v>0</v>
      </c>
      <c r="N24" s="83" t="str">
        <f>IF(SP_SUL!AM23="","*",SP_SUL!AM23)</f>
        <v>-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 t="str">
        <f>IF(SP_SUL!B26="","*",SP_SUL!B26)</f>
        <v>*</v>
      </c>
      <c r="B27" s="83" t="str">
        <f>IF(SP_SUL!X26="","*",SP_SUL!X26)</f>
        <v>*</v>
      </c>
      <c r="C27" s="83" t="str">
        <f>IF(SP_SUL!S26="","*",SP_SUL!S26)</f>
        <v>-</v>
      </c>
      <c r="D27" s="83" t="str">
        <f>IF(SP_SUL!T26="","*",SP_SUL!T26)</f>
        <v>-</v>
      </c>
      <c r="E27" s="83" t="str">
        <f>IF(SP_SUL!D26="","*",SP_SUL!D26)</f>
        <v>*</v>
      </c>
      <c r="F27" s="83" t="str">
        <f>IF(SP_SUL!H26="","*",SP_SUL!H26)</f>
        <v>*</v>
      </c>
      <c r="G27" s="83" t="str">
        <f>IF(SP_SUL!M26="","*",SP_SUL!M26)</f>
        <v>-</v>
      </c>
      <c r="H27" s="116" t="str">
        <f>IF(SP_SUL!K26="","*",SP_SUL!K26)</f>
        <v>*</v>
      </c>
      <c r="I27" s="113" t="str">
        <f>IF(SP_SUL!O26="","*",SP_SUL!O26)</f>
        <v>*</v>
      </c>
      <c r="J27" s="113" t="str">
        <f>IF(SP_SUL!P26="","*",SP_SUL!P26)</f>
        <v>*</v>
      </c>
      <c r="K27" s="83">
        <f>IF(SP_SUL!AK26="","*",SP_SUL!AK26)</f>
        <v>0</v>
      </c>
      <c r="L27" s="83" t="str">
        <f>IF(SP_SUL!AM26="","*",SP_SUL!AM26)</f>
        <v>-</v>
      </c>
      <c r="M27" s="83">
        <f>IF(SP_SUL!AP26="","*",SP_SUL!AP26)</f>
        <v>0</v>
      </c>
      <c r="N27" s="83" t="str">
        <f>IF(SP_SUL!AM26="","*",SP_SUL!AM26)</f>
        <v>-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 t="str">
        <f>IF(SP_SUL!B27="","*",SP_SUL!B27)</f>
        <v>*</v>
      </c>
      <c r="B28" s="83" t="str">
        <f>IF(SP_SUL!X27="","*",SP_SUL!X27)</f>
        <v>*</v>
      </c>
      <c r="C28" s="83" t="str">
        <f>IF(SP_SUL!S27="","*",SP_SUL!S27)</f>
        <v>-</v>
      </c>
      <c r="D28" s="83" t="str">
        <f>IF(SP_SUL!T27="","*",SP_SUL!T27)</f>
        <v>-</v>
      </c>
      <c r="E28" s="83" t="str">
        <f>IF(SP_SUL!D27="","*",SP_SUL!D27)</f>
        <v>*</v>
      </c>
      <c r="F28" s="83" t="str">
        <f>IF(SP_SUL!H27="","*",SP_SUL!H27)</f>
        <v>*</v>
      </c>
      <c r="G28" s="83" t="str">
        <f>IF(SP_SUL!M27="","*",SP_SUL!M27)</f>
        <v>-</v>
      </c>
      <c r="H28" s="116" t="str">
        <f>IF(SP_SUL!K27="","*",SP_SUL!K27)</f>
        <v>*</v>
      </c>
      <c r="I28" s="113" t="str">
        <f>IF(SP_SUL!O27="","*",SP_SUL!O27)</f>
        <v>*</v>
      </c>
      <c r="J28" s="113" t="str">
        <f>IF(SP_SUL!P27="","*",SP_SUL!P27)</f>
        <v>*</v>
      </c>
      <c r="K28" s="83">
        <f>IF(SP_SUL!AK27="","*",SP_SUL!AK27)</f>
        <v>0</v>
      </c>
      <c r="L28" s="83" t="str">
        <f>IF(SP_SUL!AM27="","*",SP_SUL!AM27)</f>
        <v>-</v>
      </c>
      <c r="M28" s="83">
        <f>IF(SP_SUL!AP27="","*",SP_SUL!AP27)</f>
        <v>0</v>
      </c>
      <c r="N28" s="83" t="str">
        <f>IF(SP_SUL!AM27="","*",SP_SUL!AM27)</f>
        <v>-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IF(SP_SUL!B28="","*",SP_SUL!B28)</f>
        <v>*</v>
      </c>
      <c r="B29" s="83" t="str">
        <f>IF(SP_SUL!X28="","*",SP_SUL!X28)</f>
        <v>*</v>
      </c>
      <c r="C29" s="83" t="str">
        <f>IF(SP_SUL!S28="","*",SP_SUL!S28)</f>
        <v>-</v>
      </c>
      <c r="D29" s="83" t="str">
        <f>IF(SP_SUL!T28="","*",SP_SUL!T28)</f>
        <v>-</v>
      </c>
      <c r="E29" s="83" t="str">
        <f>IF(SP_SUL!D28="","*",SP_SUL!D28)</f>
        <v>*</v>
      </c>
      <c r="F29" s="83" t="str">
        <f>IF(SP_SUL!H28="","*",SP_SUL!H28)</f>
        <v>*</v>
      </c>
      <c r="G29" s="83" t="str">
        <f>IF(SP_SUL!M28="","*",SP_SUL!M28)</f>
        <v>-</v>
      </c>
      <c r="H29" s="116" t="str">
        <f>IF(SP_SUL!K28="","*",SP_SUL!K28)</f>
        <v>*</v>
      </c>
      <c r="I29" s="113" t="str">
        <f>IF(SP_SUL!O28="","*",SP_SUL!O28)</f>
        <v>*</v>
      </c>
      <c r="J29" s="113" t="str">
        <f>IF(SP_SUL!P28="","*",SP_SUL!P28)</f>
        <v>*</v>
      </c>
      <c r="K29" s="83">
        <f>IF(SP_SUL!AK28="","*",SP_SUL!AK28)</f>
        <v>0</v>
      </c>
      <c r="L29" s="83" t="str">
        <f>IF(SP_SUL!AM28="","*",SP_SUL!AM28)</f>
        <v>-</v>
      </c>
      <c r="M29" s="83">
        <f>IF(SP_SUL!AP28="","*",SP_SUL!AP28)</f>
        <v>0</v>
      </c>
      <c r="N29" s="83" t="str">
        <f>IF(SP_SUL!AM28="","*",SP_SUL!AM28)</f>
        <v>-</v>
      </c>
      <c r="O29" s="110" t="str">
        <f>IF(SP_SUL!BH28="","*",SP_SUL!BH28)</f>
        <v>*</v>
      </c>
      <c r="P29" s="147" t="str">
        <f>IF($A$2=1,IF(SP_SUL!BJ28="","*",SP_SUL!BJ28),IF(SP_SUL!BK28="","*",SP_SUL!BK28))</f>
        <v>*</v>
      </c>
    </row>
    <row r="30" spans="1:16">
      <c r="A30" s="82" t="str">
        <f>IF(SP_SUL!B29="","*",SP_SUL!B29)</f>
        <v>*</v>
      </c>
      <c r="B30" s="83" t="str">
        <f>IF(SP_SUL!X29="","*",SP_SUL!X29)</f>
        <v>*</v>
      </c>
      <c r="C30" s="83" t="str">
        <f>IF(SP_SUL!S29="","*",SP_SUL!S29)</f>
        <v>-</v>
      </c>
      <c r="D30" s="83" t="str">
        <f>IF(SP_SUL!T29="","*",SP_SUL!T29)</f>
        <v>-</v>
      </c>
      <c r="E30" s="83" t="str">
        <f>IF(SP_SUL!D29="","*",SP_SUL!D29)</f>
        <v>*</v>
      </c>
      <c r="F30" s="83" t="str">
        <f>IF(SP_SUL!H29="","*",SP_SUL!H29)</f>
        <v>*</v>
      </c>
      <c r="G30" s="83" t="str">
        <f>IF(SP_SUL!M29="","*",SP_SUL!M29)</f>
        <v>-</v>
      </c>
      <c r="H30" s="116" t="str">
        <f>IF(SP_SUL!K29="","*",SP_SUL!K29)</f>
        <v>*</v>
      </c>
      <c r="I30" s="113" t="str">
        <f>IF(SP_SUL!O29="","*",SP_SUL!O29)</f>
        <v>*</v>
      </c>
      <c r="J30" s="113" t="str">
        <f>IF(SP_SUL!P29="","*",SP_SUL!P29)</f>
        <v>*</v>
      </c>
      <c r="K30" s="83">
        <f>IF(SP_SUL!AK29="","*",SP_SUL!AK29)</f>
        <v>0</v>
      </c>
      <c r="L30" s="83" t="str">
        <f>IF(SP_SUL!AM29="","*",SP_SUL!AM29)</f>
        <v>-</v>
      </c>
      <c r="M30" s="83">
        <f>IF(SP_SUL!AP29="","*",SP_SUL!AP29)</f>
        <v>0</v>
      </c>
      <c r="N30" s="83" t="str">
        <f>IF(SP_SUL!AM29="","*",SP_SUL!AM29)</f>
        <v>-</v>
      </c>
      <c r="O30" s="110" t="str">
        <f>IF(SP_SUL!BH29="","*",SP_SUL!BH29)</f>
        <v>*</v>
      </c>
      <c r="P30" s="147" t="str">
        <f>IF($A$2=1,IF(SP_SUL!BJ29="","*",SP_SUL!BJ29),IF(SP_SUL!BK29="","*",SP_SUL!BK29))</f>
        <v>*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 t="str">
        <f>IF(SP_SUL!B31="","*",SP_SUL!B31)</f>
        <v>*</v>
      </c>
      <c r="B32" s="83" t="str">
        <f>IF(SP_SUL!X31="","*",SP_SUL!X31)</f>
        <v>*</v>
      </c>
      <c r="C32" s="83" t="str">
        <f>IF(SP_SUL!S31="","*",SP_SUL!S31)</f>
        <v>-</v>
      </c>
      <c r="D32" s="83" t="str">
        <f>IF(SP_SUL!T31="","*",SP_SUL!T31)</f>
        <v>-</v>
      </c>
      <c r="E32" s="83" t="str">
        <f>IF(SP_SUL!D31="","*",SP_SUL!D31)</f>
        <v>*</v>
      </c>
      <c r="F32" s="83" t="str">
        <f>IF(SP_SUL!H31="","*",SP_SUL!H31)</f>
        <v>*</v>
      </c>
      <c r="G32" s="83" t="str">
        <f>IF(SP_SUL!M31="","*",SP_SUL!M31)</f>
        <v>-</v>
      </c>
      <c r="H32" s="116" t="str">
        <f>IF(SP_SUL!K31="","*",SP_SUL!K31)</f>
        <v>*</v>
      </c>
      <c r="I32" s="113" t="str">
        <f>IF(SP_SUL!O31="","*",SP_SUL!O31)</f>
        <v>*</v>
      </c>
      <c r="J32" s="113" t="str">
        <f>IF(SP_SUL!P31="","*",SP_SUL!P31)</f>
        <v>*</v>
      </c>
      <c r="K32" s="83">
        <f>IF(SP_SUL!AK31="","*",SP_SUL!AK31)</f>
        <v>0</v>
      </c>
      <c r="L32" s="83" t="str">
        <f>IF(SP_SUL!AM31="","*",SP_SUL!AM31)</f>
        <v>-</v>
      </c>
      <c r="M32" s="83">
        <f>IF(SP_SUL!AP31="","*",SP_SUL!AP31)</f>
        <v>0</v>
      </c>
      <c r="N32" s="83" t="str">
        <f>IF(SP_SUL!AM31="","*",SP_SUL!AM31)</f>
        <v>-</v>
      </c>
      <c r="O32" s="110" t="str">
        <f>IF(SP_SUL!BH31="","*",SP_SUL!BH31)</f>
        <v>*</v>
      </c>
      <c r="P32" s="147" t="str">
        <f>IF($A$2=1,IF(SP_SUL!BJ31="","*",SP_SUL!BJ31),IF(SP_SUL!BK31="","*",SP_SUL!BK31))</f>
        <v>*</v>
      </c>
    </row>
    <row r="33" spans="1:16">
      <c r="A33" s="82" t="str">
        <f>IF(SP_SUL!B32="","*",SP_SUL!B32)</f>
        <v>*</v>
      </c>
      <c r="B33" s="83" t="str">
        <f>IF(SP_SUL!X32="","*",SP_SUL!X32)</f>
        <v>*</v>
      </c>
      <c r="C33" s="83" t="str">
        <f>IF(SP_SUL!S32="","*",SP_SUL!S32)</f>
        <v>-</v>
      </c>
      <c r="D33" s="83" t="str">
        <f>IF(SP_SUL!T32="","*",SP_SUL!T32)</f>
        <v>-</v>
      </c>
      <c r="E33" s="83" t="str">
        <f>IF(SP_SUL!D32="","*",SP_SUL!D32)</f>
        <v>*</v>
      </c>
      <c r="F33" s="83" t="str">
        <f>IF(SP_SUL!H32="","*",SP_SUL!H32)</f>
        <v>*</v>
      </c>
      <c r="G33" s="83" t="str">
        <f>IF(SP_SUL!M32="","*",SP_SUL!M32)</f>
        <v>-</v>
      </c>
      <c r="H33" s="116" t="str">
        <f>IF(SP_SUL!K32="","*",SP_SUL!K32)</f>
        <v>*</v>
      </c>
      <c r="I33" s="113" t="str">
        <f>IF(SP_SUL!O32="","*",SP_SUL!O32)</f>
        <v>*</v>
      </c>
      <c r="J33" s="113" t="str">
        <f>IF(SP_SUL!P32="","*",SP_SUL!P32)</f>
        <v>*</v>
      </c>
      <c r="K33" s="83">
        <f>IF(SP_SUL!AK32="","*",SP_SUL!AK32)</f>
        <v>0</v>
      </c>
      <c r="L33" s="83" t="str">
        <f>IF(SP_SUL!AM32="","*",SP_SUL!AM32)</f>
        <v>-</v>
      </c>
      <c r="M33" s="83">
        <f>IF(SP_SUL!AP32="","*",SP_SUL!AP32)</f>
        <v>0</v>
      </c>
      <c r="N33" s="83" t="str">
        <f>IF(SP_SUL!AM32="","*",SP_SUL!AM32)</f>
        <v>-</v>
      </c>
      <c r="O33" s="110" t="str">
        <f>IF(SP_SUL!BH32="","*",SP_SUL!BH32)</f>
        <v>*</v>
      </c>
      <c r="P33" s="147" t="str">
        <f>IF($A$2=1,IF(SP_SUL!BJ32="","*",SP_SUL!BJ32),IF(SP_SUL!BK32="","*",SP_SUL!BK32))</f>
        <v>*</v>
      </c>
    </row>
    <row r="34" spans="1:16">
      <c r="A34" s="82" t="str">
        <f>IF(SP_SUL!B33="","*",SP_SUL!B33)</f>
        <v>*</v>
      </c>
      <c r="B34" s="83" t="str">
        <f>IF(SP_SUL!X33="","*",SP_SUL!X33)</f>
        <v>*</v>
      </c>
      <c r="C34" s="83" t="str">
        <f>IF(SP_SUL!S33="","*",SP_SUL!S33)</f>
        <v>-</v>
      </c>
      <c r="D34" s="83" t="str">
        <f>IF(SP_SUL!T33="","*",SP_SUL!T33)</f>
        <v>-</v>
      </c>
      <c r="E34" s="83" t="str">
        <f>IF(SP_SUL!D33="","*",SP_SUL!D33)</f>
        <v>*</v>
      </c>
      <c r="F34" s="83" t="str">
        <f>IF(SP_SUL!H33="","*",SP_SUL!H33)</f>
        <v>*</v>
      </c>
      <c r="G34" s="83" t="str">
        <f>IF(SP_SUL!M33="","*",SP_SUL!M33)</f>
        <v>-</v>
      </c>
      <c r="H34" s="116" t="str">
        <f>IF(SP_SUL!K33="","*",SP_SUL!K33)</f>
        <v>*</v>
      </c>
      <c r="I34" s="113" t="str">
        <f>IF(SP_SUL!O33="","*",SP_SUL!O33)</f>
        <v>*</v>
      </c>
      <c r="J34" s="113" t="str">
        <f>IF(SP_SUL!P33="","*",SP_SUL!P33)</f>
        <v>*</v>
      </c>
      <c r="K34" s="83">
        <f>IF(SP_SUL!AK33="","*",SP_SUL!AK33)</f>
        <v>0</v>
      </c>
      <c r="L34" s="83" t="str">
        <f>IF(SP_SUL!AM33="","*",SP_SUL!AM33)</f>
        <v>-</v>
      </c>
      <c r="M34" s="83">
        <f>IF(SP_SUL!AP33="","*",SP_SUL!AP33)</f>
        <v>0</v>
      </c>
      <c r="N34" s="83" t="str">
        <f>IF(SP_SUL!AM33="","*",SP_SUL!AM33)</f>
        <v>-</v>
      </c>
      <c r="O34" s="110" t="str">
        <f>IF(SP_SUL!BH33="","*",SP_SUL!BH33)</f>
        <v>*</v>
      </c>
      <c r="P34" s="147" t="str">
        <f>IF($A$2=1,IF(SP_SUL!BJ33="","*",SP_SUL!BJ33),IF(SP_SUL!BK33="","*",SP_SUL!BK33))</f>
        <v>*</v>
      </c>
    </row>
    <row r="35" spans="1:16">
      <c r="A35" s="82" t="str">
        <f>IF(SP_SUL!B34="","*",SP_SUL!B34)</f>
        <v>*</v>
      </c>
      <c r="B35" s="83" t="str">
        <f>IF(SP_SUL!X34="","*",SP_SUL!X34)</f>
        <v>*</v>
      </c>
      <c r="C35" s="83" t="str">
        <f>IF(SP_SUL!S34="","*",SP_SUL!S34)</f>
        <v>-</v>
      </c>
      <c r="D35" s="83" t="str">
        <f>IF(SP_SUL!T34="","*",SP_SUL!T34)</f>
        <v>-</v>
      </c>
      <c r="E35" s="83" t="str">
        <f>IF(SP_SUL!D34="","*",SP_SUL!D34)</f>
        <v>*</v>
      </c>
      <c r="F35" s="83" t="str">
        <f>IF(SP_SUL!H34="","*",SP_SUL!H34)</f>
        <v>*</v>
      </c>
      <c r="G35" s="83" t="str">
        <f>IF(SP_SUL!M34="","*",SP_SUL!M34)</f>
        <v>-</v>
      </c>
      <c r="H35" s="116" t="str">
        <f>IF(SP_SUL!K34="","*",SP_SUL!K34)</f>
        <v>*</v>
      </c>
      <c r="I35" s="113" t="str">
        <f>IF(SP_SUL!O34="","*",SP_SUL!O34)</f>
        <v>*</v>
      </c>
      <c r="J35" s="113" t="str">
        <f>IF(SP_SUL!P34="","*",SP_SUL!P34)</f>
        <v>*</v>
      </c>
      <c r="K35" s="83">
        <f>IF(SP_SUL!AK34="","*",SP_SUL!AK34)</f>
        <v>0</v>
      </c>
      <c r="L35" s="83" t="str">
        <f>IF(SP_SUL!AM34="","*",SP_SUL!AM34)</f>
        <v>-</v>
      </c>
      <c r="M35" s="83">
        <f>IF(SP_SUL!AP34="","*",SP_SUL!AP34)</f>
        <v>0</v>
      </c>
      <c r="N35" s="83" t="str">
        <f>IF(SP_SUL!AM34="","*",SP_SUL!AM34)</f>
        <v>-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 t="str">
        <f>IF(SP_SUL!B35="","*",SP_SUL!B35)</f>
        <v>*</v>
      </c>
      <c r="B36" s="83" t="str">
        <f>IF(SP_SUL!X35="","*",SP_SUL!X35)</f>
        <v>*</v>
      </c>
      <c r="C36" s="83" t="str">
        <f>IF(SP_SUL!S35="","*",SP_SUL!S35)</f>
        <v>-</v>
      </c>
      <c r="D36" s="83" t="str">
        <f>IF(SP_SUL!T35="","*",SP_SUL!T35)</f>
        <v>-</v>
      </c>
      <c r="E36" s="83" t="str">
        <f>IF(SP_SUL!D35="","*",SP_SUL!D35)</f>
        <v>*</v>
      </c>
      <c r="F36" s="83" t="str">
        <f>IF(SP_SUL!H35="","*",SP_SUL!H35)</f>
        <v>*</v>
      </c>
      <c r="G36" s="83" t="str">
        <f>IF(SP_SUL!M35="","*",SP_SUL!M35)</f>
        <v>-</v>
      </c>
      <c r="H36" s="116" t="str">
        <f>IF(SP_SUL!K35="","*",SP_SUL!K35)</f>
        <v>*</v>
      </c>
      <c r="I36" s="113" t="str">
        <f>IF(SP_SUL!O35="","*",SP_SUL!O35)</f>
        <v>*</v>
      </c>
      <c r="J36" s="113" t="str">
        <f>IF(SP_SUL!P35="","*",SP_SUL!P35)</f>
        <v>*</v>
      </c>
      <c r="K36" s="83">
        <f>IF(SP_SUL!AK35="","*",SP_SUL!AK35)</f>
        <v>0</v>
      </c>
      <c r="L36" s="83" t="str">
        <f>IF(SP_SUL!AM35="","*",SP_SUL!AM35)</f>
        <v>-</v>
      </c>
      <c r="M36" s="83">
        <f>IF(SP_SUL!AP35="","*",SP_SUL!AP35)</f>
        <v>0</v>
      </c>
      <c r="N36" s="83" t="str">
        <f>IF(SP_SUL!AM35="","*",SP_SUL!AM35)</f>
        <v>-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*</v>
      </c>
      <c r="C37" s="83" t="str">
        <f>IF(SP_SUL!S36="","*",SP_SUL!S36)</f>
        <v>-</v>
      </c>
      <c r="D37" s="83" t="str">
        <f>IF(SP_SUL!T36="","*",SP_SUL!T36)</f>
        <v>-</v>
      </c>
      <c r="E37" s="83" t="str">
        <f>IF(SP_SUL!D36="","*",SP_SUL!D36)</f>
        <v>*</v>
      </c>
      <c r="F37" s="83" t="str">
        <f>IF(SP_SUL!H36="","*",SP_SUL!H36)</f>
        <v>*</v>
      </c>
      <c r="G37" s="83" t="str">
        <f>IF(SP_SUL!M36="","*",SP_SUL!M36)</f>
        <v>-</v>
      </c>
      <c r="H37" s="116" t="str">
        <f>IF(SP_SUL!K36="","*",SP_SUL!K36)</f>
        <v>*</v>
      </c>
      <c r="I37" s="113" t="str">
        <f>IF(SP_SUL!O36="","*",SP_SUL!O36)</f>
        <v>*</v>
      </c>
      <c r="J37" s="113" t="str">
        <f>IF(SP_SUL!P36="","*",SP_SUL!P36)</f>
        <v>*</v>
      </c>
      <c r="K37" s="83">
        <f>IF(SP_SUL!AK36="","*",SP_SUL!AK36)</f>
        <v>0</v>
      </c>
      <c r="L37" s="83" t="str">
        <f>IF(SP_SUL!AM36="","*",SP_SUL!AM36)</f>
        <v>-</v>
      </c>
      <c r="M37" s="83">
        <f>IF(SP_SUL!AP36="","*",SP_SUL!AP36)</f>
        <v>0</v>
      </c>
      <c r="N37" s="83" t="str">
        <f>IF(SP_SUL!AM36="","*",SP_SUL!AM36)</f>
        <v>-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*</v>
      </c>
      <c r="C38" s="83" t="str">
        <f>IF(SP_SUL!S37="","*",SP_SUL!S37)</f>
        <v>-</v>
      </c>
      <c r="D38" s="83" t="str">
        <f>IF(SP_SUL!T37="","*",SP_SUL!T37)</f>
        <v>-</v>
      </c>
      <c r="E38" s="83" t="str">
        <f>IF(SP_SUL!D37="","*",SP_SUL!D37)</f>
        <v>*</v>
      </c>
      <c r="F38" s="83" t="str">
        <f>IF(SP_SUL!H37="","*",SP_SUL!H37)</f>
        <v>*</v>
      </c>
      <c r="G38" s="83" t="str">
        <f>IF(SP_SUL!M37="","*",SP_SUL!M37)</f>
        <v>-</v>
      </c>
      <c r="H38" s="116" t="str">
        <f>IF(SP_SUL!K37="","*",SP_SUL!K37)</f>
        <v>*</v>
      </c>
      <c r="I38" s="113" t="str">
        <f>IF(SP_SUL!O37="","*",SP_SUL!O37)</f>
        <v>*</v>
      </c>
      <c r="J38" s="113" t="str">
        <f>IF(SP_SUL!P37="","*",SP_SUL!P37)</f>
        <v>*</v>
      </c>
      <c r="K38" s="83">
        <f>IF(SP_SUL!AK37="","*",SP_SUL!AK37)</f>
        <v>0</v>
      </c>
      <c r="L38" s="83" t="str">
        <f>IF(SP_SUL!AM37="","*",SP_SUL!AM37)</f>
        <v>-</v>
      </c>
      <c r="M38" s="83">
        <f>IF(SP_SUL!AP37="","*",SP_SUL!AP37)</f>
        <v>0</v>
      </c>
      <c r="N38" s="83" t="str">
        <f>IF(SP_SUL!AM37="","*",SP_SUL!AM37)</f>
        <v>-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*</v>
      </c>
      <c r="C39" s="83" t="str">
        <f>IF(SP_SUL!S38="","*",SP_SUL!S38)</f>
        <v>-</v>
      </c>
      <c r="D39" s="83" t="str">
        <f>IF(SP_SUL!T38="","*",SP_SUL!T38)</f>
        <v>-</v>
      </c>
      <c r="E39" s="83" t="str">
        <f>IF(SP_SUL!D38="","*",SP_SUL!D38)</f>
        <v>*</v>
      </c>
      <c r="F39" s="83" t="str">
        <f>IF(SP_SUL!H38="","*",SP_SUL!H38)</f>
        <v>*</v>
      </c>
      <c r="G39" s="83" t="str">
        <f>IF(SP_SUL!M38="","*",SP_SUL!M38)</f>
        <v>-</v>
      </c>
      <c r="H39" s="116" t="str">
        <f>IF(SP_SUL!K38="","*",SP_SUL!K38)</f>
        <v>*</v>
      </c>
      <c r="I39" s="113" t="str">
        <f>IF(SP_SUL!O38="","*",SP_SUL!O38)</f>
        <v>*</v>
      </c>
      <c r="J39" s="113" t="str">
        <f>IF(SP_SUL!P38="","*",SP_SUL!P38)</f>
        <v>*</v>
      </c>
      <c r="K39" s="83">
        <f>IF(SP_SUL!AK38="","*",SP_SUL!AK38)</f>
        <v>0</v>
      </c>
      <c r="L39" s="83" t="str">
        <f>IF(SP_SUL!AM38="","*",SP_SUL!AM38)</f>
        <v>-</v>
      </c>
      <c r="M39" s="83">
        <f>IF(SP_SUL!AP38="","*",SP_SUL!AP38)</f>
        <v>0</v>
      </c>
      <c r="N39" s="83" t="str">
        <f>IF(SP_SUL!AM38="","*",SP_SUL!AM38)</f>
        <v>-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*</v>
      </c>
      <c r="C40" s="83" t="str">
        <f>IF(SP_SUL!S39="","*",SP_SUL!S39)</f>
        <v>-</v>
      </c>
      <c r="D40" s="83" t="str">
        <f>IF(SP_SUL!T39="","*",SP_SUL!T39)</f>
        <v>-</v>
      </c>
      <c r="E40" s="83" t="str">
        <f>IF(SP_SUL!D39="","*",SP_SUL!D39)</f>
        <v>*</v>
      </c>
      <c r="F40" s="83" t="str">
        <f>IF(SP_SUL!H39="","*",SP_SUL!H39)</f>
        <v>*</v>
      </c>
      <c r="G40" s="83" t="str">
        <f>IF(SP_SUL!M39="","*",SP_SUL!M39)</f>
        <v>-</v>
      </c>
      <c r="H40" s="116" t="str">
        <f>IF(SP_SUL!K39="","*",SP_SUL!K39)</f>
        <v>*</v>
      </c>
      <c r="I40" s="113" t="str">
        <f>IF(SP_SUL!O39="","*",SP_SUL!O39)</f>
        <v>*</v>
      </c>
      <c r="J40" s="113" t="str">
        <f>IF(SP_SUL!P39="","*",SP_SUL!P39)</f>
        <v>*</v>
      </c>
      <c r="K40" s="83">
        <f>IF(SP_SUL!AK39="","*",SP_SUL!AK39)</f>
        <v>0</v>
      </c>
      <c r="L40" s="83" t="str">
        <f>IF(SP_SUL!AM39="","*",SP_SUL!AM39)</f>
        <v>-</v>
      </c>
      <c r="M40" s="83">
        <f>IF(SP_SUL!AP39="","*",SP_SUL!AP39)</f>
        <v>0</v>
      </c>
      <c r="N40" s="83" t="str">
        <f>IF(SP_SUL!AM39="","*",SP_SUL!AM39)</f>
        <v>-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>
        <f>IF(SP_SUL!B939="","*",SP_SUL!B939)</f>
        <v>46083</v>
      </c>
      <c r="B940" s="83" t="str">
        <f>IF(SP_SUL!X939="","*",SP_SUL!X939)</f>
        <v>Oportunidade</v>
      </c>
      <c r="C940" s="83" t="str">
        <f>IF(SP_SUL!S939="","*",SP_SUL!S939)</f>
        <v>SP SUL</v>
      </c>
      <c r="D940" s="83" t="str">
        <f>IF(SP_SUL!T939="","*",SP_SUL!T939)</f>
        <v>ZBV-ZKE</v>
      </c>
      <c r="E940" s="83" t="str">
        <f>IF(SP_SUL!D939="","*",SP_SUL!D939)</f>
        <v>ROGÉRIO (TP-730)</v>
      </c>
      <c r="F940" s="83" t="str">
        <f>IF(SP_SUL!H939="","*",SP_SUL!H939)</f>
        <v>-</v>
      </c>
      <c r="G940" s="83" t="str">
        <f>IF(SP_SUL!M939="","*",SP_SUL!M939)</f>
        <v>ZYU</v>
      </c>
      <c r="H940" s="116">
        <f>IF(SP_SUL!K939="","*",SP_SUL!K939)</f>
        <v>202</v>
      </c>
      <c r="I940" s="113">
        <f>IF(SP_SUL!O939="","*",SP_SUL!O939)</f>
        <v>0.375</v>
      </c>
      <c r="J940" s="113">
        <f>IF(SP_SUL!P939="","*",SP_SUL!P939)</f>
        <v>8.3333333333333329E-2</v>
      </c>
      <c r="K940" s="83" t="str">
        <f>IF(SP_SUL!AK939="","*",SP_SUL!AK939)</f>
        <v>-</v>
      </c>
      <c r="L940" s="83" t="str">
        <f>IF(SP_SUL!AM939="","*",SP_SUL!AM939)</f>
        <v>ZYU</v>
      </c>
      <c r="M940" s="83">
        <f>IF(SP_SUL!AP939="","*",SP_SUL!AP939)</f>
        <v>202</v>
      </c>
      <c r="N940" s="83" t="str">
        <f>IF(SP_SUL!AM939="","*",SP_SUL!AM939)</f>
        <v>ZYU</v>
      </c>
      <c r="O940" s="110">
        <f>IF(SP_SUL!BH939="","*",SP_SUL!BH939)</f>
        <v>2</v>
      </c>
      <c r="P940" s="147" t="str">
        <f>IF($A$2=1,IF(SP_SUL!BJ939="","*",SP_SUL!BJ939),IF(SP_SUL!BK939="","*",SP_SUL!BK939))</f>
        <v>Equipe pronta 08:28, intervalo 08:31 até as 12:31, prod 50 dormentes confinados</v>
      </c>
    </row>
    <row r="941" spans="1:16">
      <c r="A941" s="82">
        <f>IF(SP_SUL!B940="","*",SP_SUL!B940)</f>
        <v>46083</v>
      </c>
      <c r="B941" s="83" t="str">
        <f>IF(SP_SUL!X940="","*",SP_SUL!X940)</f>
        <v>Contrato</v>
      </c>
      <c r="C941" s="83" t="str">
        <f>IF(SP_SUL!S940="","*",SP_SUL!S940)</f>
        <v>SP SUL</v>
      </c>
      <c r="D941" s="83" t="str">
        <f>IF(SP_SUL!T940="","*",SP_SUL!T940)</f>
        <v>ZBV-ZKE</v>
      </c>
      <c r="E941" s="83" t="str">
        <f>IF(SP_SUL!D940="","*",SP_SUL!D940)</f>
        <v>V93</v>
      </c>
      <c r="F941" s="83" t="str">
        <f>IF(SP_SUL!H940="","*",SP_SUL!H940)</f>
        <v>ZYU1</v>
      </c>
      <c r="G941" s="83" t="str">
        <f>IF(SP_SUL!M940="","*",SP_SUL!M940)</f>
        <v>ZYU-ZST</v>
      </c>
      <c r="H941" s="116">
        <f>IF(SP_SUL!K940="","*",SP_SUL!K940)</f>
        <v>204.4</v>
      </c>
      <c r="I941" s="113">
        <f>IF(SP_SUL!O940="","*",SP_SUL!O940)</f>
        <v>0.33333333333333331</v>
      </c>
      <c r="J941" s="113">
        <f>IF(SP_SUL!P940="","*",SP_SUL!P940)</f>
        <v>0.125</v>
      </c>
      <c r="K941" s="83" t="str">
        <f>IF(SP_SUL!AK940="","*",SP_SUL!AK940)</f>
        <v>ZYU1</v>
      </c>
      <c r="L941" s="83" t="str">
        <f>IF(SP_SUL!AM940="","*",SP_SUL!AM940)</f>
        <v>ZYU-ZST</v>
      </c>
      <c r="M941" s="83">
        <f>IF(SP_SUL!AP940="","*",SP_SUL!AP940)</f>
        <v>204.4</v>
      </c>
      <c r="N941" s="83" t="str">
        <f>IF(SP_SUL!AM940="","*",SP_SUL!AM940)</f>
        <v>ZYU-ZST</v>
      </c>
      <c r="O941" s="110">
        <f>IF(SP_SUL!BH940="","*",SP_SUL!BH940)</f>
        <v>2</v>
      </c>
      <c r="P941" s="147" t="str">
        <f>IF($A$2=1,IF(SP_SUL!BJ940="","*",SP_SUL!BJ940),IF(SP_SUL!BK940="","*",SP_SUL!BK940))</f>
        <v xml:space="preserve">Mc1 08:17, autorizado 09:37, em intervalo 10:09 até 13:09, prod 850m </v>
      </c>
    </row>
    <row r="942" spans="1:16">
      <c r="A942" s="82">
        <f>IF(SP_SUL!B941="","*",SP_SUL!B941)</f>
        <v>46083</v>
      </c>
      <c r="B942" s="83" t="str">
        <f>IF(SP_SUL!X941="","*",SP_SUL!X941)</f>
        <v>Oportunidade</v>
      </c>
      <c r="C942" s="83" t="str">
        <f>IF(SP_SUL!S941="","*",SP_SUL!S941)</f>
        <v>SP SUL</v>
      </c>
      <c r="D942" s="83" t="str">
        <f>IF(SP_SUL!T941="","*",SP_SUL!T941)</f>
        <v>ZBV-ZKE</v>
      </c>
      <c r="E942" s="83" t="str">
        <f>IF(SP_SUL!D941="","*",SP_SUL!D941)</f>
        <v>W59</v>
      </c>
      <c r="F942" s="83" t="str">
        <f>IF(SP_SUL!H941="","*",SP_SUL!H941)</f>
        <v>ZYU1</v>
      </c>
      <c r="G942" s="83" t="str">
        <f>IF(SP_SUL!M941="","*",SP_SUL!M941)</f>
        <v>ZXP-ZFY</v>
      </c>
      <c r="H942" s="116">
        <f>IF(SP_SUL!K941="","*",SP_SUL!K941)</f>
        <v>190</v>
      </c>
      <c r="I942" s="113">
        <f>IF(SP_SUL!O941="","*",SP_SUL!O941)</f>
        <v>0.375</v>
      </c>
      <c r="J942" s="113">
        <f>IF(SP_SUL!P941="","*",SP_SUL!P941)</f>
        <v>4.1666666666666664E-2</v>
      </c>
      <c r="K942" s="83" t="str">
        <f>IF(SP_SUL!AK941="","*",SP_SUL!AK941)</f>
        <v>ZYU1</v>
      </c>
      <c r="L942" s="83" t="str">
        <f>IF(SP_SUL!AM941="","*",SP_SUL!AM941)</f>
        <v>ZXP-ZFY</v>
      </c>
      <c r="M942" s="83">
        <f>IF(SP_SUL!AP941="","*",SP_SUL!AP941)</f>
        <v>190</v>
      </c>
      <c r="N942" s="83" t="str">
        <f>IF(SP_SUL!AM941="","*",SP_SUL!AM941)</f>
        <v>ZXP-ZFY</v>
      </c>
      <c r="O942" s="110">
        <f>IF(SP_SUL!BH941="","*",SP_SUL!BH941)</f>
        <v>0</v>
      </c>
      <c r="P942" s="147" t="str">
        <f>IF($A$2=1,IF(SP_SUL!BJ941="","*",SP_SUL!BJ941),IF(SP_SUL!BK941="","*",SP_SUL!BK941))</f>
        <v>Mq no local, aguarda carregar o lastro para pedir MC1</v>
      </c>
    </row>
    <row r="943" spans="1:16">
      <c r="A943" s="82" t="str">
        <f>IF(SP_SUL!B942="","*",SP_SUL!B942)</f>
        <v>*</v>
      </c>
      <c r="B943" s="83" t="str">
        <f>IF(SP_SUL!X942="","*",SP_SUL!X942)</f>
        <v>Oportunidade</v>
      </c>
      <c r="C943" s="83" t="str">
        <f>IF(SP_SUL!S942="","*",SP_SUL!S942)</f>
        <v>SP SUL</v>
      </c>
      <c r="D943" s="83" t="str">
        <f>IF(SP_SUL!T942="","*",SP_SUL!T942)</f>
        <v>ZBV-ZKE</v>
      </c>
      <c r="E943" s="83" t="str">
        <f>IF(SP_SUL!D942="","*",SP_SUL!D942)</f>
        <v>ROBSON (TF-701)</v>
      </c>
      <c r="F943" s="83" t="str">
        <f>IF(SP_SUL!H942="","*",SP_SUL!H942)</f>
        <v>-</v>
      </c>
      <c r="G943" s="83" t="str">
        <f>IF(SP_SUL!M942="","*",SP_SUL!M942)</f>
        <v>ZDY-ZFY</v>
      </c>
      <c r="H943" s="116">
        <f>IF(SP_SUL!K942="","*",SP_SUL!K942)</f>
        <v>190.3</v>
      </c>
      <c r="I943" s="113">
        <f>IF(SP_SUL!O942="","*",SP_SUL!O942)</f>
        <v>0.375</v>
      </c>
      <c r="J943" s="113">
        <f>IF(SP_SUL!P942="","*",SP_SUL!P942)</f>
        <v>8.3333333333333329E-2</v>
      </c>
      <c r="K943" s="83" t="str">
        <f>IF(SP_SUL!AK942="","*",SP_SUL!AK942)</f>
        <v>-</v>
      </c>
      <c r="L943" s="83" t="str">
        <f>IF(SP_SUL!AM942="","*",SP_SUL!AM942)</f>
        <v>ZDY-ZFY</v>
      </c>
      <c r="M943" s="83">
        <f>IF(SP_SUL!AP942="","*",SP_SUL!AP942)</f>
        <v>190.3</v>
      </c>
      <c r="N943" s="83" t="str">
        <f>IF(SP_SUL!AM942="","*",SP_SUL!AM942)</f>
        <v>ZDY-ZFY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Oportunidade</v>
      </c>
      <c r="C944" s="83" t="str">
        <f>IF(SP_SUL!S943="","*",SP_SUL!S943)</f>
        <v>SP SUL</v>
      </c>
      <c r="D944" s="83" t="str">
        <f>IF(SP_SUL!T943="","*",SP_SUL!T943)</f>
        <v>ZBV-ZKE</v>
      </c>
      <c r="E944" s="83" t="str">
        <f>IF(SP_SUL!D943="","*",SP_SUL!D943)</f>
        <v>JACIANO (TF-674)</v>
      </c>
      <c r="F944" s="83" t="str">
        <f>IF(SP_SUL!H943="","*",SP_SUL!H943)</f>
        <v>-</v>
      </c>
      <c r="G944" s="83" t="str">
        <f>IF(SP_SUL!M943="","*",SP_SUL!M943)</f>
        <v>ZDY-ZFY</v>
      </c>
      <c r="H944" s="116">
        <f>IF(SP_SUL!K943="","*",SP_SUL!K943)</f>
        <v>190.3</v>
      </c>
      <c r="I944" s="113">
        <f>IF(SP_SUL!O943="","*",SP_SUL!O943)</f>
        <v>0.375</v>
      </c>
      <c r="J944" s="113">
        <f>IF(SP_SUL!P943="","*",SP_SUL!P943)</f>
        <v>8.3333333333333329E-2</v>
      </c>
      <c r="K944" s="83" t="str">
        <f>IF(SP_SUL!AK943="","*",SP_SUL!AK943)</f>
        <v>-</v>
      </c>
      <c r="L944" s="83" t="str">
        <f>IF(SP_SUL!AM943="","*",SP_SUL!AM943)</f>
        <v>ZDY-ZFY</v>
      </c>
      <c r="M944" s="83">
        <f>IF(SP_SUL!AP943="","*",SP_SUL!AP943)</f>
        <v>190.3</v>
      </c>
      <c r="N944" s="83" t="str">
        <f>IF(SP_SUL!AM943="","*",SP_SUL!AM943)</f>
        <v>ZDY-ZFY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>
        <f>IF(SP_SUL!B944="","*",SP_SUL!B944)</f>
        <v>46084</v>
      </c>
      <c r="B945" s="83" t="str">
        <f>IF(SP_SUL!X944="","*",SP_SUL!X944)</f>
        <v>Oportunidade</v>
      </c>
      <c r="C945" s="83" t="str">
        <f>IF(SP_SUL!S944="","*",SP_SUL!S944)</f>
        <v>SP SUL</v>
      </c>
      <c r="D945" s="83" t="str">
        <f>IF(SP_SUL!T944="","*",SP_SUL!T944)</f>
        <v>ZBV-ZKE</v>
      </c>
      <c r="E945" s="83" t="str">
        <f>IF(SP_SUL!D944="","*",SP_SUL!D944)</f>
        <v>EDSON/NIVALDO (TP-819)</v>
      </c>
      <c r="F945" s="83" t="str">
        <f>IF(SP_SUL!H944="","*",SP_SUL!H944)</f>
        <v>-</v>
      </c>
      <c r="G945" s="83" t="str">
        <f>IF(SP_SUL!M944="","*",SP_SUL!M944)</f>
        <v>ZXI-ZVK</v>
      </c>
      <c r="H945" s="116">
        <f>IF(SP_SUL!K944="","*",SP_SUL!K944)</f>
        <v>224.547</v>
      </c>
      <c r="I945" s="113">
        <f>IF(SP_SUL!O944="","*",SP_SUL!O944)</f>
        <v>0.41666666666666669</v>
      </c>
      <c r="J945" s="113">
        <f>IF(SP_SUL!P944="","*",SP_SUL!P944)</f>
        <v>8.3333333333333329E-2</v>
      </c>
      <c r="K945" s="83" t="str">
        <f>IF(SP_SUL!AK944="","*",SP_SUL!AK944)</f>
        <v>-</v>
      </c>
      <c r="L945" s="83" t="str">
        <f>IF(SP_SUL!AM944="","*",SP_SUL!AM944)</f>
        <v>ZXI-ZVK</v>
      </c>
      <c r="M945" s="83">
        <f>IF(SP_SUL!AP944="","*",SP_SUL!AP944)</f>
        <v>224.547</v>
      </c>
      <c r="N945" s="83" t="str">
        <f>IF(SP_SUL!AM944="","*",SP_SUL!AM944)</f>
        <v>ZXI-ZVK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>
        <f>IF(SP_SUL!B945="","*",SP_SUL!B945)</f>
        <v>46084</v>
      </c>
      <c r="B946" s="83" t="str">
        <f>IF(SP_SUL!X945="","*",SP_SUL!X945)</f>
        <v>Oportunidade</v>
      </c>
      <c r="C946" s="83" t="str">
        <f>IF(SP_SUL!S945="","*",SP_SUL!S945)</f>
        <v>SP SUL</v>
      </c>
      <c r="D946" s="83" t="str">
        <f>IF(SP_SUL!T945="","*",SP_SUL!T945)</f>
        <v>ZBV-ZKE</v>
      </c>
      <c r="E946" s="83" t="str">
        <f>IF(SP_SUL!D945="","*",SP_SUL!D945)</f>
        <v>DANIEL (TP-647)</v>
      </c>
      <c r="F946" s="83" t="str">
        <f>IF(SP_SUL!H945="","*",SP_SUL!H945)</f>
        <v>-</v>
      </c>
      <c r="G946" s="83" t="str">
        <f>IF(SP_SUL!M945="","*",SP_SUL!M945)</f>
        <v>ZST</v>
      </c>
      <c r="H946" s="116">
        <f>IF(SP_SUL!K945="","*",SP_SUL!K945)</f>
        <v>208.75</v>
      </c>
      <c r="I946" s="113">
        <f>IF(SP_SUL!O945="","*",SP_SUL!O945)</f>
        <v>0.41666666666666669</v>
      </c>
      <c r="J946" s="113">
        <f>IF(SP_SUL!P945="","*",SP_SUL!P945)</f>
        <v>6.25E-2</v>
      </c>
      <c r="K946" s="83" t="str">
        <f>IF(SP_SUL!AK945="","*",SP_SUL!AK945)</f>
        <v>-</v>
      </c>
      <c r="L946" s="83" t="str">
        <f>IF(SP_SUL!AM945="","*",SP_SUL!AM945)</f>
        <v>ZST</v>
      </c>
      <c r="M946" s="83">
        <f>IF(SP_SUL!AP945="","*",SP_SUL!AP945)</f>
        <v>208.75</v>
      </c>
      <c r="N946" s="83" t="str">
        <f>IF(SP_SUL!AM945="","*",SP_SUL!AM945)</f>
        <v>ZST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>
        <f>IF(SP_SUL!B946="","*",SP_SUL!B946)</f>
        <v>46084</v>
      </c>
      <c r="B947" s="83" t="str">
        <f>IF(SP_SUL!X946="","*",SP_SUL!X946)</f>
        <v>Contrato</v>
      </c>
      <c r="C947" s="83" t="str">
        <f>IF(SP_SUL!S946="","*",SP_SUL!S946)</f>
        <v>SP SUL</v>
      </c>
      <c r="D947" s="83" t="str">
        <f>IF(SP_SUL!T946="","*",SP_SUL!T946)</f>
        <v>ZBV-ZKE</v>
      </c>
      <c r="E947" s="83" t="str">
        <f>IF(SP_SUL!D946="","*",SP_SUL!D946)</f>
        <v>V93</v>
      </c>
      <c r="F947" s="83" t="str">
        <f>IF(SP_SUL!H946="","*",SP_SUL!H946)</f>
        <v>ZYU1</v>
      </c>
      <c r="G947" s="83" t="str">
        <f>IF(SP_SUL!M946="","*",SP_SUL!M946)</f>
        <v>ZYU-ZST</v>
      </c>
      <c r="H947" s="116">
        <f>IF(SP_SUL!K946="","*",SP_SUL!K946)</f>
        <v>204.4</v>
      </c>
      <c r="I947" s="113">
        <f>IF(SP_SUL!O946="","*",SP_SUL!O946)</f>
        <v>0.35416666666666669</v>
      </c>
      <c r="J947" s="113">
        <f>IF(SP_SUL!P946="","*",SP_SUL!P946)</f>
        <v>0.20833333333333334</v>
      </c>
      <c r="K947" s="83" t="str">
        <f>IF(SP_SUL!AK946="","*",SP_SUL!AK946)</f>
        <v>ZYU1</v>
      </c>
      <c r="L947" s="83" t="str">
        <f>IF(SP_SUL!AM946="","*",SP_SUL!AM946)</f>
        <v>ZYU-ZST</v>
      </c>
      <c r="M947" s="83">
        <f>IF(SP_SUL!AP946="","*",SP_SUL!AP946)</f>
        <v>204.4</v>
      </c>
      <c r="N947" s="83" t="str">
        <f>IF(SP_SUL!AM946="","*",SP_SUL!AM946)</f>
        <v>ZYU-ZST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>
        <f>IF(SP_SUL!B947="","*",SP_SUL!B947)</f>
        <v>46084</v>
      </c>
      <c r="B948" s="83" t="str">
        <f>IF(SP_SUL!X947="","*",SP_SUL!X947)</f>
        <v>Oportunidade</v>
      </c>
      <c r="C948" s="83" t="str">
        <f>IF(SP_SUL!S947="","*",SP_SUL!S947)</f>
        <v>SP SUL</v>
      </c>
      <c r="D948" s="83" t="str">
        <f>IF(SP_SUL!T947="","*",SP_SUL!T947)</f>
        <v>ZBV-ZKE</v>
      </c>
      <c r="E948" s="83" t="str">
        <f>IF(SP_SUL!D947="","*",SP_SUL!D947)</f>
        <v>ROGÉRIO (TP-730)</v>
      </c>
      <c r="F948" s="83" t="str">
        <f>IF(SP_SUL!H947="","*",SP_SUL!H947)</f>
        <v>-</v>
      </c>
      <c r="G948" s="83" t="str">
        <f>IF(SP_SUL!M947="","*",SP_SUL!M947)</f>
        <v>ZYU</v>
      </c>
      <c r="H948" s="116">
        <f>IF(SP_SUL!K947="","*",SP_SUL!K947)</f>
        <v>202</v>
      </c>
      <c r="I948" s="113">
        <f>IF(SP_SUL!O947="","*",SP_SUL!O947)</f>
        <v>0.41666666666666669</v>
      </c>
      <c r="J948" s="113">
        <f>IF(SP_SUL!P947="","*",SP_SUL!P947)</f>
        <v>8.3333333333333329E-2</v>
      </c>
      <c r="K948" s="83" t="str">
        <f>IF(SP_SUL!AK947="","*",SP_SUL!AK947)</f>
        <v>-</v>
      </c>
      <c r="L948" s="83" t="str">
        <f>IF(SP_SUL!AM947="","*",SP_SUL!AM947)</f>
        <v>ZYU</v>
      </c>
      <c r="M948" s="83">
        <f>IF(SP_SUL!AP947="","*",SP_SUL!AP947)</f>
        <v>202</v>
      </c>
      <c r="N948" s="83" t="str">
        <f>IF(SP_SUL!AM947="","*",SP_SUL!AM947)</f>
        <v>ZYU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>
        <f>IF(SP_SUL!B948="","*",SP_SUL!B948)</f>
        <v>46084</v>
      </c>
      <c r="B949" s="83" t="str">
        <f>IF(SP_SUL!X948="","*",SP_SUL!X948)</f>
        <v>Oportunidade</v>
      </c>
      <c r="C949" s="83" t="str">
        <f>IF(SP_SUL!S948="","*",SP_SUL!S948)</f>
        <v>SP SUL</v>
      </c>
      <c r="D949" s="83" t="str">
        <f>IF(SP_SUL!T948="","*",SP_SUL!T948)</f>
        <v>ZBV-ZKE</v>
      </c>
      <c r="E949" s="83" t="str">
        <f>IF(SP_SUL!D948="","*",SP_SUL!D948)</f>
        <v>W59</v>
      </c>
      <c r="F949" s="83" t="str">
        <f>IF(SP_SUL!H948="","*",SP_SUL!H948)</f>
        <v>ZYU1</v>
      </c>
      <c r="G949" s="83" t="str">
        <f>IF(SP_SUL!M948="","*",SP_SUL!M948)</f>
        <v>ZXP-ZFY</v>
      </c>
      <c r="H949" s="116">
        <f>IF(SP_SUL!K948="","*",SP_SUL!K948)</f>
        <v>190</v>
      </c>
      <c r="I949" s="113">
        <f>IF(SP_SUL!O948="","*",SP_SUL!O948)</f>
        <v>0.375</v>
      </c>
      <c r="J949" s="113">
        <f>IF(SP_SUL!P948="","*",SP_SUL!P948)</f>
        <v>4.1666666666666664E-2</v>
      </c>
      <c r="K949" s="83" t="str">
        <f>IF(SP_SUL!AK948="","*",SP_SUL!AK948)</f>
        <v>ZYU1</v>
      </c>
      <c r="L949" s="83" t="str">
        <f>IF(SP_SUL!AM948="","*",SP_SUL!AM948)</f>
        <v>ZXP-ZFY</v>
      </c>
      <c r="M949" s="83">
        <f>IF(SP_SUL!AP948="","*",SP_SUL!AP948)</f>
        <v>190</v>
      </c>
      <c r="N949" s="83" t="str">
        <f>IF(SP_SUL!AM948="","*",SP_SUL!AM948)</f>
        <v>ZXP-ZFY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>
        <f>IF(SP_SUL!B949="","*",SP_SUL!B949)</f>
        <v>46084</v>
      </c>
      <c r="B950" s="83" t="str">
        <f>IF(SP_SUL!X949="","*",SP_SUL!X949)</f>
        <v>Oportunidade</v>
      </c>
      <c r="C950" s="83" t="str">
        <f>IF(SP_SUL!S949="","*",SP_SUL!S949)</f>
        <v>SP SUL</v>
      </c>
      <c r="D950" s="83" t="str">
        <f>IF(SP_SUL!T949="","*",SP_SUL!T949)</f>
        <v>ZBV-ZKE</v>
      </c>
      <c r="E950" s="83" t="str">
        <f>IF(SP_SUL!D949="","*",SP_SUL!D949)</f>
        <v>ROBSON (TF-701)</v>
      </c>
      <c r="F950" s="83" t="str">
        <f>IF(SP_SUL!H949="","*",SP_SUL!H949)</f>
        <v>-</v>
      </c>
      <c r="G950" s="83" t="str">
        <f>IF(SP_SUL!M949="","*",SP_SUL!M949)</f>
        <v>ZDY-ZFY</v>
      </c>
      <c r="H950" s="116">
        <f>IF(SP_SUL!K949="","*",SP_SUL!K949)</f>
        <v>190.3</v>
      </c>
      <c r="I950" s="113">
        <f>IF(SP_SUL!O949="","*",SP_SUL!O949)</f>
        <v>0.41666666666666669</v>
      </c>
      <c r="J950" s="113">
        <f>IF(SP_SUL!P949="","*",SP_SUL!P949)</f>
        <v>8.3333333333333329E-2</v>
      </c>
      <c r="K950" s="83" t="str">
        <f>IF(SP_SUL!AK949="","*",SP_SUL!AK949)</f>
        <v>-</v>
      </c>
      <c r="L950" s="83" t="str">
        <f>IF(SP_SUL!AM949="","*",SP_SUL!AM949)</f>
        <v>ZDY-ZFY</v>
      </c>
      <c r="M950" s="83">
        <f>IF(SP_SUL!AP949="","*",SP_SUL!AP949)</f>
        <v>190.3</v>
      </c>
      <c r="N950" s="83" t="str">
        <f>IF(SP_SUL!AM949="","*",SP_SUL!AM949)</f>
        <v>ZDY-ZFY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>
        <f>IF(SP_SUL!B950="","*",SP_SUL!B950)</f>
        <v>46083</v>
      </c>
      <c r="B951" s="83" t="str">
        <f>IF(SP_SUL!X950="","*",SP_SUL!X950)</f>
        <v>Oportunidade</v>
      </c>
      <c r="C951" s="83" t="str">
        <f>IF(SP_SUL!S950="","*",SP_SUL!S950)</f>
        <v>SP SUL</v>
      </c>
      <c r="D951" s="83" t="str">
        <f>IF(SP_SUL!T950="","*",SP_SUL!T950)</f>
        <v>ZBV-ZRX</v>
      </c>
      <c r="E951" s="83" t="str">
        <f>IF(SP_SUL!D950="","*",SP_SUL!D950)</f>
        <v>V92</v>
      </c>
      <c r="F951" s="83" t="str">
        <f>IF(SP_SUL!H950="","*",SP_SUL!H950)</f>
        <v>ZAC-2</v>
      </c>
      <c r="G951" s="83" t="str">
        <f>IF(SP_SUL!M950="","*",SP_SUL!M950)</f>
        <v>ZTT</v>
      </c>
      <c r="H951" s="116">
        <f>IF(SP_SUL!K950="","*",SP_SUL!K950)</f>
        <v>97.3</v>
      </c>
      <c r="I951" s="113">
        <f>IF(SP_SUL!O950="","*",SP_SUL!O950)</f>
        <v>0.375</v>
      </c>
      <c r="J951" s="113">
        <f>IF(SP_SUL!P950="","*",SP_SUL!P950)</f>
        <v>8.3333333333333329E-2</v>
      </c>
      <c r="K951" s="83" t="str">
        <f>IF(SP_SUL!AK950="","*",SP_SUL!AK950)</f>
        <v>ZAC-2</v>
      </c>
      <c r="L951" s="83" t="str">
        <f>IF(SP_SUL!AM950="","*",SP_SUL!AM950)</f>
        <v>ZTT</v>
      </c>
      <c r="M951" s="83">
        <f>IF(SP_SUL!AP950="","*",SP_SUL!AP950)</f>
        <v>97.3</v>
      </c>
      <c r="N951" s="83" t="str">
        <f>IF(SP_SUL!AM950="","*",SP_SUL!AM950)</f>
        <v>ZTT</v>
      </c>
      <c r="O951" s="110">
        <f>IF(SP_SUL!BH950="","*",SP_SUL!BH950)</f>
        <v>1</v>
      </c>
      <c r="P951" s="147" t="str">
        <f>IF($A$2=1,IF(SP_SUL!BJ950="","*",SP_SUL!BJ950),IF(SP_SUL!BK950="","*",SP_SUL!BK950))</f>
        <v xml:space="preserve">Em intervalo 11:50 até 14:08, girando para segunda faixa </v>
      </c>
    </row>
    <row r="952" spans="1:16">
      <c r="A952" s="82">
        <f>IF(SP_SUL!B951="","*",SP_SUL!B951)</f>
        <v>46083</v>
      </c>
      <c r="B952" s="83" t="str">
        <f>IF(SP_SUL!X951="","*",SP_SUL!X951)</f>
        <v>Oportunidade</v>
      </c>
      <c r="C952" s="83" t="str">
        <f>IF(SP_SUL!S951="","*",SP_SUL!S951)</f>
        <v>SP SUL</v>
      </c>
      <c r="D952" s="83" t="str">
        <f>IF(SP_SUL!T951="","*",SP_SUL!T951)</f>
        <v>ZBV-ZRX</v>
      </c>
      <c r="E952" s="83" t="str">
        <f>IF(SP_SUL!D951="","*",SP_SUL!D951)</f>
        <v>EXPANSÃO TURMA 1</v>
      </c>
      <c r="F952" s="83" t="str">
        <f>IF(SP_SUL!H951="","*",SP_SUL!H951)</f>
        <v>-</v>
      </c>
      <c r="G952" s="83" t="str">
        <f>IF(SP_SUL!M951="","*",SP_SUL!M951)</f>
        <v>ZSU-ZNO</v>
      </c>
      <c r="H952" s="116">
        <f>IF(SP_SUL!K951="","*",SP_SUL!K951)</f>
        <v>73.8</v>
      </c>
      <c r="I952" s="113">
        <f>IF(SP_SUL!O951="","*",SP_SUL!O951)</f>
        <v>0.35416666666666669</v>
      </c>
      <c r="J952" s="113">
        <f>IF(SP_SUL!P951="","*",SP_SUL!P951)</f>
        <v>6.25E-2</v>
      </c>
      <c r="K952" s="83" t="str">
        <f>IF(SP_SUL!AK951="","*",SP_SUL!AK951)</f>
        <v>-</v>
      </c>
      <c r="L952" s="83" t="str">
        <f>IF(SP_SUL!AM951="","*",SP_SUL!AM951)</f>
        <v>ZSU-ZNO</v>
      </c>
      <c r="M952" s="83">
        <f>IF(SP_SUL!AP951="","*",SP_SUL!AP951)</f>
        <v>73.8</v>
      </c>
      <c r="N952" s="83" t="str">
        <f>IF(SP_SUL!AM951="","*",SP_SUL!AM951)</f>
        <v>ZSU-ZNO</v>
      </c>
      <c r="O952" s="110">
        <f>IF(SP_SUL!BH951="","*",SP_SUL!BH951)</f>
        <v>2</v>
      </c>
      <c r="P952" s="147" t="str">
        <f>IF($A$2=1,IF(SP_SUL!BJ951="","*",SP_SUL!BJ951),IF(SP_SUL!BK951="","*",SP_SUL!BK951))</f>
        <v xml:space="preserve">Faixa as 08:30, equipe não esta pronta para atividade, equipe pronta 9h, em intervalo 10:55 até 12:25, realizou 2 soldas 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SP SUL</v>
      </c>
      <c r="D953" s="83" t="str">
        <f>IF(SP_SUL!T952="","*",SP_SUL!T952)</f>
        <v>ZBV-ZRX</v>
      </c>
      <c r="E953" s="83" t="str">
        <f>IF(SP_SUL!D952="","*",SP_SUL!D952)</f>
        <v>V92</v>
      </c>
      <c r="F953" s="83" t="str">
        <f>IF(SP_SUL!H952="","*",SP_SUL!H952)</f>
        <v>ZAC-2</v>
      </c>
      <c r="G953" s="83" t="str">
        <f>IF(SP_SUL!M952="","*",SP_SUL!M952)</f>
        <v>ZTT-ZLI</v>
      </c>
      <c r="H953" s="116">
        <f>IF(SP_SUL!K952="","*",SP_SUL!K952)</f>
        <v>97.5</v>
      </c>
      <c r="I953" s="113">
        <f>IF(SP_SUL!O952="","*",SP_SUL!O952)</f>
        <v>0.375</v>
      </c>
      <c r="J953" s="113">
        <f>IF(SP_SUL!P952="","*",SP_SUL!P952)</f>
        <v>8.3333333333333329E-2</v>
      </c>
      <c r="K953" s="83" t="str">
        <f>IF(SP_SUL!AK952="","*",SP_SUL!AK952)</f>
        <v>ZAC-2</v>
      </c>
      <c r="L953" s="83" t="str">
        <f>IF(SP_SUL!AM952="","*",SP_SUL!AM952)</f>
        <v>ZTT-ZLI</v>
      </c>
      <c r="M953" s="83">
        <f>IF(SP_SUL!AP952="","*",SP_SUL!AP952)</f>
        <v>97.5</v>
      </c>
      <c r="N953" s="83" t="str">
        <f>IF(SP_SUL!AM952="","*",SP_SUL!AM952)</f>
        <v>ZTT-ZLI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SP SUL</v>
      </c>
      <c r="D954" s="83" t="str">
        <f>IF(SP_SUL!T953="","*",SP_SUL!T953)</f>
        <v>ZBV-ZRX</v>
      </c>
      <c r="E954" s="83" t="str">
        <f>IF(SP_SUL!D953="","*",SP_SUL!D953)</f>
        <v>EXPANSÃO TURMA 1</v>
      </c>
      <c r="F954" s="83" t="str">
        <f>IF(SP_SUL!H953="","*",SP_SUL!H953)</f>
        <v>-</v>
      </c>
      <c r="G954" s="83" t="str">
        <f>IF(SP_SUL!M953="","*",SP_SUL!M953)</f>
        <v>ZSU-ZNO</v>
      </c>
      <c r="H954" s="116">
        <f>IF(SP_SUL!K953="","*",SP_SUL!K953)</f>
        <v>73.8</v>
      </c>
      <c r="I954" s="113">
        <f>IF(SP_SUL!O953="","*",SP_SUL!O953)</f>
        <v>0.35416666666666669</v>
      </c>
      <c r="J954" s="113">
        <f>IF(SP_SUL!P953="","*",SP_SUL!P953)</f>
        <v>6.25E-2</v>
      </c>
      <c r="K954" s="83" t="str">
        <f>IF(SP_SUL!AK953="","*",SP_SUL!AK953)</f>
        <v>-</v>
      </c>
      <c r="L954" s="83" t="str">
        <f>IF(SP_SUL!AM953="","*",SP_SUL!AM953)</f>
        <v>ZSU-ZNO</v>
      </c>
      <c r="M954" s="83">
        <f>IF(SP_SUL!AP953="","*",SP_SUL!AP953)</f>
        <v>73.8</v>
      </c>
      <c r="N954" s="83" t="str">
        <f>IF(SP_SUL!AM953="","*",SP_SUL!AM953)</f>
        <v>ZSU-ZNO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>
        <f>IF(SP_SUL!B954="","*",SP_SUL!B954)</f>
        <v>46084</v>
      </c>
      <c r="B955" s="83" t="str">
        <f>IF(SP_SUL!X954="","*",SP_SUL!X954)</f>
        <v>Contrato</v>
      </c>
      <c r="C955" s="83" t="str">
        <f>IF(SP_SUL!S954="","*",SP_SUL!S954)</f>
        <v>SP SUL</v>
      </c>
      <c r="D955" s="83" t="str">
        <f>IF(SP_SUL!T954="","*",SP_SUL!T954)</f>
        <v>ZBV-ZRX</v>
      </c>
      <c r="E955" s="83" t="str">
        <f>IF(SP_SUL!D954="","*",SP_SUL!D954)</f>
        <v>E42</v>
      </c>
      <c r="F955" s="83" t="str">
        <f>IF(SP_SUL!H954="","*",SP_SUL!H954)</f>
        <v>ZBV-3</v>
      </c>
      <c r="G955" s="83" t="str">
        <f>IF(SP_SUL!M954="","*",SP_SUL!M954)</f>
        <v>ZSU</v>
      </c>
      <c r="H955" s="116">
        <f>IF(SP_SUL!K954="","*",SP_SUL!K954)</f>
        <v>67.531999999999996</v>
      </c>
      <c r="I955" s="113">
        <f>IF(SP_SUL!O954="","*",SP_SUL!O954)</f>
        <v>0.375</v>
      </c>
      <c r="J955" s="113">
        <f>IF(SP_SUL!P954="","*",SP_SUL!P954)</f>
        <v>8.3333333333333329E-2</v>
      </c>
      <c r="K955" s="83" t="str">
        <f>IF(SP_SUL!AK954="","*",SP_SUL!AK954)</f>
        <v>ZBV-3</v>
      </c>
      <c r="L955" s="83" t="str">
        <f>IF(SP_SUL!AM954="","*",SP_SUL!AM954)</f>
        <v>ZSU</v>
      </c>
      <c r="M955" s="83">
        <f>IF(SP_SUL!AP954="","*",SP_SUL!AP954)</f>
        <v>67.531999999999996</v>
      </c>
      <c r="N955" s="83" t="str">
        <f>IF(SP_SUL!AM954="","*",SP_SUL!AM954)</f>
        <v>ZSU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>
        <f>IF(SP_SUL!B955="","*",SP_SUL!B955)</f>
        <v>46082</v>
      </c>
      <c r="B956" s="83" t="str">
        <f>IF(SP_SUL!X955="","*",SP_SUL!X955)</f>
        <v>Oportunidade</v>
      </c>
      <c r="C956" s="83" t="str">
        <f>IF(SP_SUL!S955="","*",SP_SUL!S955)</f>
        <v>SP SUL</v>
      </c>
      <c r="D956" s="83" t="str">
        <f>IF(SP_SUL!T955="","*",SP_SUL!T955)</f>
        <v>ZEV-ZPT</v>
      </c>
      <c r="E956" s="83" t="str">
        <f>IF(SP_SUL!D955="","*",SP_SUL!D955)</f>
        <v>A84</v>
      </c>
      <c r="F956" s="83" t="str">
        <f>IF(SP_SUL!H955="","*",SP_SUL!H955)</f>
        <v>ZEV-2</v>
      </c>
      <c r="G956" s="83" t="str">
        <f>IF(SP_SUL!M955="","*",SP_SUL!M955)</f>
        <v>ZEV-ZPT</v>
      </c>
      <c r="H956" s="116">
        <f>IF(SP_SUL!K955="","*",SP_SUL!K955)</f>
        <v>66.3</v>
      </c>
      <c r="I956" s="113">
        <f>IF(SP_SUL!O955="","*",SP_SUL!O955)</f>
        <v>0.33333333333333331</v>
      </c>
      <c r="J956" s="113">
        <f>IF(SP_SUL!P955="","*",SP_SUL!P955)</f>
        <v>4.1666666666666664E-2</v>
      </c>
      <c r="K956" s="83" t="str">
        <f>IF(SP_SUL!AK955="","*",SP_SUL!AK955)</f>
        <v>ZEV-2</v>
      </c>
      <c r="L956" s="83" t="str">
        <f>IF(SP_SUL!AM955="","*",SP_SUL!AM955)</f>
        <v>ZEV-ZPT</v>
      </c>
      <c r="M956" s="83">
        <f>IF(SP_SUL!AP955="","*",SP_SUL!AP955)</f>
        <v>66.3</v>
      </c>
      <c r="N956" s="83" t="str">
        <f>IF(SP_SUL!AM955="","*",SP_SUL!AM955)</f>
        <v>ZEV-ZPT</v>
      </c>
      <c r="O956" s="110">
        <f>IF(SP_SUL!BH955="","*",SP_SUL!BH955)</f>
        <v>0</v>
      </c>
      <c r="P956" s="147" t="str">
        <f>IF($A$2=1,IF(SP_SUL!BJ955="","*",SP_SUL!BJ955),IF(SP_SUL!BK955="","*",SP_SUL!BK955))</f>
        <v xml:space="preserve">Turma em descanso </v>
      </c>
    </row>
    <row r="957" spans="1:16">
      <c r="A957" s="82">
        <f>IF(SP_SUL!B956="","*",SP_SUL!B956)</f>
        <v>46082</v>
      </c>
      <c r="B957" s="83" t="str">
        <f>IF(SP_SUL!X956="","*",SP_SUL!X956)</f>
        <v>Oportunidade</v>
      </c>
      <c r="C957" s="83" t="str">
        <f>IF(SP_SUL!S956="","*",SP_SUL!S956)</f>
        <v>SP SUL</v>
      </c>
      <c r="D957" s="83" t="str">
        <f>IF(SP_SUL!T956="","*",SP_SUL!T956)</f>
        <v>ZEV-ZPT</v>
      </c>
      <c r="E957" s="83" t="str">
        <f>IF(SP_SUL!D956="","*",SP_SUL!D956)</f>
        <v>V85</v>
      </c>
      <c r="F957" s="83" t="str">
        <f>IF(SP_SUL!H956="","*",SP_SUL!H956)</f>
        <v>ZPT1051</v>
      </c>
      <c r="G957" s="83" t="str">
        <f>IF(SP_SUL!M956="","*",SP_SUL!M956)</f>
        <v>ZGP</v>
      </c>
      <c r="H957" s="116">
        <f>IF(SP_SUL!K956="","*",SP_SUL!K956)</f>
        <v>102.1</v>
      </c>
      <c r="I957" s="113">
        <f>IF(SP_SUL!O956="","*",SP_SUL!O956)</f>
        <v>0.33333333333333331</v>
      </c>
      <c r="J957" s="113">
        <f>IF(SP_SUL!P956="","*",SP_SUL!P956)</f>
        <v>0.125</v>
      </c>
      <c r="K957" s="83" t="str">
        <f>IF(SP_SUL!AK956="","*",SP_SUL!AK956)</f>
        <v>ZPT1051</v>
      </c>
      <c r="L957" s="83" t="str">
        <f>IF(SP_SUL!AM956="","*",SP_SUL!AM956)</f>
        <v>ZGP</v>
      </c>
      <c r="M957" s="83">
        <f>IF(SP_SUL!AP956="","*",SP_SUL!AP956)</f>
        <v>102.1</v>
      </c>
      <c r="N957" s="83" t="str">
        <f>IF(SP_SUL!AM956="","*",SP_SUL!AM956)</f>
        <v>ZGP</v>
      </c>
      <c r="O957" s="110">
        <f>IF(SP_SUL!BH956="","*",SP_SUL!BH956)</f>
        <v>0</v>
      </c>
      <c r="P957" s="147" t="str">
        <f>IF($A$2=1,IF(SP_SUL!BJ956="","*",SP_SUL!BJ956),IF(SP_SUL!BK956="","*",SP_SUL!BK956))</f>
        <v>MC1 13:32, licenciado 13:45, Saiu para o local de trabalho, devido avaria no AMV DO travessão de ZGP – ZXW</v>
      </c>
    </row>
    <row r="958" spans="1:16">
      <c r="A958" s="82">
        <f>IF(SP_SUL!B957="","*",SP_SUL!B957)</f>
        <v>46083</v>
      </c>
      <c r="B958" s="83" t="str">
        <f>IF(SP_SUL!X957="","*",SP_SUL!X957)</f>
        <v>Oportunidade</v>
      </c>
      <c r="C958" s="83" t="str">
        <f>IF(SP_SUL!S957="","*",SP_SUL!S957)</f>
        <v>SP SUL</v>
      </c>
      <c r="D958" s="83" t="str">
        <f>IF(SP_SUL!T957="","*",SP_SUL!T957)</f>
        <v>ZEV-ZPT</v>
      </c>
      <c r="E958" s="83" t="str">
        <f>IF(SP_SUL!D957="","*",SP_SUL!D957)</f>
        <v xml:space="preserve">TURMA FIXA VIA </v>
      </c>
      <c r="F958" s="83" t="str">
        <f>IF(SP_SUL!H957="","*",SP_SUL!H957)</f>
        <v>-</v>
      </c>
      <c r="G958" s="83" t="str">
        <f>IF(SP_SUL!M957="","*",SP_SUL!M957)</f>
        <v>ZXW-ZEZ</v>
      </c>
      <c r="H958" s="116">
        <f>IF(SP_SUL!K957="","*",SP_SUL!K957)</f>
        <v>79.58</v>
      </c>
      <c r="I958" s="113">
        <f>IF(SP_SUL!O957="","*",SP_SUL!O957)</f>
        <v>0.33333333333333331</v>
      </c>
      <c r="J958" s="113">
        <f>IF(SP_SUL!P957="","*",SP_SUL!P957)</f>
        <v>6.25E-2</v>
      </c>
      <c r="K958" s="83" t="str">
        <f>IF(SP_SUL!AK957="","*",SP_SUL!AK957)</f>
        <v>-</v>
      </c>
      <c r="L958" s="83" t="str">
        <f>IF(SP_SUL!AM957="","*",SP_SUL!AM957)</f>
        <v>ZXW-ZEZ</v>
      </c>
      <c r="M958" s="83">
        <f>IF(SP_SUL!AP957="","*",SP_SUL!AP957)</f>
        <v>79.58</v>
      </c>
      <c r="N958" s="83" t="str">
        <f>IF(SP_SUL!AM957="","*",SP_SUL!AM957)</f>
        <v>ZXW-ZEZ</v>
      </c>
      <c r="O958" s="110">
        <f>IF(SP_SUL!BH957="","*",SP_SUL!BH957)</f>
        <v>0</v>
      </c>
      <c r="P958" s="147" t="str">
        <f>IF($A$2=1,IF(SP_SUL!BJ957="","*",SP_SUL!BJ957),IF(SP_SUL!BK957="","*",SP_SUL!BK957))</f>
        <v>Equipe pronta 07:44, cancelado devido acidente U30</v>
      </c>
    </row>
    <row r="959" spans="1:16">
      <c r="A959" s="82">
        <f>IF(SP_SUL!B958="","*",SP_SUL!B958)</f>
        <v>46083</v>
      </c>
      <c r="B959" s="83" t="str">
        <f>IF(SP_SUL!X958="","*",SP_SUL!X958)</f>
        <v>Contrato</v>
      </c>
      <c r="C959" s="83" t="str">
        <f>IF(SP_SUL!S958="","*",SP_SUL!S958)</f>
        <v>SP SUL</v>
      </c>
      <c r="D959" s="83" t="str">
        <f>IF(SP_SUL!T958="","*",SP_SUL!T958)</f>
        <v>ZEV-ZPT</v>
      </c>
      <c r="E959" s="83" t="str">
        <f>IF(SP_SUL!D958="","*",SP_SUL!D958)</f>
        <v>W61</v>
      </c>
      <c r="F959" s="83" t="str">
        <f>IF(SP_SUL!H958="","*",SP_SUL!H958)</f>
        <v>K67ZEV2</v>
      </c>
      <c r="G959" s="83" t="str">
        <f>IF(SP_SUL!M958="","*",SP_SUL!M958)</f>
        <v>ZXW</v>
      </c>
      <c r="H959" s="116">
        <f>IF(SP_SUL!K958="","*",SP_SUL!K958)</f>
        <v>83.7</v>
      </c>
      <c r="I959" s="113">
        <f>IF(SP_SUL!O958="","*",SP_SUL!O958)</f>
        <v>0.33333333333333331</v>
      </c>
      <c r="J959" s="113">
        <f>IF(SP_SUL!P958="","*",SP_SUL!P958)</f>
        <v>4.1666666666666664E-2</v>
      </c>
      <c r="K959" s="83" t="str">
        <f>IF(SP_SUL!AK958="","*",SP_SUL!AK958)</f>
        <v>K67ZEV2</v>
      </c>
      <c r="L959" s="83" t="str">
        <f>IF(SP_SUL!AM958="","*",SP_SUL!AM958)</f>
        <v>ZXW</v>
      </c>
      <c r="M959" s="83">
        <f>IF(SP_SUL!AP958="","*",SP_SUL!AP958)</f>
        <v>83.7</v>
      </c>
      <c r="N959" s="83" t="str">
        <f>IF(SP_SUL!AM958="","*",SP_SUL!AM958)</f>
        <v>ZXW</v>
      </c>
      <c r="O959" s="110">
        <f>IF(SP_SUL!BH958="","*",SP_SUL!BH958)</f>
        <v>1</v>
      </c>
      <c r="P959" s="147" t="str">
        <f>IF($A$2=1,IF(SP_SUL!BJ958="","*",SP_SUL!BJ958),IF(SP_SUL!BK958="","*",SP_SUL!BK958))</f>
        <v>MC1 08:13, autorizado 08:23, em deslocamento para ZXW</v>
      </c>
    </row>
    <row r="960" spans="1:16">
      <c r="A960" s="82">
        <f>IF(SP_SUL!B959="","*",SP_SUL!B959)</f>
        <v>46083</v>
      </c>
      <c r="B960" s="83" t="str">
        <f>IF(SP_SUL!X959="","*",SP_SUL!X959)</f>
        <v>Contrato</v>
      </c>
      <c r="C960" s="83" t="str">
        <f>IF(SP_SUL!S959="","*",SP_SUL!S959)</f>
        <v>SP SUL</v>
      </c>
      <c r="D960" s="83" t="str">
        <f>IF(SP_SUL!T959="","*",SP_SUL!T959)</f>
        <v>ZEV-ZPT</v>
      </c>
      <c r="E960" s="83" t="str">
        <f>IF(SP_SUL!D959="","*",SP_SUL!D959)</f>
        <v>W62</v>
      </c>
      <c r="F960" s="83" t="str">
        <f>IF(SP_SUL!H959="","*",SP_SUL!H959)</f>
        <v>ZPT1051</v>
      </c>
      <c r="G960" s="83" t="str">
        <f>IF(SP_SUL!M959="","*",SP_SUL!M959)</f>
        <v>ZXW</v>
      </c>
      <c r="H960" s="116">
        <f>IF(SP_SUL!K959="","*",SP_SUL!K959)</f>
        <v>83.7</v>
      </c>
      <c r="I960" s="113">
        <f>IF(SP_SUL!O959="","*",SP_SUL!O959)</f>
        <v>0.32291666666666669</v>
      </c>
      <c r="J960" s="113">
        <f>IF(SP_SUL!P959="","*",SP_SUL!P959)</f>
        <v>4.1666666666666664E-2</v>
      </c>
      <c r="K960" s="83" t="str">
        <f>IF(SP_SUL!AK959="","*",SP_SUL!AK959)</f>
        <v>ZPT1051</v>
      </c>
      <c r="L960" s="83" t="str">
        <f>IF(SP_SUL!AM959="","*",SP_SUL!AM959)</f>
        <v>ZXW</v>
      </c>
      <c r="M960" s="83">
        <f>IF(SP_SUL!AP959="","*",SP_SUL!AP959)</f>
        <v>83.7</v>
      </c>
      <c r="N960" s="83" t="str">
        <f>IF(SP_SUL!AM959="","*",SP_SUL!AM959)</f>
        <v>ZXW</v>
      </c>
      <c r="O960" s="110">
        <f>IF(SP_SUL!BH959="","*",SP_SUL!BH959)</f>
        <v>1</v>
      </c>
      <c r="P960" s="147" t="str">
        <f>IF($A$2=1,IF(SP_SUL!BJ959="","*",SP_SUL!BJ959),IF(SP_SUL!BK959="","*",SP_SUL!BK959))</f>
        <v>MC1 07:12, autorizado 08:12, em deslocamento para ZXW</v>
      </c>
    </row>
    <row r="961" spans="1:16">
      <c r="A961" s="82">
        <f>IF(SP_SUL!B960="","*",SP_SUL!B960)</f>
        <v>46083</v>
      </c>
      <c r="B961" s="83" t="str">
        <f>IF(SP_SUL!X960="","*",SP_SUL!X960)</f>
        <v>Oportunidade</v>
      </c>
      <c r="C961" s="83" t="str">
        <f>IF(SP_SUL!S960="","*",SP_SUL!S960)</f>
        <v>SP SUL</v>
      </c>
      <c r="D961" s="83" t="str">
        <f>IF(SP_SUL!T960="","*",SP_SUL!T960)</f>
        <v>ZEV-ZPT</v>
      </c>
      <c r="E961" s="83" t="str">
        <f>IF(SP_SUL!D960="","*",SP_SUL!D960)</f>
        <v>A85</v>
      </c>
      <c r="F961" s="83" t="str">
        <f>IF(SP_SUL!H960="","*",SP_SUL!H960)</f>
        <v>ZXW-2</v>
      </c>
      <c r="G961" s="83" t="str">
        <f>IF(SP_SUL!M960="","*",SP_SUL!M960)</f>
        <v>ZXW-ZEV</v>
      </c>
      <c r="H961" s="116">
        <f>IF(SP_SUL!K960="","*",SP_SUL!K960)</f>
        <v>83.7</v>
      </c>
      <c r="I961" s="113">
        <f>IF(SP_SUL!O960="","*",SP_SUL!O960)</f>
        <v>0.375</v>
      </c>
      <c r="J961" s="113">
        <f>IF(SP_SUL!P960="","*",SP_SUL!P960)</f>
        <v>4.1666666666666664E-2</v>
      </c>
      <c r="K961" s="83" t="str">
        <f>IF(SP_SUL!AK960="","*",SP_SUL!AK960)</f>
        <v>ZXW-2</v>
      </c>
      <c r="L961" s="83" t="str">
        <f>IF(SP_SUL!AM960="","*",SP_SUL!AM960)</f>
        <v>ZXW-ZEV</v>
      </c>
      <c r="M961" s="83">
        <f>IF(SP_SUL!AP960="","*",SP_SUL!AP960)</f>
        <v>83.7</v>
      </c>
      <c r="N961" s="83" t="str">
        <f>IF(SP_SUL!AM960="","*",SP_SUL!AM960)</f>
        <v>ZXW-ZEV</v>
      </c>
      <c r="O961" s="110" t="str">
        <f>IF(SP_SUL!BH960="","*",SP_SUL!BH960)</f>
        <v>*</v>
      </c>
      <c r="P961" s="147" t="str">
        <f>IF($A$2=1,IF(SP_SUL!BJ960="","*",SP_SUL!BJ960),IF(SP_SUL!BK960="","*",SP_SUL!BK960))</f>
        <v xml:space="preserve">MC1 15:32, aguarda autorização CCO </v>
      </c>
    </row>
    <row r="962" spans="1:16">
      <c r="A962" s="82">
        <f>IF(SP_SUL!B961="","*",SP_SUL!B961)</f>
        <v>46083</v>
      </c>
      <c r="B962" s="83" t="str">
        <f>IF(SP_SUL!X961="","*",SP_SUL!X961)</f>
        <v>Oportunidade</v>
      </c>
      <c r="C962" s="83" t="str">
        <f>IF(SP_SUL!S961="","*",SP_SUL!S961)</f>
        <v>SP SUL</v>
      </c>
      <c r="D962" s="83" t="str">
        <f>IF(SP_SUL!T961="","*",SP_SUL!T961)</f>
        <v>ZEV-ZPT</v>
      </c>
      <c r="E962" s="83" t="str">
        <f>IF(SP_SUL!D961="","*",SP_SUL!D961)</f>
        <v>THIAGO (TF-685)</v>
      </c>
      <c r="F962" s="83" t="str">
        <f>IF(SP_SUL!H961="","*",SP_SUL!H961)</f>
        <v>-</v>
      </c>
      <c r="G962" s="83" t="str">
        <f>IF(SP_SUL!M961="","*",SP_SUL!M961)</f>
        <v>ZDC-ZXW</v>
      </c>
      <c r="H962" s="116">
        <f>IF(SP_SUL!K961="","*",SP_SUL!K961)</f>
        <v>91.94</v>
      </c>
      <c r="I962" s="113">
        <f>IF(SP_SUL!O961="","*",SP_SUL!O961)</f>
        <v>0.41666666666666669</v>
      </c>
      <c r="J962" s="113">
        <f>IF(SP_SUL!P961="","*",SP_SUL!P961)</f>
        <v>0.10416666666666667</v>
      </c>
      <c r="K962" s="83" t="str">
        <f>IF(SP_SUL!AK961="","*",SP_SUL!AK961)</f>
        <v>-</v>
      </c>
      <c r="L962" s="83" t="str">
        <f>IF(SP_SUL!AM961="","*",SP_SUL!AM961)</f>
        <v>ZDC-ZXW</v>
      </c>
      <c r="M962" s="83">
        <f>IF(SP_SUL!AP961="","*",SP_SUL!AP961)</f>
        <v>91.94</v>
      </c>
      <c r="N962" s="83" t="str">
        <f>IF(SP_SUL!AM961="","*",SP_SUL!AM961)</f>
        <v>ZDC-ZXW</v>
      </c>
      <c r="O962" s="110">
        <f>IF(SP_SUL!BH961="","*",SP_SUL!BH961)</f>
        <v>0</v>
      </c>
      <c r="P962" s="147" t="str">
        <f>IF($A$2=1,IF(SP_SUL!BJ961="","*",SP_SUL!BJ961),IF(SP_SUL!BK961="","*",SP_SUL!BK961))</f>
        <v>Cancelado devido acidente U50 e U30</v>
      </c>
    </row>
    <row r="963" spans="1:16">
      <c r="A963" s="82">
        <f>IF(SP_SUL!B962="","*",SP_SUL!B962)</f>
        <v>46083</v>
      </c>
      <c r="B963" s="83" t="str">
        <f>IF(SP_SUL!X962="","*",SP_SUL!X962)</f>
        <v>Oportunidade</v>
      </c>
      <c r="C963" s="83" t="str">
        <f>IF(SP_SUL!S962="","*",SP_SUL!S962)</f>
        <v>SP SUL</v>
      </c>
      <c r="D963" s="83" t="str">
        <f>IF(SP_SUL!T962="","*",SP_SUL!T962)</f>
        <v>ZEV-ZPT</v>
      </c>
      <c r="E963" s="83" t="str">
        <f>IF(SP_SUL!D962="","*",SP_SUL!D962)</f>
        <v>HUELTON (TP-725)</v>
      </c>
      <c r="F963" s="83" t="str">
        <f>IF(SP_SUL!H962="","*",SP_SUL!H962)</f>
        <v>-</v>
      </c>
      <c r="G963" s="83" t="str">
        <f>IF(SP_SUL!M962="","*",SP_SUL!M962)</f>
        <v>ZPT</v>
      </c>
      <c r="H963" s="116">
        <f>IF(SP_SUL!K962="","*",SP_SUL!K962)</f>
        <v>106.7</v>
      </c>
      <c r="I963" s="113">
        <f>IF(SP_SUL!O962="","*",SP_SUL!O962)</f>
        <v>0.41666666666666669</v>
      </c>
      <c r="J963" s="113">
        <f>IF(SP_SUL!P962="","*",SP_SUL!P962)</f>
        <v>6.25E-2</v>
      </c>
      <c r="K963" s="83" t="str">
        <f>IF(SP_SUL!AK962="","*",SP_SUL!AK962)</f>
        <v>-</v>
      </c>
      <c r="L963" s="83" t="str">
        <f>IF(SP_SUL!AM962="","*",SP_SUL!AM962)</f>
        <v>ZPT</v>
      </c>
      <c r="M963" s="83">
        <f>IF(SP_SUL!AP962="","*",SP_SUL!AP962)</f>
        <v>106.7</v>
      </c>
      <c r="N963" s="83" t="str">
        <f>IF(SP_SUL!AM962="","*",SP_SUL!AM962)</f>
        <v>ZPT</v>
      </c>
      <c r="O963" s="110">
        <f>IF(SP_SUL!BH962="","*",SP_SUL!BH962)</f>
        <v>0</v>
      </c>
      <c r="P963" s="147" t="str">
        <f>IF($A$2=1,IF(SP_SUL!BJ962="","*",SP_SUL!BJ962),IF(SP_SUL!BK962="","*",SP_SUL!BK962))</f>
        <v>Cancelado devido acidente U50 e U30</v>
      </c>
    </row>
    <row r="964" spans="1:16">
      <c r="A964" s="82">
        <f>IF(SP_SUL!B963="","*",SP_SUL!B963)</f>
        <v>46083</v>
      </c>
      <c r="B964" s="83" t="str">
        <f>IF(SP_SUL!X963="","*",SP_SUL!X963)</f>
        <v>Oportunidade</v>
      </c>
      <c r="C964" s="83" t="str">
        <f>IF(SP_SUL!S963="","*",SP_SUL!S963)</f>
        <v>SP SUL</v>
      </c>
      <c r="D964" s="83" t="str">
        <f>IF(SP_SUL!T963="","*",SP_SUL!T963)</f>
        <v>ZEV-ZPT</v>
      </c>
      <c r="E964" s="83" t="str">
        <f>IF(SP_SUL!D963="","*",SP_SUL!D963)</f>
        <v>V85</v>
      </c>
      <c r="F964" s="83" t="str">
        <f>IF(SP_SUL!H963="","*",SP_SUL!H963)</f>
        <v>ZPT1051</v>
      </c>
      <c r="G964" s="83" t="str">
        <f>IF(SP_SUL!M963="","*",SP_SUL!M963)</f>
        <v>ZGP</v>
      </c>
      <c r="H964" s="116">
        <f>IF(SP_SUL!K963="","*",SP_SUL!K963)</f>
        <v>102.1</v>
      </c>
      <c r="I964" s="113">
        <f>IF(SP_SUL!O963="","*",SP_SUL!O963)</f>
        <v>0.33333333333333331</v>
      </c>
      <c r="J964" s="113">
        <f>IF(SP_SUL!P963="","*",SP_SUL!P963)</f>
        <v>0.125</v>
      </c>
      <c r="K964" s="83" t="str">
        <f>IF(SP_SUL!AK963="","*",SP_SUL!AK963)</f>
        <v>ZPT1051</v>
      </c>
      <c r="L964" s="83" t="str">
        <f>IF(SP_SUL!AM963="","*",SP_SUL!AM963)</f>
        <v>ZGP</v>
      </c>
      <c r="M964" s="83">
        <f>IF(SP_SUL!AP963="","*",SP_SUL!AP963)</f>
        <v>102.1</v>
      </c>
      <c r="N964" s="83" t="str">
        <f>IF(SP_SUL!AM963="","*",SP_SUL!AM963)</f>
        <v>ZGP</v>
      </c>
      <c r="O964" s="110">
        <f>IF(SP_SUL!BH963="","*",SP_SUL!BH963)</f>
        <v>0</v>
      </c>
      <c r="P964" s="147" t="str">
        <f>IF($A$2=1,IF(SP_SUL!BJ963="","*",SP_SUL!BJ963),IF(SP_SUL!BK963="","*",SP_SUL!BK963))</f>
        <v>MC1 08:21, sem oportunidade devido acidente do U30</v>
      </c>
    </row>
    <row r="965" spans="1:16">
      <c r="A965" s="82">
        <f>IF(SP_SUL!B964="","*",SP_SUL!B964)</f>
        <v>46083</v>
      </c>
      <c r="B965" s="83" t="str">
        <f>IF(SP_SUL!X964="","*",SP_SUL!X964)</f>
        <v>Oportunidade</v>
      </c>
      <c r="C965" s="83" t="str">
        <f>IF(SP_SUL!S964="","*",SP_SUL!S964)</f>
        <v>SP SUL</v>
      </c>
      <c r="D965" s="83" t="str">
        <f>IF(SP_SUL!T964="","*",SP_SUL!T964)</f>
        <v>ZEV-ZPT</v>
      </c>
      <c r="E965" s="83" t="str">
        <f>IF(SP_SUL!D964="","*",SP_SUL!D964)</f>
        <v>EXPANSÃO TURMA 1</v>
      </c>
      <c r="F965" s="83" t="str">
        <f>IF(SP_SUL!H964="","*",SP_SUL!H964)</f>
        <v>-</v>
      </c>
      <c r="G965" s="83" t="str">
        <f>IF(SP_SUL!M964="","*",SP_SUL!M964)</f>
        <v>ZGM-109</v>
      </c>
      <c r="H965" s="116">
        <f>IF(SP_SUL!K964="","*",SP_SUL!K964)</f>
        <v>108.75</v>
      </c>
      <c r="I965" s="113">
        <f>IF(SP_SUL!O964="","*",SP_SUL!O964)</f>
        <v>0.35416666666666669</v>
      </c>
      <c r="J965" s="113">
        <f>IF(SP_SUL!P964="","*",SP_SUL!P964)</f>
        <v>6.25E-2</v>
      </c>
      <c r="K965" s="83" t="str">
        <f>IF(SP_SUL!AK964="","*",SP_SUL!AK964)</f>
        <v>-</v>
      </c>
      <c r="L965" s="83" t="str">
        <f>IF(SP_SUL!AM964="","*",SP_SUL!AM964)</f>
        <v>ZGM-109</v>
      </c>
      <c r="M965" s="83">
        <f>IF(SP_SUL!AP964="","*",SP_SUL!AP964)</f>
        <v>108.75</v>
      </c>
      <c r="N965" s="83" t="str">
        <f>IF(SP_SUL!AM964="","*",SP_SUL!AM964)</f>
        <v>ZGM-109</v>
      </c>
      <c r="O965" s="110">
        <f>IF(SP_SUL!BH964="","*",SP_SUL!BH964)</f>
        <v>0</v>
      </c>
      <c r="P965" s="147" t="str">
        <f>IF($A$2=1,IF(SP_SUL!BJ964="","*",SP_SUL!BJ964),IF(SP_SUL!BK964="","*",SP_SUL!BK964))</f>
        <v>Equipe em paradão de segurança não solicita intervalo</v>
      </c>
    </row>
    <row r="966" spans="1:16">
      <c r="A966" s="82">
        <f>IF(SP_SUL!B965="","*",SP_SUL!B965)</f>
        <v>46083</v>
      </c>
      <c r="B966" s="83" t="str">
        <f>IF(SP_SUL!X965="","*",SP_SUL!X965)</f>
        <v>Oportunidade</v>
      </c>
      <c r="C966" s="83" t="str">
        <f>IF(SP_SUL!S965="","*",SP_SUL!S965)</f>
        <v>SP SUL</v>
      </c>
      <c r="D966" s="83" t="str">
        <f>IF(SP_SUL!T965="","*",SP_SUL!T965)</f>
        <v>ZEV-ZPT</v>
      </c>
      <c r="E966" s="83" t="str">
        <f>IF(SP_SUL!D965="","*",SP_SUL!D965)</f>
        <v>LEANDRO (TP-727)</v>
      </c>
      <c r="F966" s="83" t="str">
        <f>IF(SP_SUL!H965="","*",SP_SUL!H965)</f>
        <v>-</v>
      </c>
      <c r="G966" s="83" t="str">
        <f>IF(SP_SUL!M965="","*",SP_SUL!M965)</f>
        <v>ZGM-109</v>
      </c>
      <c r="H966" s="116">
        <f>IF(SP_SUL!K965="","*",SP_SUL!K965)</f>
        <v>112.7</v>
      </c>
      <c r="I966" s="113">
        <f>IF(SP_SUL!O965="","*",SP_SUL!O965)</f>
        <v>0.41666666666666669</v>
      </c>
      <c r="J966" s="113">
        <f>IF(SP_SUL!P965="","*",SP_SUL!P965)</f>
        <v>8.3333333333333329E-2</v>
      </c>
      <c r="K966" s="83" t="str">
        <f>IF(SP_SUL!AK965="","*",SP_SUL!AK965)</f>
        <v>-</v>
      </c>
      <c r="L966" s="83" t="str">
        <f>IF(SP_SUL!AM965="","*",SP_SUL!AM965)</f>
        <v>ZGM-109</v>
      </c>
      <c r="M966" s="83">
        <f>IF(SP_SUL!AP965="","*",SP_SUL!AP965)</f>
        <v>112.7</v>
      </c>
      <c r="N966" s="83" t="str">
        <f>IF(SP_SUL!AM965="","*",SP_SUL!AM965)</f>
        <v>ZGM-109</v>
      </c>
      <c r="O966" s="110">
        <f>IF(SP_SUL!BH965="","*",SP_SUL!BH965)</f>
        <v>0</v>
      </c>
      <c r="P966" s="147" t="str">
        <f>IF($A$2=1,IF(SP_SUL!BJ965="","*",SP_SUL!BJ965),IF(SP_SUL!BK965="","*",SP_SUL!BK965))</f>
        <v>Cancelado devido acidente U50 e U30</v>
      </c>
    </row>
    <row r="967" spans="1:16">
      <c r="A967" s="82">
        <f>IF(SP_SUL!B966="","*",SP_SUL!B966)</f>
        <v>46084</v>
      </c>
      <c r="B967" s="83" t="str">
        <f>IF(SP_SUL!X966="","*",SP_SUL!X966)</f>
        <v>Oportunidade</v>
      </c>
      <c r="C967" s="83" t="str">
        <f>IF(SP_SUL!S966="","*",SP_SUL!S966)</f>
        <v>SP SUL</v>
      </c>
      <c r="D967" s="83" t="str">
        <f>IF(SP_SUL!T966="","*",SP_SUL!T966)</f>
        <v>ZEV-ZPT</v>
      </c>
      <c r="E967" s="83" t="str">
        <f>IF(SP_SUL!D966="","*",SP_SUL!D966)</f>
        <v>HUELTON (TP-725)</v>
      </c>
      <c r="F967" s="83" t="str">
        <f>IF(SP_SUL!H966="","*",SP_SUL!H966)</f>
        <v>-</v>
      </c>
      <c r="G967" s="83" t="str">
        <f>IF(SP_SUL!M966="","*",SP_SUL!M966)</f>
        <v>069-ZEV</v>
      </c>
      <c r="H967" s="116">
        <f>IF(SP_SUL!K966="","*",SP_SUL!K966)</f>
        <v>66.900000000000006</v>
      </c>
      <c r="I967" s="113">
        <f>IF(SP_SUL!O966="","*",SP_SUL!O966)</f>
        <v>0.39583333333333331</v>
      </c>
      <c r="J967" s="113">
        <f>IF(SP_SUL!P966="","*",SP_SUL!P966)</f>
        <v>6.25E-2</v>
      </c>
      <c r="K967" s="83" t="str">
        <f>IF(SP_SUL!AK966="","*",SP_SUL!AK966)</f>
        <v>-</v>
      </c>
      <c r="L967" s="83" t="str">
        <f>IF(SP_SUL!AM966="","*",SP_SUL!AM966)</f>
        <v>069-ZEV</v>
      </c>
      <c r="M967" s="83">
        <f>IF(SP_SUL!AP966="","*",SP_SUL!AP966)</f>
        <v>66.900000000000006</v>
      </c>
      <c r="N967" s="83" t="str">
        <f>IF(SP_SUL!AM966="","*",SP_SUL!AM966)</f>
        <v>069-ZEV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>
        <f>IF(SP_SUL!B967="","*",SP_SUL!B967)</f>
        <v>46084</v>
      </c>
      <c r="B968" s="83" t="str">
        <f>IF(SP_SUL!X967="","*",SP_SUL!X967)</f>
        <v>Oportunidade</v>
      </c>
      <c r="C968" s="83" t="str">
        <f>IF(SP_SUL!S967="","*",SP_SUL!S967)</f>
        <v>SP SUL</v>
      </c>
      <c r="D968" s="83" t="str">
        <f>IF(SP_SUL!T967="","*",SP_SUL!T967)</f>
        <v>ZEV-ZPT</v>
      </c>
      <c r="E968" s="83" t="str">
        <f>IF(SP_SUL!D967="","*",SP_SUL!D967)</f>
        <v>A84</v>
      </c>
      <c r="F968" s="83" t="str">
        <f>IF(SP_SUL!H967="","*",SP_SUL!H967)</f>
        <v>ZEV2</v>
      </c>
      <c r="G968" s="83" t="str">
        <f>IF(SP_SUL!M967="","*",SP_SUL!M967)</f>
        <v>ZEV-ZPT</v>
      </c>
      <c r="H968" s="116">
        <f>IF(SP_SUL!K967="","*",SP_SUL!K967)</f>
        <v>65.5</v>
      </c>
      <c r="I968" s="113">
        <f>IF(SP_SUL!O967="","*",SP_SUL!O967)</f>
        <v>0.3125</v>
      </c>
      <c r="J968" s="113">
        <f>IF(SP_SUL!P967="","*",SP_SUL!P967)</f>
        <v>4.1666666666666664E-2</v>
      </c>
      <c r="K968" s="83" t="str">
        <f>IF(SP_SUL!AK967="","*",SP_SUL!AK967)</f>
        <v>ZEV2</v>
      </c>
      <c r="L968" s="83" t="str">
        <f>IF(SP_SUL!AM967="","*",SP_SUL!AM967)</f>
        <v>ZEV-ZPT</v>
      </c>
      <c r="M968" s="83">
        <f>IF(SP_SUL!AP967="","*",SP_SUL!AP967)</f>
        <v>65.5</v>
      </c>
      <c r="N968" s="83" t="str">
        <f>IF(SP_SUL!AM967="","*",SP_SUL!AM967)</f>
        <v>ZEV-ZPT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>
        <f>IF(SP_SUL!B968="","*",SP_SUL!B968)</f>
        <v>46084</v>
      </c>
      <c r="B969" s="83" t="str">
        <f>IF(SP_SUL!X968="","*",SP_SUL!X968)</f>
        <v>Contrato</v>
      </c>
      <c r="C969" s="83" t="str">
        <f>IF(SP_SUL!S968="","*",SP_SUL!S968)</f>
        <v>SP SUL</v>
      </c>
      <c r="D969" s="83" t="str">
        <f>IF(SP_SUL!T968="","*",SP_SUL!T968)</f>
        <v>ZEV-ZPT</v>
      </c>
      <c r="E969" s="83" t="str">
        <f>IF(SP_SUL!D968="","*",SP_SUL!D968)</f>
        <v>W61</v>
      </c>
      <c r="F969" s="83" t="str">
        <f>IF(SP_SUL!H968="","*",SP_SUL!H968)</f>
        <v>K67ZEV2</v>
      </c>
      <c r="G969" s="83" t="str">
        <f>IF(SP_SUL!M968="","*",SP_SUL!M968)</f>
        <v>ZXW-ZEZ</v>
      </c>
      <c r="H969" s="116">
        <f>IF(SP_SUL!K968="","*",SP_SUL!K968)</f>
        <v>78</v>
      </c>
      <c r="I969" s="113">
        <f>IF(SP_SUL!O968="","*",SP_SUL!O968)</f>
        <v>0.32291666666666669</v>
      </c>
      <c r="J969" s="113">
        <f>IF(SP_SUL!P968="","*",SP_SUL!P968)</f>
        <v>6.9444444444444447E-4</v>
      </c>
      <c r="K969" s="83" t="str">
        <f>IF(SP_SUL!AK968="","*",SP_SUL!AK968)</f>
        <v>K67ZEV2</v>
      </c>
      <c r="L969" s="83" t="str">
        <f>IF(SP_SUL!AM968="","*",SP_SUL!AM968)</f>
        <v>ZXW-ZEZ</v>
      </c>
      <c r="M969" s="83">
        <f>IF(SP_SUL!AP968="","*",SP_SUL!AP968)</f>
        <v>78</v>
      </c>
      <c r="N969" s="83" t="str">
        <f>IF(SP_SUL!AM968="","*",SP_SUL!AM968)</f>
        <v>ZXW-ZEZ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>
        <f>IF(SP_SUL!B969="","*",SP_SUL!B969)</f>
        <v>46084</v>
      </c>
      <c r="B970" s="83" t="str">
        <f>IF(SP_SUL!X969="","*",SP_SUL!X969)</f>
        <v>Contrato</v>
      </c>
      <c r="C970" s="83" t="str">
        <f>IF(SP_SUL!S969="","*",SP_SUL!S969)</f>
        <v>SP SUL</v>
      </c>
      <c r="D970" s="83" t="str">
        <f>IF(SP_SUL!T969="","*",SP_SUL!T969)</f>
        <v>ZEV-ZPT</v>
      </c>
      <c r="E970" s="83" t="str">
        <f>IF(SP_SUL!D969="","*",SP_SUL!D969)</f>
        <v>MOD ZEZ</v>
      </c>
      <c r="F970" s="83" t="str">
        <f>IF(SP_SUL!H969="","*",SP_SUL!H969)</f>
        <v>-</v>
      </c>
      <c r="G970" s="83" t="str">
        <f>IF(SP_SUL!M969="","*",SP_SUL!M969)</f>
        <v>ZXW-ZEZ</v>
      </c>
      <c r="H970" s="116">
        <f>IF(SP_SUL!K969="","*",SP_SUL!K969)</f>
        <v>75.2</v>
      </c>
      <c r="I970" s="113">
        <f>IF(SP_SUL!O969="","*",SP_SUL!O969)</f>
        <v>0.375</v>
      </c>
      <c r="J970" s="113">
        <f>IF(SP_SUL!P969="","*",SP_SUL!P969)</f>
        <v>0.16666666666666666</v>
      </c>
      <c r="K970" s="83" t="str">
        <f>IF(SP_SUL!AK969="","*",SP_SUL!AK969)</f>
        <v>-</v>
      </c>
      <c r="L970" s="83" t="str">
        <f>IF(SP_SUL!AM969="","*",SP_SUL!AM969)</f>
        <v>ZXW-ZEZ</v>
      </c>
      <c r="M970" s="83">
        <f>IF(SP_SUL!AP969="","*",SP_SUL!AP969)</f>
        <v>75.2</v>
      </c>
      <c r="N970" s="83" t="str">
        <f>IF(SP_SUL!AM969="","*",SP_SUL!AM969)</f>
        <v>ZXW-ZEZ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>
        <f>IF(SP_SUL!B970="","*",SP_SUL!B970)</f>
        <v>46084</v>
      </c>
      <c r="B971" s="83" t="str">
        <f>IF(SP_SUL!X970="","*",SP_SUL!X970)</f>
        <v>Contrato</v>
      </c>
      <c r="C971" s="83" t="str">
        <f>IF(SP_SUL!S970="","*",SP_SUL!S970)</f>
        <v>SP SUL</v>
      </c>
      <c r="D971" s="83" t="str">
        <f>IF(SP_SUL!T970="","*",SP_SUL!T970)</f>
        <v>ZEV-ZPT</v>
      </c>
      <c r="E971" s="83" t="str">
        <f>IF(SP_SUL!D970="","*",SP_SUL!D970)</f>
        <v>MODERNIZAÇÃO TURMA 2</v>
      </c>
      <c r="F971" s="83" t="str">
        <f>IF(SP_SUL!H970="","*",SP_SUL!H970)</f>
        <v>-</v>
      </c>
      <c r="G971" s="83" t="str">
        <f>IF(SP_SUL!M970="","*",SP_SUL!M970)</f>
        <v>ZXW-ZEZ</v>
      </c>
      <c r="H971" s="116">
        <f>IF(SP_SUL!K970="","*",SP_SUL!K970)</f>
        <v>79.849999999999994</v>
      </c>
      <c r="I971" s="113">
        <f>IF(SP_SUL!O970="","*",SP_SUL!O970)</f>
        <v>0.375</v>
      </c>
      <c r="J971" s="113">
        <f>IF(SP_SUL!P970="","*",SP_SUL!P970)</f>
        <v>6.9444444444444447E-4</v>
      </c>
      <c r="K971" s="83" t="str">
        <f>IF(SP_SUL!AK970="","*",SP_SUL!AK970)</f>
        <v>-</v>
      </c>
      <c r="L971" s="83" t="str">
        <f>IF(SP_SUL!AM970="","*",SP_SUL!AM970)</f>
        <v>ZXW-ZEZ</v>
      </c>
      <c r="M971" s="83">
        <f>IF(SP_SUL!AP970="","*",SP_SUL!AP970)</f>
        <v>79.849999999999994</v>
      </c>
      <c r="N971" s="83" t="str">
        <f>IF(SP_SUL!AM970="","*",SP_SUL!AM970)</f>
        <v>ZXW-ZEZ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>
        <f>IF(SP_SUL!B971="","*",SP_SUL!B971)</f>
        <v>46084</v>
      </c>
      <c r="B972" s="83" t="str">
        <f>IF(SP_SUL!X971="","*",SP_SUL!X971)</f>
        <v>Oportunidade</v>
      </c>
      <c r="C972" s="83" t="str">
        <f>IF(SP_SUL!S971="","*",SP_SUL!S971)</f>
        <v>SP SUL</v>
      </c>
      <c r="D972" s="83" t="str">
        <f>IF(SP_SUL!T971="","*",SP_SUL!T971)</f>
        <v>ZEV-ZPT</v>
      </c>
      <c r="E972" s="83" t="str">
        <f>IF(SP_SUL!D971="","*",SP_SUL!D971)</f>
        <v>THIAGO (TF-685)</v>
      </c>
      <c r="F972" s="83" t="str">
        <f>IF(SP_SUL!H971="","*",SP_SUL!H971)</f>
        <v>-</v>
      </c>
      <c r="G972" s="83" t="str">
        <f>IF(SP_SUL!M971="","*",SP_SUL!M971)</f>
        <v>ZGP</v>
      </c>
      <c r="H972" s="116">
        <f>IF(SP_SUL!K971="","*",SP_SUL!K971)</f>
        <v>101.94</v>
      </c>
      <c r="I972" s="113">
        <f>IF(SP_SUL!O971="","*",SP_SUL!O971)</f>
        <v>0.45833333333333331</v>
      </c>
      <c r="J972" s="113">
        <f>IF(SP_SUL!P971="","*",SP_SUL!P971)</f>
        <v>8.3333333333333329E-2</v>
      </c>
      <c r="K972" s="83" t="str">
        <f>IF(SP_SUL!AK971="","*",SP_SUL!AK971)</f>
        <v>-</v>
      </c>
      <c r="L972" s="83" t="str">
        <f>IF(SP_SUL!AM971="","*",SP_SUL!AM971)</f>
        <v>ZGP</v>
      </c>
      <c r="M972" s="83">
        <f>IF(SP_SUL!AP971="","*",SP_SUL!AP971)</f>
        <v>101.94</v>
      </c>
      <c r="N972" s="83" t="str">
        <f>IF(SP_SUL!AM971="","*",SP_SUL!AM971)</f>
        <v>ZGP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>
        <f>IF(SP_SUL!B972="","*",SP_SUL!B972)</f>
        <v>46084</v>
      </c>
      <c r="B973" s="83" t="str">
        <f>IF(SP_SUL!X972="","*",SP_SUL!X972)</f>
        <v>Contrato</v>
      </c>
      <c r="C973" s="83" t="str">
        <f>IF(SP_SUL!S972="","*",SP_SUL!S972)</f>
        <v>SP SUL</v>
      </c>
      <c r="D973" s="83" t="str">
        <f>IF(SP_SUL!T972="","*",SP_SUL!T972)</f>
        <v>ZEV-ZPT</v>
      </c>
      <c r="E973" s="83" t="str">
        <f>IF(SP_SUL!D972="","*",SP_SUL!D972)</f>
        <v>MOD ZGP</v>
      </c>
      <c r="F973" s="83" t="str">
        <f>IF(SP_SUL!H972="","*",SP_SUL!H972)</f>
        <v>-</v>
      </c>
      <c r="G973" s="83" t="str">
        <f>IF(SP_SUL!M972="","*",SP_SUL!M972)</f>
        <v>ZGP</v>
      </c>
      <c r="H973" s="116">
        <f>IF(SP_SUL!K972="","*",SP_SUL!K972)</f>
        <v>102</v>
      </c>
      <c r="I973" s="113">
        <f>IF(SP_SUL!O972="","*",SP_SUL!O972)</f>
        <v>0.33333333333333331</v>
      </c>
      <c r="J973" s="113">
        <f>IF(SP_SUL!P972="","*",SP_SUL!P972)</f>
        <v>0.22916666666666666</v>
      </c>
      <c r="K973" s="83" t="str">
        <f>IF(SP_SUL!AK972="","*",SP_SUL!AK972)</f>
        <v>-</v>
      </c>
      <c r="L973" s="83" t="str">
        <f>IF(SP_SUL!AM972="","*",SP_SUL!AM972)</f>
        <v>ZGP</v>
      </c>
      <c r="M973" s="83">
        <f>IF(SP_SUL!AP972="","*",SP_SUL!AP972)</f>
        <v>102</v>
      </c>
      <c r="N973" s="83" t="str">
        <f>IF(SP_SUL!AM972="","*",SP_SUL!AM972)</f>
        <v>ZGP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>
        <f>IF(SP_SUL!B973="","*",SP_SUL!B973)</f>
        <v>46084</v>
      </c>
      <c r="B974" s="83" t="str">
        <f>IF(SP_SUL!X973="","*",SP_SUL!X973)</f>
        <v>Contrato</v>
      </c>
      <c r="C974" s="83" t="str">
        <f>IF(SP_SUL!S973="","*",SP_SUL!S973)</f>
        <v>SP SUL</v>
      </c>
      <c r="D974" s="83" t="str">
        <f>IF(SP_SUL!T973="","*",SP_SUL!T973)</f>
        <v>ZEV-ZPT</v>
      </c>
      <c r="E974" s="83" t="str">
        <f>IF(SP_SUL!D973="","*",SP_SUL!D973)</f>
        <v>V85</v>
      </c>
      <c r="F974" s="83" t="str">
        <f>IF(SP_SUL!H973="","*",SP_SUL!H973)</f>
        <v>ZPTZDR</v>
      </c>
      <c r="G974" s="83" t="str">
        <f>IF(SP_SUL!M973="","*",SP_SUL!M973)</f>
        <v>ZGP</v>
      </c>
      <c r="H974" s="116">
        <f>IF(SP_SUL!K973="","*",SP_SUL!K973)</f>
        <v>102</v>
      </c>
      <c r="I974" s="113">
        <f>IF(SP_SUL!O973="","*",SP_SUL!O973)</f>
        <v>0.33333333333333331</v>
      </c>
      <c r="J974" s="113">
        <f>IF(SP_SUL!P973="","*",SP_SUL!P973)</f>
        <v>0.125</v>
      </c>
      <c r="K974" s="83" t="str">
        <f>IF(SP_SUL!AK973="","*",SP_SUL!AK973)</f>
        <v>ZPTZDR</v>
      </c>
      <c r="L974" s="83" t="str">
        <f>IF(SP_SUL!AM973="","*",SP_SUL!AM973)</f>
        <v>ZGP</v>
      </c>
      <c r="M974" s="83">
        <f>IF(SP_SUL!AP973="","*",SP_SUL!AP973)</f>
        <v>102</v>
      </c>
      <c r="N974" s="83" t="str">
        <f>IF(SP_SUL!AM973="","*",SP_SUL!AM973)</f>
        <v>ZGP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>
        <f>IF(SP_SUL!B974="","*",SP_SUL!B974)</f>
        <v>46084</v>
      </c>
      <c r="B975" s="83" t="str">
        <f>IF(SP_SUL!X974="","*",SP_SUL!X974)</f>
        <v>Contrato</v>
      </c>
      <c r="C975" s="83" t="str">
        <f>IF(SP_SUL!S974="","*",SP_SUL!S974)</f>
        <v>SP SUL</v>
      </c>
      <c r="D975" s="83" t="str">
        <f>IF(SP_SUL!T974="","*",SP_SUL!T974)</f>
        <v>ZEV-ZPT</v>
      </c>
      <c r="E975" s="83" t="str">
        <f>IF(SP_SUL!D974="","*",SP_SUL!D974)</f>
        <v>W62</v>
      </c>
      <c r="F975" s="83" t="str">
        <f>IF(SP_SUL!H974="","*",SP_SUL!H974)</f>
        <v>ZPTZDR</v>
      </c>
      <c r="G975" s="83" t="str">
        <f>IF(SP_SUL!M974="","*",SP_SUL!M974)</f>
        <v>ZGP</v>
      </c>
      <c r="H975" s="116">
        <f>IF(SP_SUL!K974="","*",SP_SUL!K974)</f>
        <v>102</v>
      </c>
      <c r="I975" s="113">
        <f>IF(SP_SUL!O974="","*",SP_SUL!O974)</f>
        <v>0.33333333333333331</v>
      </c>
      <c r="J975" s="113">
        <f>IF(SP_SUL!P974="","*",SP_SUL!P974)</f>
        <v>6.9444444444444447E-4</v>
      </c>
      <c r="K975" s="83" t="str">
        <f>IF(SP_SUL!AK974="","*",SP_SUL!AK974)</f>
        <v>ZPTZDR</v>
      </c>
      <c r="L975" s="83" t="str">
        <f>IF(SP_SUL!AM974="","*",SP_SUL!AM974)</f>
        <v>ZGP</v>
      </c>
      <c r="M975" s="83">
        <f>IF(SP_SUL!AP974="","*",SP_SUL!AP974)</f>
        <v>102</v>
      </c>
      <c r="N975" s="83" t="str">
        <f>IF(SP_SUL!AM974="","*",SP_SUL!AM974)</f>
        <v>ZGP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>
        <f>IF(SP_SUL!B975="","*",SP_SUL!B975)</f>
        <v>46084</v>
      </c>
      <c r="B976" s="83" t="str">
        <f>IF(SP_SUL!X975="","*",SP_SUL!X975)</f>
        <v>Oportunidade</v>
      </c>
      <c r="C976" s="83" t="str">
        <f>IF(SP_SUL!S975="","*",SP_SUL!S975)</f>
        <v>SP SUL</v>
      </c>
      <c r="D976" s="83" t="str">
        <f>IF(SP_SUL!T975="","*",SP_SUL!T975)</f>
        <v>ZEV-ZPT</v>
      </c>
      <c r="E976" s="83" t="str">
        <f>IF(SP_SUL!D975="","*",SP_SUL!D975)</f>
        <v>EDSON (TP-780)</v>
      </c>
      <c r="F976" s="83" t="str">
        <f>IF(SP_SUL!H975="","*",SP_SUL!H975)</f>
        <v>-</v>
      </c>
      <c r="G976" s="83" t="str">
        <f>IF(SP_SUL!M975="","*",SP_SUL!M975)</f>
        <v>ZGP-ZPT</v>
      </c>
      <c r="H976" s="116">
        <f>IF(SP_SUL!K975="","*",SP_SUL!K975)</f>
        <v>106.5</v>
      </c>
      <c r="I976" s="113">
        <f>IF(SP_SUL!O975="","*",SP_SUL!O975)</f>
        <v>0.41666666666666669</v>
      </c>
      <c r="J976" s="113">
        <f>IF(SP_SUL!P975="","*",SP_SUL!P975)</f>
        <v>8.3333333333333329E-2</v>
      </c>
      <c r="K976" s="83" t="str">
        <f>IF(SP_SUL!AK975="","*",SP_SUL!AK975)</f>
        <v>-</v>
      </c>
      <c r="L976" s="83" t="str">
        <f>IF(SP_SUL!AM975="","*",SP_SUL!AM975)</f>
        <v>ZGP-ZPT</v>
      </c>
      <c r="M976" s="83">
        <f>IF(SP_SUL!AP975="","*",SP_SUL!AP975)</f>
        <v>106.5</v>
      </c>
      <c r="N976" s="83" t="str">
        <f>IF(SP_SUL!AM975="","*",SP_SUL!AM975)</f>
        <v>ZGP-ZPT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>
        <f>IF(SP_SUL!B976="","*",SP_SUL!B976)</f>
        <v>46084</v>
      </c>
      <c r="B977" s="83" t="str">
        <f>IF(SP_SUL!X976="","*",SP_SUL!X976)</f>
        <v>Oportunidade</v>
      </c>
      <c r="C977" s="83" t="str">
        <f>IF(SP_SUL!S976="","*",SP_SUL!S976)</f>
        <v>SP SUL</v>
      </c>
      <c r="D977" s="83" t="str">
        <f>IF(SP_SUL!T976="","*",SP_SUL!T976)</f>
        <v>ZEV-ZPT</v>
      </c>
      <c r="E977" s="83" t="str">
        <f>IF(SP_SUL!D976="","*",SP_SUL!D976)</f>
        <v>EXPANSÃO TURMA 1</v>
      </c>
      <c r="F977" s="83" t="str">
        <f>IF(SP_SUL!H976="","*",SP_SUL!H976)</f>
        <v>-</v>
      </c>
      <c r="G977" s="83" t="str">
        <f>IF(SP_SUL!M976="","*",SP_SUL!M976)</f>
        <v>ZGM-109</v>
      </c>
      <c r="H977" s="116">
        <f>IF(SP_SUL!K976="","*",SP_SUL!K976)</f>
        <v>108.75</v>
      </c>
      <c r="I977" s="113">
        <f>IF(SP_SUL!O976="","*",SP_SUL!O976)</f>
        <v>0.35416666666666669</v>
      </c>
      <c r="J977" s="113">
        <f>IF(SP_SUL!P976="","*",SP_SUL!P976)</f>
        <v>6.25E-2</v>
      </c>
      <c r="K977" s="83" t="str">
        <f>IF(SP_SUL!AK976="","*",SP_SUL!AK976)</f>
        <v>-</v>
      </c>
      <c r="L977" s="83" t="str">
        <f>IF(SP_SUL!AM976="","*",SP_SUL!AM976)</f>
        <v>ZGM-109</v>
      </c>
      <c r="M977" s="83">
        <f>IF(SP_SUL!AP976="","*",SP_SUL!AP976)</f>
        <v>108.75</v>
      </c>
      <c r="N977" s="83" t="str">
        <f>IF(SP_SUL!AM976="","*",SP_SUL!AM976)</f>
        <v>ZGM-109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>
        <f>IF(SP_SUL!B977="","*",SP_SUL!B977)</f>
        <v>46082</v>
      </c>
      <c r="B978" s="83" t="str">
        <f>IF(SP_SUL!X977="","*",SP_SUL!X977)</f>
        <v>Oportunidade</v>
      </c>
      <c r="C978" s="83" t="str">
        <f>IF(SP_SUL!S977="","*",SP_SUL!S977)</f>
        <v>SP SUL</v>
      </c>
      <c r="D978" s="83" t="str">
        <f>IF(SP_SUL!T977="","*",SP_SUL!T977)</f>
        <v>ZKE-ZEV</v>
      </c>
      <c r="E978" s="83" t="str">
        <f>IF(SP_SUL!D977="","*",SP_SUL!D977)</f>
        <v>E17</v>
      </c>
      <c r="F978" s="83" t="str">
        <f>IF(SP_SUL!H977="","*",SP_SUL!H977)</f>
        <v>102ZKW2</v>
      </c>
      <c r="G978" s="83" t="str">
        <f>IF(SP_SUL!M977="","*",SP_SUL!M977)</f>
        <v>ZKW</v>
      </c>
      <c r="H978" s="116">
        <f>IF(SP_SUL!K977="","*",SP_SUL!K977)</f>
        <v>100.3</v>
      </c>
      <c r="I978" s="113">
        <f>IF(SP_SUL!O977="","*",SP_SUL!O977)</f>
        <v>0.375</v>
      </c>
      <c r="J978" s="113">
        <f>IF(SP_SUL!P977="","*",SP_SUL!P977)</f>
        <v>0.125</v>
      </c>
      <c r="K978" s="83" t="str">
        <f>IF(SP_SUL!AK977="","*",SP_SUL!AK977)</f>
        <v>102ZKW2</v>
      </c>
      <c r="L978" s="83" t="str">
        <f>IF(SP_SUL!AM977="","*",SP_SUL!AM977)</f>
        <v>ZKW</v>
      </c>
      <c r="M978" s="83">
        <f>IF(SP_SUL!AP977="","*",SP_SUL!AP977)</f>
        <v>100.3</v>
      </c>
      <c r="N978" s="83" t="str">
        <f>IF(SP_SUL!AM977="","*",SP_SUL!AM977)</f>
        <v>ZKW</v>
      </c>
      <c r="O978" s="110">
        <f>IF(SP_SUL!BH977="","*",SP_SUL!BH977)</f>
        <v>2</v>
      </c>
      <c r="P978" s="147" t="str">
        <f>IF($A$2=1,IF(SP_SUL!BJ977="","*",SP_SUL!BJ977),IF(SP_SUL!BK977="","*",SP_SUL!BK977))</f>
        <v>MC1 08:24, intervalo 09:33 ate 12:35</v>
      </c>
    </row>
    <row r="979" spans="1:16">
      <c r="A979" s="82">
        <f>IF(SP_SUL!B978="","*",SP_SUL!B978)</f>
        <v>46083</v>
      </c>
      <c r="B979" s="83" t="str">
        <f>IF(SP_SUL!X978="","*",SP_SUL!X978)</f>
        <v>Oportunidade</v>
      </c>
      <c r="C979" s="83" t="str">
        <f>IF(SP_SUL!S978="","*",SP_SUL!S978)</f>
        <v>SP SUL</v>
      </c>
      <c r="D979" s="83" t="str">
        <f>IF(SP_SUL!T978="","*",SP_SUL!T978)</f>
        <v>ZKE-ZEV</v>
      </c>
      <c r="E979" s="83" t="str">
        <f>IF(SP_SUL!D978="","*",SP_SUL!D978)</f>
        <v>CLEBISON (TP-728)</v>
      </c>
      <c r="F979" s="83" t="str">
        <f>IF(SP_SUL!H978="","*",SP_SUL!H978)</f>
        <v>-</v>
      </c>
      <c r="G979" s="83" t="str">
        <f>IF(SP_SUL!M978="","*",SP_SUL!M978)</f>
        <v>ZWW-ZKW</v>
      </c>
      <c r="H979" s="116">
        <f>IF(SP_SUL!K978="","*",SP_SUL!K978)</f>
        <v>91.15</v>
      </c>
      <c r="I979" s="113">
        <f>IF(SP_SUL!O978="","*",SP_SUL!O978)</f>
        <v>0.375</v>
      </c>
      <c r="J979" s="113">
        <f>IF(SP_SUL!P978="","*",SP_SUL!P978)</f>
        <v>6.25E-2</v>
      </c>
      <c r="K979" s="83" t="str">
        <f>IF(SP_SUL!AK978="","*",SP_SUL!AK978)</f>
        <v>-</v>
      </c>
      <c r="L979" s="83" t="str">
        <f>IF(SP_SUL!AM978="","*",SP_SUL!AM978)</f>
        <v>ZWW-ZKW</v>
      </c>
      <c r="M979" s="83">
        <f>IF(SP_SUL!AP978="","*",SP_SUL!AP978)</f>
        <v>91.15</v>
      </c>
      <c r="N979" s="83" t="str">
        <f>IF(SP_SUL!AM978="","*",SP_SUL!AM978)</f>
        <v>ZWW-ZKW</v>
      </c>
      <c r="O979" s="110">
        <f>IF(SP_SUL!BH978="","*",SP_SUL!BH978)</f>
        <v>0</v>
      </c>
      <c r="P979" s="147" t="str">
        <f>IF($A$2=1,IF(SP_SUL!BJ978="","*",SP_SUL!BJ978),IF(SP_SUL!BK978="","*",SP_SUL!BK978))</f>
        <v>Alterado programação devido acidente do U50</v>
      </c>
    </row>
    <row r="980" spans="1:16">
      <c r="A980" s="82">
        <f>IF(SP_SUL!B979="","*",SP_SUL!B979)</f>
        <v>46083</v>
      </c>
      <c r="B980" s="83" t="str">
        <f>IF(SP_SUL!X979="","*",SP_SUL!X979)</f>
        <v>Oportunidade</v>
      </c>
      <c r="C980" s="83" t="str">
        <f>IF(SP_SUL!S979="","*",SP_SUL!S979)</f>
        <v>SP SUL</v>
      </c>
      <c r="D980" s="83" t="str">
        <f>IF(SP_SUL!T979="","*",SP_SUL!T979)</f>
        <v>ZKE-ZEV</v>
      </c>
      <c r="E980" s="83" t="str">
        <f>IF(SP_SUL!D979="","*",SP_SUL!D979)</f>
        <v>ISMAEL(TP-726)</v>
      </c>
      <c r="F980" s="83" t="str">
        <f>IF(SP_SUL!H979="","*",SP_SUL!H979)</f>
        <v>-</v>
      </c>
      <c r="G980" s="83" t="str">
        <f>IF(SP_SUL!M979="","*",SP_SUL!M979)</f>
        <v>ZWW-ZKW</v>
      </c>
      <c r="H980" s="116">
        <f>IF(SP_SUL!K979="","*",SP_SUL!K979)</f>
        <v>91.15</v>
      </c>
      <c r="I980" s="113">
        <f>IF(SP_SUL!O979="","*",SP_SUL!O979)</f>
        <v>0.375</v>
      </c>
      <c r="J980" s="113">
        <f>IF(SP_SUL!P979="","*",SP_SUL!P979)</f>
        <v>6.25E-2</v>
      </c>
      <c r="K980" s="83" t="str">
        <f>IF(SP_SUL!AK979="","*",SP_SUL!AK979)</f>
        <v>-</v>
      </c>
      <c r="L980" s="83" t="str">
        <f>IF(SP_SUL!AM979="","*",SP_SUL!AM979)</f>
        <v>ZWW-ZKW</v>
      </c>
      <c r="M980" s="83">
        <f>IF(SP_SUL!AP979="","*",SP_SUL!AP979)</f>
        <v>91.15</v>
      </c>
      <c r="N980" s="83" t="str">
        <f>IF(SP_SUL!AM979="","*",SP_SUL!AM979)</f>
        <v>ZWW-ZKW</v>
      </c>
      <c r="O980" s="110">
        <f>IF(SP_SUL!BH979="","*",SP_SUL!BH979)</f>
        <v>0</v>
      </c>
      <c r="P980" s="147" t="str">
        <f>IF($A$2=1,IF(SP_SUL!BJ979="","*",SP_SUL!BJ979),IF(SP_SUL!BK979="","*",SP_SUL!BK979))</f>
        <v>Alterado programação devido acidente do U50</v>
      </c>
    </row>
    <row r="981" spans="1:16">
      <c r="A981" s="82">
        <f>IF(SP_SUL!B980="","*",SP_SUL!B980)</f>
        <v>46083</v>
      </c>
      <c r="B981" s="83" t="str">
        <f>IF(SP_SUL!X980="","*",SP_SUL!X980)</f>
        <v>Oportunidade</v>
      </c>
      <c r="C981" s="83" t="str">
        <f>IF(SP_SUL!S980="","*",SP_SUL!S980)</f>
        <v>SP SUL</v>
      </c>
      <c r="D981" s="83" t="str">
        <f>IF(SP_SUL!T980="","*",SP_SUL!T980)</f>
        <v>ZKE-ZEV</v>
      </c>
      <c r="E981" s="83" t="str">
        <f>IF(SP_SUL!D980="","*",SP_SUL!D980)</f>
        <v>E17</v>
      </c>
      <c r="F981" s="83" t="str">
        <f>IF(SP_SUL!H980="","*",SP_SUL!H980)</f>
        <v>102ZKW2</v>
      </c>
      <c r="G981" s="83" t="str">
        <f>IF(SP_SUL!M980="","*",SP_SUL!M980)</f>
        <v>ZKW</v>
      </c>
      <c r="H981" s="116">
        <f>IF(SP_SUL!K980="","*",SP_SUL!K980)</f>
        <v>100.3</v>
      </c>
      <c r="I981" s="113">
        <f>IF(SP_SUL!O980="","*",SP_SUL!O980)</f>
        <v>0.38194444444444442</v>
      </c>
      <c r="J981" s="113">
        <f>IF(SP_SUL!P980="","*",SP_SUL!P980)</f>
        <v>0.125</v>
      </c>
      <c r="K981" s="83" t="str">
        <f>IF(SP_SUL!AK980="","*",SP_SUL!AK980)</f>
        <v>102ZKW2</v>
      </c>
      <c r="L981" s="83" t="str">
        <f>IF(SP_SUL!AM980="","*",SP_SUL!AM980)</f>
        <v>ZKW</v>
      </c>
      <c r="M981" s="83">
        <f>IF(SP_SUL!AP980="","*",SP_SUL!AP980)</f>
        <v>100.3</v>
      </c>
      <c r="N981" s="83" t="str">
        <f>IF(SP_SUL!AM980="","*",SP_SUL!AM980)</f>
        <v>ZKW</v>
      </c>
      <c r="O981" s="110">
        <f>IF(SP_SUL!BH980="","*",SP_SUL!BH980)</f>
        <v>2</v>
      </c>
      <c r="P981" s="147" t="str">
        <f>IF($A$2=1,IF(SP_SUL!BJ980="","*",SP_SUL!BJ980),IF(SP_SUL!BK980="","*",SP_SUL!BK980))</f>
        <v xml:space="preserve">Mc1 08:42, autorizado 09:21, em intervalo 09:58 até 12:30, realizou 3 soldas </v>
      </c>
    </row>
    <row r="982" spans="1:16">
      <c r="A982" s="82">
        <f>IF(SP_SUL!B981="","*",SP_SUL!B981)</f>
        <v>46083</v>
      </c>
      <c r="B982" s="83" t="str">
        <f>IF(SP_SUL!X981="","*",SP_SUL!X981)</f>
        <v>Oportunidade</v>
      </c>
      <c r="C982" s="83" t="str">
        <f>IF(SP_SUL!S981="","*",SP_SUL!S981)</f>
        <v>SP SUL</v>
      </c>
      <c r="D982" s="83" t="str">
        <f>IF(SP_SUL!T981="","*",SP_SUL!T981)</f>
        <v>ZKE-ZEV</v>
      </c>
      <c r="E982" s="83" t="str">
        <f>IF(SP_SUL!D981="","*",SP_SUL!D981)</f>
        <v>DIEGO (TP-681)</v>
      </c>
      <c r="F982" s="83" t="str">
        <f>IF(SP_SUL!H981="","*",SP_SUL!H981)</f>
        <v>-</v>
      </c>
      <c r="G982" s="83" t="str">
        <f>IF(SP_SUL!M981="","*",SP_SUL!M981)</f>
        <v>ZYQ-ZEM</v>
      </c>
      <c r="H982" s="116">
        <f>IF(SP_SUL!K981="","*",SP_SUL!K981)</f>
        <v>129.9</v>
      </c>
      <c r="I982" s="113">
        <f>IF(SP_SUL!O981="","*",SP_SUL!O981)</f>
        <v>0.41666666666666669</v>
      </c>
      <c r="J982" s="113">
        <f>IF(SP_SUL!P981="","*",SP_SUL!P981)</f>
        <v>8.3333333333333329E-2</v>
      </c>
      <c r="K982" s="83" t="str">
        <f>IF(SP_SUL!AK981="","*",SP_SUL!AK981)</f>
        <v>-</v>
      </c>
      <c r="L982" s="83" t="str">
        <f>IF(SP_SUL!AM981="","*",SP_SUL!AM981)</f>
        <v>ZYQ-ZEM</v>
      </c>
      <c r="M982" s="83">
        <f>IF(SP_SUL!AP981="","*",SP_SUL!AP981)</f>
        <v>129.9</v>
      </c>
      <c r="N982" s="83" t="str">
        <f>IF(SP_SUL!AM981="","*",SP_SUL!AM981)</f>
        <v>ZYQ-ZEM</v>
      </c>
      <c r="O982" s="110">
        <f>IF(SP_SUL!BH981="","*",SP_SUL!BH981)</f>
        <v>0</v>
      </c>
      <c r="P982" s="147" t="str">
        <f>IF($A$2=1,IF(SP_SUL!BJ981="","*",SP_SUL!BJ981),IF(SP_SUL!BK981="","*",SP_SUL!BK981))</f>
        <v>Cancelado devido acidente U50 e U30</v>
      </c>
    </row>
    <row r="983" spans="1:16">
      <c r="A983" s="82">
        <f>IF(SP_SUL!B982="","*",SP_SUL!B982)</f>
        <v>46083</v>
      </c>
      <c r="B983" s="83" t="str">
        <f>IF(SP_SUL!X982="","*",SP_SUL!X982)</f>
        <v>Oportunidade</v>
      </c>
      <c r="C983" s="83" t="str">
        <f>IF(SP_SUL!S982="","*",SP_SUL!S982)</f>
        <v>SP SUL</v>
      </c>
      <c r="D983" s="83" t="str">
        <f>IF(SP_SUL!T982="","*",SP_SUL!T982)</f>
        <v>ZKE-ZEV</v>
      </c>
      <c r="E983" s="83" t="str">
        <f>IF(SP_SUL!D982="","*",SP_SUL!D982)</f>
        <v>W60</v>
      </c>
      <c r="F983" s="83" t="str">
        <f>IF(SP_SUL!H982="","*",SP_SUL!H982)</f>
        <v>ZEM130-2</v>
      </c>
      <c r="G983" s="83" t="str">
        <f>IF(SP_SUL!M982="","*",SP_SUL!M982)</f>
        <v>ZEM-ZEJ</v>
      </c>
      <c r="H983" s="116">
        <f>IF(SP_SUL!K982="","*",SP_SUL!K982)</f>
        <v>145.9</v>
      </c>
      <c r="I983" s="113">
        <f>IF(SP_SUL!O982="","*",SP_SUL!O982)</f>
        <v>0.33333333333333331</v>
      </c>
      <c r="J983" s="113">
        <f>IF(SP_SUL!P982="","*",SP_SUL!P982)</f>
        <v>6.25E-2</v>
      </c>
      <c r="K983" s="83" t="str">
        <f>IF(SP_SUL!AK982="","*",SP_SUL!AK982)</f>
        <v>ZEM130-2</v>
      </c>
      <c r="L983" s="83" t="str">
        <f>IF(SP_SUL!AM982="","*",SP_SUL!AM982)</f>
        <v>ZEM-ZEJ</v>
      </c>
      <c r="M983" s="83">
        <f>IF(SP_SUL!AP982="","*",SP_SUL!AP982)</f>
        <v>145.9</v>
      </c>
      <c r="N983" s="83" t="str">
        <f>IF(SP_SUL!AM982="","*",SP_SUL!AM982)</f>
        <v>ZEM-ZEJ</v>
      </c>
      <c r="O983" s="110">
        <f>IF(SP_SUL!BH982="","*",SP_SUL!BH982)</f>
        <v>0</v>
      </c>
      <c r="P983" s="147" t="str">
        <f>IF($A$2=1,IF(SP_SUL!BJ982="","*",SP_SUL!BJ982),IF(SP_SUL!BK982="","*",SP_SUL!BK982))</f>
        <v>Cancelado devido acidente U50 e U30</v>
      </c>
    </row>
    <row r="984" spans="1:16">
      <c r="A984" s="82">
        <f>IF(SP_SUL!B983="","*",SP_SUL!B983)</f>
        <v>46083</v>
      </c>
      <c r="B984" s="83" t="str">
        <f>IF(SP_SUL!X983="","*",SP_SUL!X983)</f>
        <v>Oportunidade</v>
      </c>
      <c r="C984" s="83" t="str">
        <f>IF(SP_SUL!S983="","*",SP_SUL!S983)</f>
        <v>SP SUL</v>
      </c>
      <c r="D984" s="83" t="str">
        <f>IF(SP_SUL!T983="","*",SP_SUL!T983)</f>
        <v>ZKE-ZEV</v>
      </c>
      <c r="E984" s="83" t="str">
        <f>IF(SP_SUL!D983="","*",SP_SUL!D983)</f>
        <v>V89</v>
      </c>
      <c r="F984" s="83" t="str">
        <f>IF(SP_SUL!H983="","*",SP_SUL!H983)</f>
        <v>ZEM2</v>
      </c>
      <c r="G984" s="83" t="str">
        <f>IF(SP_SUL!M983="","*",SP_SUL!M983)</f>
        <v>ZYQ-ZEM</v>
      </c>
      <c r="H984" s="116">
        <f>IF(SP_SUL!K983="","*",SP_SUL!K983)</f>
        <v>134</v>
      </c>
      <c r="I984" s="113">
        <f>IF(SP_SUL!O983="","*",SP_SUL!O983)</f>
        <v>0.375</v>
      </c>
      <c r="J984" s="113">
        <f>IF(SP_SUL!P983="","*",SP_SUL!P983)</f>
        <v>8.3333333333333329E-2</v>
      </c>
      <c r="K984" s="83" t="str">
        <f>IF(SP_SUL!AK983="","*",SP_SUL!AK983)</f>
        <v>ZEM2</v>
      </c>
      <c r="L984" s="83" t="str">
        <f>IF(SP_SUL!AM983="","*",SP_SUL!AM983)</f>
        <v>ZYQ-ZEM</v>
      </c>
      <c r="M984" s="83">
        <f>IF(SP_SUL!AP983="","*",SP_SUL!AP983)</f>
        <v>134</v>
      </c>
      <c r="N984" s="83" t="str">
        <f>IF(SP_SUL!AM983="","*",SP_SUL!AM983)</f>
        <v>ZYQ-ZEM</v>
      </c>
      <c r="O984" s="110">
        <f>IF(SP_SUL!BH983="","*",SP_SUL!BH983)</f>
        <v>0</v>
      </c>
      <c r="P984" s="147" t="str">
        <f>IF($A$2=1,IF(SP_SUL!BJ983="","*",SP_SUL!BJ983),IF(SP_SUL!BK983="","*",SP_SUL!BK983))</f>
        <v>MC1 08:36, cancelado devido acidente U50 e U30</v>
      </c>
    </row>
    <row r="985" spans="1:16">
      <c r="A985" s="82">
        <f>IF(SP_SUL!B984="","*",SP_SUL!B984)</f>
        <v>46083</v>
      </c>
      <c r="B985" s="83" t="str">
        <f>IF(SP_SUL!X984="","*",SP_SUL!X984)</f>
        <v>Oportunidade</v>
      </c>
      <c r="C985" s="83" t="str">
        <f>IF(SP_SUL!S984="","*",SP_SUL!S984)</f>
        <v>SP SUL</v>
      </c>
      <c r="D985" s="83" t="str">
        <f>IF(SP_SUL!T984="","*",SP_SUL!T984)</f>
        <v>ZKE-ZEV</v>
      </c>
      <c r="E985" s="83" t="str">
        <f>IF(SP_SUL!D984="","*",SP_SUL!D984)</f>
        <v>MATEUS (TP-809)</v>
      </c>
      <c r="F985" s="83" t="str">
        <f>IF(SP_SUL!H984="","*",SP_SUL!H984)</f>
        <v>-</v>
      </c>
      <c r="G985" s="83" t="str">
        <f>IF(SP_SUL!M984="","*",SP_SUL!M984)</f>
        <v>ZEJ-ZEV</v>
      </c>
      <c r="H985" s="116">
        <f>IF(SP_SUL!K984="","*",SP_SUL!K984)</f>
        <v>155.96</v>
      </c>
      <c r="I985" s="113">
        <f>IF(SP_SUL!O984="","*",SP_SUL!O984)</f>
        <v>0.35416666666666669</v>
      </c>
      <c r="J985" s="113">
        <f>IF(SP_SUL!P984="","*",SP_SUL!P984)</f>
        <v>6.9444444444444448E-2</v>
      </c>
      <c r="K985" s="83" t="str">
        <f>IF(SP_SUL!AK984="","*",SP_SUL!AK984)</f>
        <v>-</v>
      </c>
      <c r="L985" s="83" t="str">
        <f>IF(SP_SUL!AM984="","*",SP_SUL!AM984)</f>
        <v>ZEJ-ZEV</v>
      </c>
      <c r="M985" s="83">
        <f>IF(SP_SUL!AP984="","*",SP_SUL!AP984)</f>
        <v>155.96</v>
      </c>
      <c r="N985" s="83" t="str">
        <f>IF(SP_SUL!AM984="","*",SP_SUL!AM984)</f>
        <v>ZEJ-ZEV</v>
      </c>
      <c r="O985" s="110">
        <f>IF(SP_SUL!BH984="","*",SP_SUL!BH984)</f>
        <v>0</v>
      </c>
      <c r="P985" s="147" t="str">
        <f>IF($A$2=1,IF(SP_SUL!BJ984="","*",SP_SUL!BJ984),IF(SP_SUL!BK984="","*",SP_SUL!BK984))</f>
        <v>Equipe pronta 8h, cancelado devido acidente do U30</v>
      </c>
    </row>
    <row r="986" spans="1:16">
      <c r="A986" s="82">
        <f>IF(SP_SUL!B985="","*",SP_SUL!B985)</f>
        <v>46083</v>
      </c>
      <c r="B986" s="83" t="str">
        <f>IF(SP_SUL!X985="","*",SP_SUL!X985)</f>
        <v>Oportunidade</v>
      </c>
      <c r="C986" s="83" t="str">
        <f>IF(SP_SUL!S985="","*",SP_SUL!S985)</f>
        <v>SP SUL</v>
      </c>
      <c r="D986" s="83" t="str">
        <f>IF(SP_SUL!T985="","*",SP_SUL!T985)</f>
        <v>ZKE-ZEV</v>
      </c>
      <c r="E986" s="83" t="str">
        <f>IF(SP_SUL!D985="","*",SP_SUL!D985)</f>
        <v>WALTER (TP-810)</v>
      </c>
      <c r="F986" s="83" t="str">
        <f>IF(SP_SUL!H985="","*",SP_SUL!H985)</f>
        <v>-</v>
      </c>
      <c r="G986" s="83" t="str">
        <f>IF(SP_SUL!M985="","*",SP_SUL!M985)</f>
        <v>ZEJ-ZEV</v>
      </c>
      <c r="H986" s="116">
        <f>IF(SP_SUL!K985="","*",SP_SUL!K985)</f>
        <v>155.36799999999999</v>
      </c>
      <c r="I986" s="113">
        <f>IF(SP_SUL!O985="","*",SP_SUL!O985)</f>
        <v>0.35416666666666669</v>
      </c>
      <c r="J986" s="113">
        <f>IF(SP_SUL!P985="","*",SP_SUL!P985)</f>
        <v>6.9444444444444448E-2</v>
      </c>
      <c r="K986" s="83" t="str">
        <f>IF(SP_SUL!AK985="","*",SP_SUL!AK985)</f>
        <v>-</v>
      </c>
      <c r="L986" s="83" t="str">
        <f>IF(SP_SUL!AM985="","*",SP_SUL!AM985)</f>
        <v>ZEJ-ZEV</v>
      </c>
      <c r="M986" s="83">
        <f>IF(SP_SUL!AP985="","*",SP_SUL!AP985)</f>
        <v>155.36799999999999</v>
      </c>
      <c r="N986" s="83" t="str">
        <f>IF(SP_SUL!AM985="","*",SP_SUL!AM985)</f>
        <v>ZEJ-ZEV</v>
      </c>
      <c r="O986" s="110">
        <f>IF(SP_SUL!BH985="","*",SP_SUL!BH985)</f>
        <v>0</v>
      </c>
      <c r="P986" s="147" t="str">
        <f>IF($A$2=1,IF(SP_SUL!BJ985="","*",SP_SUL!BJ985),IF(SP_SUL!BK985="","*",SP_SUL!BK985))</f>
        <v>Equipe pronta 8h, cancelado devido acidente do U30</v>
      </c>
    </row>
    <row r="987" spans="1:16">
      <c r="A987" s="82">
        <f>IF(SP_SUL!B986="","*",SP_SUL!B986)</f>
        <v>46083</v>
      </c>
      <c r="B987" s="83" t="str">
        <f>IF(SP_SUL!X986="","*",SP_SUL!X986)</f>
        <v>Oportunidade</v>
      </c>
      <c r="C987" s="83" t="str">
        <f>IF(SP_SUL!S986="","*",SP_SUL!S986)</f>
        <v>SP SUL</v>
      </c>
      <c r="D987" s="83" t="str">
        <f>IF(SP_SUL!T986="","*",SP_SUL!T986)</f>
        <v>ZKE-ZEV</v>
      </c>
      <c r="E987" s="83" t="str">
        <f>IF(SP_SUL!D986="","*",SP_SUL!D986)</f>
        <v>ADENISON (TP-810)</v>
      </c>
      <c r="F987" s="83" t="str">
        <f>IF(SP_SUL!H986="","*",SP_SUL!H986)</f>
        <v>-</v>
      </c>
      <c r="G987" s="83" t="str">
        <f>IF(SP_SUL!M986="","*",SP_SUL!M986)</f>
        <v>ZEJ-ZEV</v>
      </c>
      <c r="H987" s="116">
        <f>IF(SP_SUL!K986="","*",SP_SUL!K986)</f>
        <v>155.37899999999999</v>
      </c>
      <c r="I987" s="113">
        <f>IF(SP_SUL!O986="","*",SP_SUL!O986)</f>
        <v>0.35416666666666669</v>
      </c>
      <c r="J987" s="113">
        <f>IF(SP_SUL!P986="","*",SP_SUL!P986)</f>
        <v>6.9444444444444448E-2</v>
      </c>
      <c r="K987" s="83" t="str">
        <f>IF(SP_SUL!AK986="","*",SP_SUL!AK986)</f>
        <v>-</v>
      </c>
      <c r="L987" s="83" t="str">
        <f>IF(SP_SUL!AM986="","*",SP_SUL!AM986)</f>
        <v>ZEJ-ZEV</v>
      </c>
      <c r="M987" s="83">
        <f>IF(SP_SUL!AP986="","*",SP_SUL!AP986)</f>
        <v>155.37899999999999</v>
      </c>
      <c r="N987" s="83" t="str">
        <f>IF(SP_SUL!AM986="","*",SP_SUL!AM986)</f>
        <v>ZEJ-ZEV</v>
      </c>
      <c r="O987" s="110">
        <f>IF(SP_SUL!BH986="","*",SP_SUL!BH986)</f>
        <v>0</v>
      </c>
      <c r="P987" s="147" t="str">
        <f>IF($A$2=1,IF(SP_SUL!BJ986="","*",SP_SUL!BJ986),IF(SP_SUL!BK986="","*",SP_SUL!BK986))</f>
        <v>Equipe pronta 8h, cancelado devido acidente do U30</v>
      </c>
    </row>
    <row r="988" spans="1:16">
      <c r="A988" s="82">
        <f>IF(SP_SUL!B987="","*",SP_SUL!B987)</f>
        <v>46083</v>
      </c>
      <c r="B988" s="83" t="str">
        <f>IF(SP_SUL!X987="","*",SP_SUL!X987)</f>
        <v>Oportunidade</v>
      </c>
      <c r="C988" s="83" t="str">
        <f>IF(SP_SUL!S987="","*",SP_SUL!S987)</f>
        <v>SP SUL</v>
      </c>
      <c r="D988" s="83" t="str">
        <f>IF(SP_SUL!T987="","*",SP_SUL!T987)</f>
        <v>ZKE-ZEV</v>
      </c>
      <c r="E988" s="83" t="str">
        <f>IF(SP_SUL!D987="","*",SP_SUL!D987)</f>
        <v>CAIQUE (TMA-677)</v>
      </c>
      <c r="F988" s="83" t="str">
        <f>IF(SP_SUL!H987="","*",SP_SUL!H987)</f>
        <v>-</v>
      </c>
      <c r="G988" s="83" t="str">
        <f>IF(SP_SUL!M987="","*",SP_SUL!M987)</f>
        <v>ZEJ-ZEV</v>
      </c>
      <c r="H988" s="116">
        <f>IF(SP_SUL!K987="","*",SP_SUL!K987)</f>
        <v>155.59200000000001</v>
      </c>
      <c r="I988" s="113">
        <f>IF(SP_SUL!O987="","*",SP_SUL!O987)</f>
        <v>0.35416666666666669</v>
      </c>
      <c r="J988" s="113">
        <f>IF(SP_SUL!P987="","*",SP_SUL!P987)</f>
        <v>6.25E-2</v>
      </c>
      <c r="K988" s="83" t="str">
        <f>IF(SP_SUL!AK987="","*",SP_SUL!AK987)</f>
        <v>-</v>
      </c>
      <c r="L988" s="83" t="str">
        <f>IF(SP_SUL!AM987="","*",SP_SUL!AM987)</f>
        <v>ZEJ-ZEV</v>
      </c>
      <c r="M988" s="83">
        <f>IF(SP_SUL!AP987="","*",SP_SUL!AP987)</f>
        <v>155.59200000000001</v>
      </c>
      <c r="N988" s="83" t="str">
        <f>IF(SP_SUL!AM987="","*",SP_SUL!AM987)</f>
        <v>ZEJ-ZEV</v>
      </c>
      <c r="O988" s="110">
        <f>IF(SP_SUL!BH987="","*",SP_SUL!BH987)</f>
        <v>0</v>
      </c>
      <c r="P988" s="147" t="str">
        <f>IF($A$2=1,IF(SP_SUL!BJ987="","*",SP_SUL!BJ987),IF(SP_SUL!BK987="","*",SP_SUL!BK987))</f>
        <v>Equipe pronta 8h, cancelado devido acidente do U30</v>
      </c>
    </row>
    <row r="989" spans="1:16">
      <c r="A989" s="82">
        <f>IF(SP_SUL!B988="","*",SP_SUL!B988)</f>
        <v>46083</v>
      </c>
      <c r="B989" s="83" t="str">
        <f>IF(SP_SUL!X988="","*",SP_SUL!X988)</f>
        <v>Oportunidade</v>
      </c>
      <c r="C989" s="83" t="str">
        <f>IF(SP_SUL!S988="","*",SP_SUL!S988)</f>
        <v>SP SUL</v>
      </c>
      <c r="D989" s="83" t="str">
        <f>IF(SP_SUL!T988="","*",SP_SUL!T988)</f>
        <v>ZKE-ZEV</v>
      </c>
      <c r="E989" s="83" t="str">
        <f>IF(SP_SUL!D988="","*",SP_SUL!D988)</f>
        <v>A84</v>
      </c>
      <c r="F989" s="83" t="str">
        <f>IF(SP_SUL!H988="","*",SP_SUL!H988)</f>
        <v>ZKW</v>
      </c>
      <c r="G989" s="83" t="str">
        <f>IF(SP_SUL!M988="","*",SP_SUL!M988)</f>
        <v>ZKW-ZEV</v>
      </c>
      <c r="H989" s="116">
        <f>IF(SP_SUL!K988="","*",SP_SUL!K988)</f>
        <v>102</v>
      </c>
      <c r="I989" s="113">
        <f>IF(SP_SUL!O988="","*",SP_SUL!O988)</f>
        <v>0.3125</v>
      </c>
      <c r="J989" s="113">
        <f>IF(SP_SUL!P988="","*",SP_SUL!P988)</f>
        <v>4.1666666666666664E-2</v>
      </c>
      <c r="K989" s="83" t="str">
        <f>IF(SP_SUL!AK988="","*",SP_SUL!AK988)</f>
        <v>ZKW</v>
      </c>
      <c r="L989" s="83" t="str">
        <f>IF(SP_SUL!AM988="","*",SP_SUL!AM988)</f>
        <v>ZKW-ZEV</v>
      </c>
      <c r="M989" s="83">
        <f>IF(SP_SUL!AP988="","*",SP_SUL!AP988)</f>
        <v>102</v>
      </c>
      <c r="N989" s="83" t="str">
        <f>IF(SP_SUL!AM988="","*",SP_SUL!AM988)</f>
        <v>ZKW-ZEV</v>
      </c>
      <c r="O989" s="110">
        <f>IF(SP_SUL!BH988="","*",SP_SUL!BH988)</f>
        <v>2</v>
      </c>
      <c r="P989" s="147" t="str">
        <f>IF($A$2=1,IF(SP_SUL!BJ988="","*",SP_SUL!BJ988),IF(SP_SUL!BK988="","*",SP_SUL!BK988))</f>
        <v>MC1 07:21, autorizado 07:32, em inspeção a ZKE</v>
      </c>
    </row>
    <row r="990" spans="1:16">
      <c r="A990" s="82">
        <f>IF(SP_SUL!B989="","*",SP_SUL!B989)</f>
        <v>46084</v>
      </c>
      <c r="B990" s="83" t="str">
        <f>IF(SP_SUL!X989="","*",SP_SUL!X989)</f>
        <v>Oportunidade</v>
      </c>
      <c r="C990" s="83" t="str">
        <f>IF(SP_SUL!S989="","*",SP_SUL!S989)</f>
        <v>SP SUL</v>
      </c>
      <c r="D990" s="83" t="str">
        <f>IF(SP_SUL!T989="","*",SP_SUL!T989)</f>
        <v>ZKE-ZEV</v>
      </c>
      <c r="E990" s="83" t="str">
        <f>IF(SP_SUL!D989="","*",SP_SUL!D989)</f>
        <v>EDSON (TP-719)</v>
      </c>
      <c r="F990" s="83" t="str">
        <f>IF(SP_SUL!H989="","*",SP_SUL!H989)</f>
        <v>-</v>
      </c>
      <c r="G990" s="83" t="str">
        <f>IF(SP_SUL!M989="","*",SP_SUL!M989)</f>
        <v>ZKW-ZLU</v>
      </c>
      <c r="H990" s="116">
        <f>IF(SP_SUL!K989="","*",SP_SUL!K989)</f>
        <v>103.9</v>
      </c>
      <c r="I990" s="113">
        <f>IF(SP_SUL!O989="","*",SP_SUL!O989)</f>
        <v>0.375</v>
      </c>
      <c r="J990" s="113">
        <f>IF(SP_SUL!P989="","*",SP_SUL!P989)</f>
        <v>8.3333333333333329E-2</v>
      </c>
      <c r="K990" s="83" t="str">
        <f>IF(SP_SUL!AK989="","*",SP_SUL!AK989)</f>
        <v>-</v>
      </c>
      <c r="L990" s="83" t="str">
        <f>IF(SP_SUL!AM989="","*",SP_SUL!AM989)</f>
        <v>ZKW-ZLU</v>
      </c>
      <c r="M990" s="83">
        <f>IF(SP_SUL!AP989="","*",SP_SUL!AP989)</f>
        <v>103.9</v>
      </c>
      <c r="N990" s="83" t="str">
        <f>IF(SP_SUL!AM989="","*",SP_SUL!AM989)</f>
        <v>ZKW-ZLU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>
        <f>IF(SP_SUL!B990="","*",SP_SUL!B990)</f>
        <v>46084</v>
      </c>
      <c r="B991" s="83" t="str">
        <f>IF(SP_SUL!X990="","*",SP_SUL!X990)</f>
        <v>Oportunidade</v>
      </c>
      <c r="C991" s="83" t="str">
        <f>IF(SP_SUL!S990="","*",SP_SUL!S990)</f>
        <v>SP SUL</v>
      </c>
      <c r="D991" s="83" t="str">
        <f>IF(SP_SUL!T990="","*",SP_SUL!T990)</f>
        <v>ZKE-ZEV</v>
      </c>
      <c r="E991" s="83" t="str">
        <f>IF(SP_SUL!D990="","*",SP_SUL!D990)</f>
        <v>E17</v>
      </c>
      <c r="F991" s="83" t="str">
        <f>IF(SP_SUL!H990="","*",SP_SUL!H990)</f>
        <v>102ZKW2</v>
      </c>
      <c r="G991" s="83" t="str">
        <f>IF(SP_SUL!M990="","*",SP_SUL!M990)</f>
        <v>ZLU</v>
      </c>
      <c r="H991" s="116">
        <f>IF(SP_SUL!K990="","*",SP_SUL!K990)</f>
        <v>106.75</v>
      </c>
      <c r="I991" s="113">
        <f>IF(SP_SUL!O990="","*",SP_SUL!O990)</f>
        <v>0.375</v>
      </c>
      <c r="J991" s="113">
        <f>IF(SP_SUL!P990="","*",SP_SUL!P990)</f>
        <v>8.3333333333333329E-2</v>
      </c>
      <c r="K991" s="83" t="str">
        <f>IF(SP_SUL!AK990="","*",SP_SUL!AK990)</f>
        <v>102ZKW2</v>
      </c>
      <c r="L991" s="83" t="str">
        <f>IF(SP_SUL!AM990="","*",SP_SUL!AM990)</f>
        <v>ZLU</v>
      </c>
      <c r="M991" s="83">
        <f>IF(SP_SUL!AP990="","*",SP_SUL!AP990)</f>
        <v>106.75</v>
      </c>
      <c r="N991" s="83" t="str">
        <f>IF(SP_SUL!AM990="","*",SP_SUL!AM990)</f>
        <v>ZLU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>
        <f>IF(SP_SUL!B991="","*",SP_SUL!B991)</f>
        <v>46084</v>
      </c>
      <c r="B992" s="83" t="str">
        <f>IF(SP_SUL!X991="","*",SP_SUL!X991)</f>
        <v>Oportunidade</v>
      </c>
      <c r="C992" s="83" t="str">
        <f>IF(SP_SUL!S991="","*",SP_SUL!S991)</f>
        <v>SP SUL</v>
      </c>
      <c r="D992" s="83" t="str">
        <f>IF(SP_SUL!T991="","*",SP_SUL!T991)</f>
        <v>ZKE-ZEV</v>
      </c>
      <c r="E992" s="83" t="str">
        <f>IF(SP_SUL!D991="","*",SP_SUL!D991)</f>
        <v>CLEBISON (TP-728)</v>
      </c>
      <c r="F992" s="83" t="str">
        <f>IF(SP_SUL!H991="","*",SP_SUL!H991)</f>
        <v>-</v>
      </c>
      <c r="G992" s="83" t="str">
        <f>IF(SP_SUL!M991="","*",SP_SUL!M991)</f>
        <v>ZYQ-ZEM</v>
      </c>
      <c r="H992" s="116">
        <f>IF(SP_SUL!K991="","*",SP_SUL!K991)</f>
        <v>129.4</v>
      </c>
      <c r="I992" s="113">
        <f>IF(SP_SUL!O991="","*",SP_SUL!O991)</f>
        <v>0.375</v>
      </c>
      <c r="J992" s="113">
        <f>IF(SP_SUL!P991="","*",SP_SUL!P991)</f>
        <v>6.25E-2</v>
      </c>
      <c r="K992" s="83" t="str">
        <f>IF(SP_SUL!AK991="","*",SP_SUL!AK991)</f>
        <v>-</v>
      </c>
      <c r="L992" s="83" t="str">
        <f>IF(SP_SUL!AM991="","*",SP_SUL!AM991)</f>
        <v>ZYQ-ZEM</v>
      </c>
      <c r="M992" s="83">
        <f>IF(SP_SUL!AP991="","*",SP_SUL!AP991)</f>
        <v>129.4</v>
      </c>
      <c r="N992" s="83" t="str">
        <f>IF(SP_SUL!AM991="","*",SP_SUL!AM991)</f>
        <v>ZYQ-ZEM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>
        <f>IF(SP_SUL!B992="","*",SP_SUL!B992)</f>
        <v>46084</v>
      </c>
      <c r="B993" s="83" t="str">
        <f>IF(SP_SUL!X992="","*",SP_SUL!X992)</f>
        <v>Oportunidade</v>
      </c>
      <c r="C993" s="83" t="str">
        <f>IF(SP_SUL!S992="","*",SP_SUL!S992)</f>
        <v>SP SUL</v>
      </c>
      <c r="D993" s="83" t="str">
        <f>IF(SP_SUL!T992="","*",SP_SUL!T992)</f>
        <v>ZKE-ZEV</v>
      </c>
      <c r="E993" s="83" t="str">
        <f>IF(SP_SUL!D992="","*",SP_SUL!D992)</f>
        <v>ISMAEL(TP-726)</v>
      </c>
      <c r="F993" s="83" t="str">
        <f>IF(SP_SUL!H992="","*",SP_SUL!H992)</f>
        <v>-</v>
      </c>
      <c r="G993" s="83" t="str">
        <f>IF(SP_SUL!M992="","*",SP_SUL!M992)</f>
        <v>ZYQ-ZEM</v>
      </c>
      <c r="H993" s="116">
        <f>IF(SP_SUL!K992="","*",SP_SUL!K992)</f>
        <v>129.4</v>
      </c>
      <c r="I993" s="113">
        <f>IF(SP_SUL!O992="","*",SP_SUL!O992)</f>
        <v>0.375</v>
      </c>
      <c r="J993" s="113">
        <f>IF(SP_SUL!P992="","*",SP_SUL!P992)</f>
        <v>6.25E-2</v>
      </c>
      <c r="K993" s="83" t="str">
        <f>IF(SP_SUL!AK992="","*",SP_SUL!AK992)</f>
        <v>-</v>
      </c>
      <c r="L993" s="83" t="str">
        <f>IF(SP_SUL!AM992="","*",SP_SUL!AM992)</f>
        <v>ZYQ-ZEM</v>
      </c>
      <c r="M993" s="83">
        <f>IF(SP_SUL!AP992="","*",SP_SUL!AP992)</f>
        <v>129.4</v>
      </c>
      <c r="N993" s="83" t="str">
        <f>IF(SP_SUL!AM992="","*",SP_SUL!AM992)</f>
        <v>ZYQ-ZEM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>
        <f>IF(SP_SUL!B993="","*",SP_SUL!B993)</f>
        <v>46084</v>
      </c>
      <c r="B994" s="83" t="str">
        <f>IF(SP_SUL!X993="","*",SP_SUL!X993)</f>
        <v>Oportunidade</v>
      </c>
      <c r="C994" s="83" t="str">
        <f>IF(SP_SUL!S993="","*",SP_SUL!S993)</f>
        <v>SP SUL</v>
      </c>
      <c r="D994" s="83" t="str">
        <f>IF(SP_SUL!T993="","*",SP_SUL!T993)</f>
        <v>ZKE-ZEV</v>
      </c>
      <c r="E994" s="83" t="str">
        <f>IF(SP_SUL!D993="","*",SP_SUL!D993)</f>
        <v>V89</v>
      </c>
      <c r="F994" s="83" t="str">
        <f>IF(SP_SUL!H993="","*",SP_SUL!H993)</f>
        <v>ZEM2</v>
      </c>
      <c r="G994" s="83" t="str">
        <f>IF(SP_SUL!M993="","*",SP_SUL!M993)</f>
        <v>ZYQ-ZEM</v>
      </c>
      <c r="H994" s="116">
        <f>IF(SP_SUL!K993="","*",SP_SUL!K993)</f>
        <v>134</v>
      </c>
      <c r="I994" s="113">
        <f>IF(SP_SUL!O993="","*",SP_SUL!O993)</f>
        <v>0.375</v>
      </c>
      <c r="J994" s="113">
        <f>IF(SP_SUL!P993="","*",SP_SUL!P993)</f>
        <v>8.3333333333333329E-2</v>
      </c>
      <c r="K994" s="83" t="str">
        <f>IF(SP_SUL!AK993="","*",SP_SUL!AK993)</f>
        <v>ZEM2</v>
      </c>
      <c r="L994" s="83" t="str">
        <f>IF(SP_SUL!AM993="","*",SP_SUL!AM993)</f>
        <v>ZYQ-ZEM</v>
      </c>
      <c r="M994" s="83">
        <f>IF(SP_SUL!AP993="","*",SP_SUL!AP993)</f>
        <v>134</v>
      </c>
      <c r="N994" s="83" t="str">
        <f>IF(SP_SUL!AM993="","*",SP_SUL!AM993)</f>
        <v>ZYQ-ZEM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>
        <f>IF(SP_SUL!B994="","*",SP_SUL!B994)</f>
        <v>46084</v>
      </c>
      <c r="B995" s="83" t="str">
        <f>IF(SP_SUL!X994="","*",SP_SUL!X994)</f>
        <v>Contrato</v>
      </c>
      <c r="C995" s="83" t="str">
        <f>IF(SP_SUL!S994="","*",SP_SUL!S994)</f>
        <v>SP SUL</v>
      </c>
      <c r="D995" s="83" t="str">
        <f>IF(SP_SUL!T994="","*",SP_SUL!T994)</f>
        <v>ZKE-ZEV</v>
      </c>
      <c r="E995" s="83" t="str">
        <f>IF(SP_SUL!D994="","*",SP_SUL!D994)</f>
        <v>W96</v>
      </c>
      <c r="F995" s="83" t="str">
        <f>IF(SP_SUL!H994="","*",SP_SUL!H994)</f>
        <v xml:space="preserve">ZEM1 </v>
      </c>
      <c r="G995" s="83" t="str">
        <f>IF(SP_SUL!M994="","*",SP_SUL!M994)</f>
        <v>ZEJ-ZEV</v>
      </c>
      <c r="H995" s="116">
        <f>IF(SP_SUL!K994="","*",SP_SUL!K994)</f>
        <v>149.4</v>
      </c>
      <c r="I995" s="113">
        <f>IF(SP_SUL!O994="","*",SP_SUL!O994)</f>
        <v>0.31944444444444442</v>
      </c>
      <c r="J995" s="113">
        <f>IF(SP_SUL!P994="","*",SP_SUL!P994)</f>
        <v>6.9444444444444447E-4</v>
      </c>
      <c r="K995" s="83" t="str">
        <f>IF(SP_SUL!AK994="","*",SP_SUL!AK994)</f>
        <v xml:space="preserve">ZEM1 </v>
      </c>
      <c r="L995" s="83" t="str">
        <f>IF(SP_SUL!AM994="","*",SP_SUL!AM994)</f>
        <v>ZEJ-ZEV</v>
      </c>
      <c r="M995" s="83">
        <f>IF(SP_SUL!AP994="","*",SP_SUL!AP994)</f>
        <v>149.4</v>
      </c>
      <c r="N995" s="83" t="str">
        <f>IF(SP_SUL!AM994="","*",SP_SUL!AM994)</f>
        <v>ZEJ-ZEV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>
        <f>IF(SP_SUL!B995="","*",SP_SUL!B995)</f>
        <v>46084</v>
      </c>
      <c r="B996" s="83" t="str">
        <f>IF(SP_SUL!X995="","*",SP_SUL!X995)</f>
        <v>Contrato</v>
      </c>
      <c r="C996" s="83" t="str">
        <f>IF(SP_SUL!S995="","*",SP_SUL!S995)</f>
        <v>SP SUL</v>
      </c>
      <c r="D996" s="83" t="str">
        <f>IF(SP_SUL!T995="","*",SP_SUL!T995)</f>
        <v>ZKE-ZEV</v>
      </c>
      <c r="E996" s="83" t="str">
        <f>IF(SP_SUL!D995="","*",SP_SUL!D995)</f>
        <v>W99</v>
      </c>
      <c r="F996" s="83" t="str">
        <f>IF(SP_SUL!H995="","*",SP_SUL!H995)</f>
        <v>ZEM1</v>
      </c>
      <c r="G996" s="83" t="str">
        <f>IF(SP_SUL!M995="","*",SP_SUL!M995)</f>
        <v>ZEJ-ZEV</v>
      </c>
      <c r="H996" s="116">
        <f>IF(SP_SUL!K995="","*",SP_SUL!K995)</f>
        <v>150.69999999999999</v>
      </c>
      <c r="I996" s="113">
        <f>IF(SP_SUL!O995="","*",SP_SUL!O995)</f>
        <v>0.30555555555555558</v>
      </c>
      <c r="J996" s="113">
        <f>IF(SP_SUL!P995="","*",SP_SUL!P995)</f>
        <v>6.9444444444444447E-4</v>
      </c>
      <c r="K996" s="83" t="str">
        <f>IF(SP_SUL!AK995="","*",SP_SUL!AK995)</f>
        <v>ZEM1</v>
      </c>
      <c r="L996" s="83" t="str">
        <f>IF(SP_SUL!AM995="","*",SP_SUL!AM995)</f>
        <v>ZEJ-ZEV</v>
      </c>
      <c r="M996" s="83">
        <f>IF(SP_SUL!AP995="","*",SP_SUL!AP995)</f>
        <v>150.69999999999999</v>
      </c>
      <c r="N996" s="83" t="str">
        <f>IF(SP_SUL!AM995="","*",SP_SUL!AM995)</f>
        <v>ZEJ-ZEV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>
        <f>IF(SP_SUL!B996="","*",SP_SUL!B996)</f>
        <v>46084</v>
      </c>
      <c r="B997" s="83" t="str">
        <f>IF(SP_SUL!X996="","*",SP_SUL!X996)</f>
        <v>Contrato</v>
      </c>
      <c r="C997" s="83" t="str">
        <f>IF(SP_SUL!S996="","*",SP_SUL!S996)</f>
        <v>SP SUL</v>
      </c>
      <c r="D997" s="83" t="str">
        <f>IF(SP_SUL!T996="","*",SP_SUL!T996)</f>
        <v>ZKE-ZEV</v>
      </c>
      <c r="E997" s="83" t="str">
        <f>IF(SP_SUL!D996="","*",SP_SUL!D996)</f>
        <v>V95</v>
      </c>
      <c r="F997" s="83" t="str">
        <f>IF(SP_SUL!H996="","*",SP_SUL!H996)</f>
        <v>ZEM1302</v>
      </c>
      <c r="G997" s="83" t="str">
        <f>IF(SP_SUL!M996="","*",SP_SUL!M996)</f>
        <v>ZEJ-ZEV</v>
      </c>
      <c r="H997" s="116">
        <f>IF(SP_SUL!K996="","*",SP_SUL!K996)</f>
        <v>150.80000000000001</v>
      </c>
      <c r="I997" s="113">
        <f>IF(SP_SUL!O996="","*",SP_SUL!O996)</f>
        <v>0.29166666666666669</v>
      </c>
      <c r="J997" s="113">
        <f>IF(SP_SUL!P996="","*",SP_SUL!P996)</f>
        <v>0.125</v>
      </c>
      <c r="K997" s="83" t="str">
        <f>IF(SP_SUL!AK996="","*",SP_SUL!AK996)</f>
        <v>ZEM1302</v>
      </c>
      <c r="L997" s="83" t="str">
        <f>IF(SP_SUL!AM996="","*",SP_SUL!AM996)</f>
        <v>ZEJ-ZEV</v>
      </c>
      <c r="M997" s="83">
        <f>IF(SP_SUL!AP996="","*",SP_SUL!AP996)</f>
        <v>150.80000000000001</v>
      </c>
      <c r="N997" s="83" t="str">
        <f>IF(SP_SUL!AM996="","*",SP_SUL!AM996)</f>
        <v>ZEJ-ZEV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>
        <f>IF(SP_SUL!B997="","*",SP_SUL!B997)</f>
        <v>46084</v>
      </c>
      <c r="B998" s="83" t="str">
        <f>IF(SP_SUL!X997="","*",SP_SUL!X997)</f>
        <v>Contrato</v>
      </c>
      <c r="C998" s="83" t="str">
        <f>IF(SP_SUL!S997="","*",SP_SUL!S997)</f>
        <v>SP SUL</v>
      </c>
      <c r="D998" s="83" t="str">
        <f>IF(SP_SUL!T997="","*",SP_SUL!T997)</f>
        <v>ZKE-ZEV</v>
      </c>
      <c r="E998" s="83" t="str">
        <f>IF(SP_SUL!D997="","*",SP_SUL!D997)</f>
        <v>W97</v>
      </c>
      <c r="F998" s="83" t="str">
        <f>IF(SP_SUL!H997="","*",SP_SUL!H997)</f>
        <v>Z3VZEV1</v>
      </c>
      <c r="G998" s="83" t="str">
        <f>IF(SP_SUL!M997="","*",SP_SUL!M997)</f>
        <v>ZEJ-ZEV</v>
      </c>
      <c r="H998" s="116">
        <f>IF(SP_SUL!K997="","*",SP_SUL!K997)</f>
        <v>151</v>
      </c>
      <c r="I998" s="113">
        <f>IF(SP_SUL!O997="","*",SP_SUL!O997)</f>
        <v>0.2986111111111111</v>
      </c>
      <c r="J998" s="113">
        <f>IF(SP_SUL!P997="","*",SP_SUL!P997)</f>
        <v>6.9444444444444447E-4</v>
      </c>
      <c r="K998" s="83" t="str">
        <f>IF(SP_SUL!AK997="","*",SP_SUL!AK997)</f>
        <v>Z3VZEV1</v>
      </c>
      <c r="L998" s="83" t="str">
        <f>IF(SP_SUL!AM997="","*",SP_SUL!AM997)</f>
        <v>ZEJ-ZEV</v>
      </c>
      <c r="M998" s="83">
        <f>IF(SP_SUL!AP997="","*",SP_SUL!AP997)</f>
        <v>151</v>
      </c>
      <c r="N998" s="83" t="str">
        <f>IF(SP_SUL!AM997="","*",SP_SUL!AM997)</f>
        <v>ZEJ-ZEV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>
        <f>IF(SP_SUL!B998="","*",SP_SUL!B998)</f>
        <v>46084</v>
      </c>
      <c r="B999" s="83" t="str">
        <f>IF(SP_SUL!X998="","*",SP_SUL!X998)</f>
        <v>Contrato</v>
      </c>
      <c r="C999" s="83" t="str">
        <f>IF(SP_SUL!S998="","*",SP_SUL!S998)</f>
        <v>SP SUL</v>
      </c>
      <c r="D999" s="83" t="str">
        <f>IF(SP_SUL!T998="","*",SP_SUL!T998)</f>
        <v>ZKE-ZEV</v>
      </c>
      <c r="E999" s="83" t="str">
        <f>IF(SP_SUL!D998="","*",SP_SUL!D998)</f>
        <v>V96</v>
      </c>
      <c r="F999" s="83" t="str">
        <f>IF(SP_SUL!H998="","*",SP_SUL!H998)</f>
        <v>K67ZEV2</v>
      </c>
      <c r="G999" s="83" t="str">
        <f>IF(SP_SUL!M998="","*",SP_SUL!M998)</f>
        <v>ZEJ-ZEV</v>
      </c>
      <c r="H999" s="116">
        <f>IF(SP_SUL!K998="","*",SP_SUL!K998)</f>
        <v>150.9</v>
      </c>
      <c r="I999" s="113">
        <f>IF(SP_SUL!O998="","*",SP_SUL!O998)</f>
        <v>0.29166666666666669</v>
      </c>
      <c r="J999" s="113">
        <f>IF(SP_SUL!P998="","*",SP_SUL!P998)</f>
        <v>0.125</v>
      </c>
      <c r="K999" s="83" t="str">
        <f>IF(SP_SUL!AK998="","*",SP_SUL!AK998)</f>
        <v>K67ZEV2</v>
      </c>
      <c r="L999" s="83" t="str">
        <f>IF(SP_SUL!AM998="","*",SP_SUL!AM998)</f>
        <v>ZEJ-ZEV</v>
      </c>
      <c r="M999" s="83">
        <f>IF(SP_SUL!AP998="","*",SP_SUL!AP998)</f>
        <v>150.9</v>
      </c>
      <c r="N999" s="83" t="str">
        <f>IF(SP_SUL!AM998="","*",SP_SUL!AM998)</f>
        <v>ZEJ-ZEV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>
        <f>IF(SP_SUL!B999="","*",SP_SUL!B999)</f>
        <v>46084</v>
      </c>
      <c r="B1000" s="83" t="str">
        <f>IF(SP_SUL!X999="","*",SP_SUL!X999)</f>
        <v>Contrato</v>
      </c>
      <c r="C1000" s="83" t="str">
        <f>IF(SP_SUL!S999="","*",SP_SUL!S999)</f>
        <v>SP SUL</v>
      </c>
      <c r="D1000" s="83" t="str">
        <f>IF(SP_SUL!T999="","*",SP_SUL!T999)</f>
        <v>ZKE-ZEV</v>
      </c>
      <c r="E1000" s="83" t="str">
        <f>IF(SP_SUL!D999="","*",SP_SUL!D999)</f>
        <v>MOD ZRB</v>
      </c>
      <c r="F1000" s="83" t="str">
        <f>IF(SP_SUL!H999="","*",SP_SUL!H999)</f>
        <v>-</v>
      </c>
      <c r="G1000" s="83" t="str">
        <f>IF(SP_SUL!M999="","*",SP_SUL!M999)</f>
        <v>ZEJ-ZRB</v>
      </c>
      <c r="H1000" s="116">
        <f>IF(SP_SUL!K999="","*",SP_SUL!K999)</f>
        <v>145.9</v>
      </c>
      <c r="I1000" s="113">
        <f>IF(SP_SUL!O999="","*",SP_SUL!O999)</f>
        <v>0.33333333333333331</v>
      </c>
      <c r="J1000" s="113">
        <f>IF(SP_SUL!P999="","*",SP_SUL!P999)</f>
        <v>0.33333333333333331</v>
      </c>
      <c r="K1000" s="83" t="str">
        <f>IF(SP_SUL!AK999="","*",SP_SUL!AK999)</f>
        <v>-</v>
      </c>
      <c r="L1000" s="83" t="str">
        <f>IF(SP_SUL!AM999="","*",SP_SUL!AM999)</f>
        <v>ZEJ-ZRB</v>
      </c>
      <c r="M1000" s="83">
        <f>IF(SP_SUL!AP999="","*",SP_SUL!AP999)</f>
        <v>145.9</v>
      </c>
      <c r="N1000" s="83" t="str">
        <f>IF(SP_SUL!AM999="","*",SP_SUL!AM999)</f>
        <v>ZEJ-ZRB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>
        <f>IF(SP_SUL!B1000="","*",SP_SUL!B1000)</f>
        <v>46084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ZPT-ZPG</v>
      </c>
      <c r="E1001" s="83" t="str">
        <f>IF(SP_SUL!D1000="","*",SP_SUL!D1000)</f>
        <v>ANTONI  (TP-720)</v>
      </c>
      <c r="F1001" s="83" t="str">
        <f>IF(SP_SUL!H1000="","*",SP_SUL!H1000)</f>
        <v>-</v>
      </c>
      <c r="G1001" s="83" t="str">
        <f>IF(SP_SUL!M1000="","*",SP_SUL!M1000)</f>
        <v>ZZV-117</v>
      </c>
      <c r="H1001" s="116">
        <f>IF(SP_SUL!K1000="","*",SP_SUL!K1000)</f>
        <v>119.5</v>
      </c>
      <c r="I1001" s="113">
        <f>IF(SP_SUL!O1000="","*",SP_SUL!O1000)</f>
        <v>0.5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ZZV-117</v>
      </c>
      <c r="M1001" s="83">
        <f>IF(SP_SUL!AP1000="","*",SP_SUL!AP1000)</f>
        <v>119.5</v>
      </c>
      <c r="N1001" s="83" t="str">
        <f>IF(SP_SUL!AM1000="","*",SP_SUL!AM1000)</f>
        <v>ZZV-117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1176</v>
      </c>
      <c r="C2" s="121" t="s">
        <v>943</v>
      </c>
      <c r="D2" s="76" t="s">
        <v>945</v>
      </c>
      <c r="E2" s="76" t="s">
        <v>1177</v>
      </c>
      <c r="F2" s="99" t="s">
        <v>1178</v>
      </c>
      <c r="G2" s="76" t="s">
        <v>1179</v>
      </c>
      <c r="H2" s="76" t="s">
        <v>1180</v>
      </c>
      <c r="I2" s="76" t="s">
        <v>1181</v>
      </c>
      <c r="J2" s="76" t="s">
        <v>1182</v>
      </c>
      <c r="K2" s="78" t="s">
        <v>1183</v>
      </c>
    </row>
    <row r="3" spans="2:11" s="98" customFormat="1">
      <c r="B3" s="94" t="str">
        <f>IF(SP_SUL!Y6="","*",SP_SUL!Y6)</f>
        <v>*</v>
      </c>
      <c r="C3" s="95" t="str">
        <f>IF(SP_SUL!B6="","*",SP_SUL!B6)</f>
        <v>*</v>
      </c>
      <c r="D3" s="94" t="str">
        <f>IF(SP_SUL!D6="","*",SP_SUL!D6)</f>
        <v>*</v>
      </c>
      <c r="E3" s="94" t="str">
        <f>IF(SP_SUL!H6="","*",SP_SUL!H6)</f>
        <v>*</v>
      </c>
      <c r="F3" s="100" t="str">
        <f>IF(SP_SUL!M6="","*",SP_SUL!M6)</f>
        <v>-</v>
      </c>
      <c r="G3" s="95" t="str">
        <f>IF(SP_SUL!I6="","*",SP_SUL!I6)</f>
        <v>*</v>
      </c>
      <c r="H3" s="95" t="str">
        <f>IF(SP_SUL!AB6="","*",SP_SUL!AB6)</f>
        <v>*</v>
      </c>
      <c r="I3" s="95" t="str">
        <f>IF(SP_SUL!AC6="","*",SP_SUL!AC6)</f>
        <v>*</v>
      </c>
      <c r="J3" s="96" t="str">
        <f>IF(SP_SUL!AA6="","*",SP_SUL!AA6)</f>
        <v>*</v>
      </c>
      <c r="K3" s="97" t="str">
        <f>IF(SP_SUL!AD6="","*",SP_SUL!AD6)</f>
        <v>*</v>
      </c>
    </row>
    <row r="4" spans="2:11">
      <c r="B4" s="94" t="str">
        <f>IF(SP_SUL!Y7="","*",SP_SUL!Y7)</f>
        <v>*</v>
      </c>
      <c r="C4" s="95" t="str">
        <f>IF(SP_SUL!B7="","*",SP_SUL!B7)</f>
        <v>*</v>
      </c>
      <c r="D4" s="94" t="str">
        <f>IF(SP_SUL!D7="","*",SP_SUL!D7)</f>
        <v>*</v>
      </c>
      <c r="E4" s="94" t="str">
        <f>IF(SP_SUL!H7="","*",SP_SUL!H7)</f>
        <v>*</v>
      </c>
      <c r="F4" s="100" t="str">
        <f>IF(SP_SUL!M7="","*",SP_SUL!M7)</f>
        <v>-</v>
      </c>
      <c r="G4" s="95" t="str">
        <f>IF(SP_SUL!I7="","*",SP_SUL!I7)</f>
        <v>*</v>
      </c>
      <c r="H4" s="95" t="str">
        <f>IF(SP_SUL!AB7="","*",SP_SUL!AB7)</f>
        <v>*</v>
      </c>
      <c r="I4" s="95" t="str">
        <f>IF(SP_SUL!AC7="","*",SP_SUL!AC7)</f>
        <v>*</v>
      </c>
      <c r="J4" s="96" t="str">
        <f>IF(SP_SUL!AA7="","*",SP_SUL!AA7)</f>
        <v>-</v>
      </c>
      <c r="K4" s="97" t="str">
        <f>IF(SP_SUL!AD7="","*",SP_SUL!AD7)</f>
        <v>*</v>
      </c>
    </row>
    <row r="5" spans="2:11">
      <c r="B5" s="94" t="str">
        <f>IF(SP_SUL!Y8="","*",SP_SUL!Y8)</f>
        <v>*</v>
      </c>
      <c r="C5" s="95">
        <f>IF(SP_SUL!B8="","*",SP_SUL!B8)</f>
        <v>46083</v>
      </c>
      <c r="D5" s="94" t="str">
        <f>IF(SP_SUL!D8="","*",SP_SUL!D8)</f>
        <v>DANIEL (TP-647)</v>
      </c>
      <c r="E5" s="94" t="str">
        <f>IF(SP_SUL!H8="","*",SP_SUL!H8)</f>
        <v>-</v>
      </c>
      <c r="F5" s="100" t="str">
        <f>IF(SP_SUL!M8="","*",SP_SUL!M8)</f>
        <v>ZST</v>
      </c>
      <c r="G5" s="95" t="str">
        <f>IF(SP_SUL!I8="","*",SP_SUL!I8)</f>
        <v>-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-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*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 t="str">
        <f>IF(SP_SUL!B13="","*",SP_SUL!B13)</f>
        <v>*</v>
      </c>
      <c r="D10" s="94" t="str">
        <f>IF(SP_SUL!D13="","*",SP_SUL!D13)</f>
        <v>*</v>
      </c>
      <c r="E10" s="94" t="str">
        <f>IF(SP_SUL!H13="","*",SP_SUL!H13)</f>
        <v>*</v>
      </c>
      <c r="F10" s="100" t="str">
        <f>IF(SP_SUL!M13="","*",SP_SUL!M13)</f>
        <v>-</v>
      </c>
      <c r="G10" s="95" t="str">
        <f>IF(SP_SUL!I13="","*",SP_SUL!I13)</f>
        <v>*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*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 t="str">
        <f>IF(SP_SUL!B14="","*",SP_SUL!B14)</f>
        <v>*</v>
      </c>
      <c r="D11" s="94" t="str">
        <f>IF(SP_SUL!D14="","*",SP_SUL!D14)</f>
        <v>*</v>
      </c>
      <c r="E11" s="94" t="str">
        <f>IF(SP_SUL!H14="","*",SP_SUL!H14)</f>
        <v>*</v>
      </c>
      <c r="F11" s="100" t="str">
        <f>IF(SP_SUL!M14="","*",SP_SUL!M14)</f>
        <v>-</v>
      </c>
      <c r="G11" s="95" t="str">
        <f>IF(SP_SUL!I14="","*",SP_SUL!I14)</f>
        <v>*</v>
      </c>
      <c r="H11" s="95" t="str">
        <f>IF(SP_SUL!AB14="","*",SP_SUL!AB14)</f>
        <v>*</v>
      </c>
      <c r="I11" s="95" t="str">
        <f>IF(SP_SUL!AC14="","*",SP_SUL!AC14)</f>
        <v>*</v>
      </c>
      <c r="J11" s="96" t="str">
        <f>IF(SP_SUL!AA14="","*",SP_SUL!AA14)</f>
        <v>*</v>
      </c>
      <c r="K11" s="97" t="str">
        <f>IF(SP_SUL!AD14="","*",SP_SUL!AD14)</f>
        <v>*</v>
      </c>
    </row>
    <row r="12" spans="2:11">
      <c r="B12" s="94" t="str">
        <f>IF(SP_SUL!Y15="","*",SP_SUL!Y15)</f>
        <v>*</v>
      </c>
      <c r="C12" s="95" t="str">
        <f>IF(SP_SUL!B15="","*",SP_SUL!B15)</f>
        <v>*</v>
      </c>
      <c r="D12" s="94" t="str">
        <f>IF(SP_SUL!D15="","*",SP_SUL!D15)</f>
        <v>*</v>
      </c>
      <c r="E12" s="94" t="str">
        <f>IF(SP_SUL!H15="","*",SP_SUL!H15)</f>
        <v>*</v>
      </c>
      <c r="F12" s="100" t="str">
        <f>IF(SP_SUL!M15="","*",SP_SUL!M15)</f>
        <v>-</v>
      </c>
      <c r="G12" s="95" t="str">
        <f>IF(SP_SUL!I15="","*",SP_SUL!I15)</f>
        <v>*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*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 t="str">
        <f>IF(SP_SUL!B16="","*",SP_SUL!B16)</f>
        <v>*</v>
      </c>
      <c r="D13" s="94" t="str">
        <f>IF(SP_SUL!D16="","*",SP_SUL!D16)</f>
        <v>*</v>
      </c>
      <c r="E13" s="94" t="str">
        <f>IF(SP_SUL!H16="","*",SP_SUL!H16)</f>
        <v>*</v>
      </c>
      <c r="F13" s="100" t="str">
        <f>IF(SP_SUL!M16="","*",SP_SUL!M16)</f>
        <v>-</v>
      </c>
      <c r="G13" s="95" t="str">
        <f>IF(SP_SUL!I16="","*",SP_SUL!I16)</f>
        <v>*</v>
      </c>
      <c r="H13" s="95" t="str">
        <f>IF(SP_SUL!AB16="","*",SP_SUL!AB16)</f>
        <v>*</v>
      </c>
      <c r="I13" s="95" t="str">
        <f>IF(SP_SUL!AC16="","*",SP_SUL!AC16)</f>
        <v>*</v>
      </c>
      <c r="J13" s="96" t="str">
        <f>IF(SP_SUL!AA16="","*",SP_SUL!AA16)</f>
        <v>*</v>
      </c>
      <c r="K13" s="97" t="str">
        <f>IF(SP_SUL!AD16="","*",SP_SUL!AD16)</f>
        <v>*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*</v>
      </c>
      <c r="E14" s="94" t="str">
        <f>IF(SP_SUL!H17="","*",SP_SUL!H17)</f>
        <v>*</v>
      </c>
      <c r="F14" s="100" t="str">
        <f>IF(SP_SUL!M17="","*",SP_SUL!M17)</f>
        <v>-</v>
      </c>
      <c r="G14" s="95" t="str">
        <f>IF(SP_SUL!I17="","*",SP_SUL!I17)</f>
        <v>*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*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 t="str">
        <f>IF(SP_SUL!B19="","*",SP_SUL!B19)</f>
        <v>*</v>
      </c>
      <c r="D16" s="94" t="str">
        <f>IF(SP_SUL!D19="","*",SP_SUL!D19)</f>
        <v>*</v>
      </c>
      <c r="E16" s="94" t="str">
        <f>IF(SP_SUL!H19="","*",SP_SUL!H19)</f>
        <v>*</v>
      </c>
      <c r="F16" s="100" t="str">
        <f>IF(SP_SUL!M19="","*",SP_SUL!M19)</f>
        <v>-</v>
      </c>
      <c r="G16" s="95" t="str">
        <f>IF(SP_SUL!I19="","*",SP_SUL!I19)</f>
        <v>*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*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 t="str">
        <f>IF(SP_SUL!B20="","*",SP_SUL!B20)</f>
        <v>*</v>
      </c>
      <c r="D17" s="94" t="str">
        <f>IF(SP_SUL!D20="","*",SP_SUL!D20)</f>
        <v>*</v>
      </c>
      <c r="E17" s="94" t="str">
        <f>IF(SP_SUL!H20="","*",SP_SUL!H20)</f>
        <v>*</v>
      </c>
      <c r="F17" s="100" t="str">
        <f>IF(SP_SUL!M20="","*",SP_SUL!M20)</f>
        <v>-</v>
      </c>
      <c r="G17" s="95" t="str">
        <f>IF(SP_SUL!I20="","*",SP_SUL!I20)</f>
        <v>*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*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 t="str">
        <f>IF(SP_SUL!B21="","*",SP_SUL!B21)</f>
        <v>*</v>
      </c>
      <c r="D18" s="94" t="str">
        <f>IF(SP_SUL!D21="","*",SP_SUL!D21)</f>
        <v>*</v>
      </c>
      <c r="E18" s="94" t="str">
        <f>IF(SP_SUL!H21="","*",SP_SUL!H21)</f>
        <v>*</v>
      </c>
      <c r="F18" s="100" t="str">
        <f>IF(SP_SUL!M21="","*",SP_SUL!M21)</f>
        <v>-</v>
      </c>
      <c r="G18" s="95" t="str">
        <f>IF(SP_SUL!I21="","*",SP_SUL!I21)</f>
        <v>*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*</v>
      </c>
      <c r="K18" s="97" t="str">
        <f>IF(SP_SUL!AD21="","*",SP_SUL!AD21)</f>
        <v>*</v>
      </c>
    </row>
    <row r="19" spans="2:11">
      <c r="B19" s="94" t="str">
        <f>IF(SP_SUL!Y22="","*",SP_SUL!Y22)</f>
        <v>*</v>
      </c>
      <c r="C19" s="95" t="str">
        <f>IF(SP_SUL!B22="","*",SP_SUL!B22)</f>
        <v>*</v>
      </c>
      <c r="D19" s="94" t="str">
        <f>IF(SP_SUL!D22="","*",SP_SUL!D22)</f>
        <v>*</v>
      </c>
      <c r="E19" s="94" t="str">
        <f>IF(SP_SUL!H22="","*",SP_SUL!H22)</f>
        <v>*</v>
      </c>
      <c r="F19" s="100" t="str">
        <f>IF(SP_SUL!M22="","*",SP_SUL!M22)</f>
        <v>-</v>
      </c>
      <c r="G19" s="95" t="str">
        <f>IF(SP_SUL!I22="","*",SP_SUL!I22)</f>
        <v>*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*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 t="str">
        <f>IF(SP_SUL!B23="","*",SP_SUL!B23)</f>
        <v>*</v>
      </c>
      <c r="D20" s="94" t="str">
        <f>IF(SP_SUL!D23="","*",SP_SUL!D23)</f>
        <v>*</v>
      </c>
      <c r="E20" s="94" t="str">
        <f>IF(SP_SUL!H23="","*",SP_SUL!H23)</f>
        <v>*</v>
      </c>
      <c r="F20" s="100" t="str">
        <f>IF(SP_SUL!M23="","*",SP_SUL!M23)</f>
        <v>-</v>
      </c>
      <c r="G20" s="95" t="str">
        <f>IF(SP_SUL!I23="","*",SP_SUL!I23)</f>
        <v>*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*</v>
      </c>
      <c r="K20" s="97" t="str">
        <f>IF(SP_SUL!AD23="","*",SP_SUL!AD23)</f>
        <v>*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 t="str">
        <f>IF(SP_SUL!B26="","*",SP_SUL!B26)</f>
        <v>*</v>
      </c>
      <c r="D23" s="94" t="str">
        <f>IF(SP_SUL!D26="","*",SP_SUL!D26)</f>
        <v>*</v>
      </c>
      <c r="E23" s="94" t="str">
        <f>IF(SP_SUL!H26="","*",SP_SUL!H26)</f>
        <v>*</v>
      </c>
      <c r="F23" s="100" t="str">
        <f>IF(SP_SUL!M26="","*",SP_SUL!M26)</f>
        <v>-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*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 t="str">
        <f>IF(SP_SUL!B27="","*",SP_SUL!B27)</f>
        <v>*</v>
      </c>
      <c r="D24" s="94" t="str">
        <f>IF(SP_SUL!D27="","*",SP_SUL!D27)</f>
        <v>*</v>
      </c>
      <c r="E24" s="94" t="str">
        <f>IF(SP_SUL!H27="","*",SP_SUL!H27)</f>
        <v>*</v>
      </c>
      <c r="F24" s="100" t="str">
        <f>IF(SP_SUL!M27="","*",SP_SUL!M27)</f>
        <v>-</v>
      </c>
      <c r="G24" s="95" t="str">
        <f>IF(SP_SUL!I27="","*",SP_SUL!I27)</f>
        <v>*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 t="str">
        <f>IF(SP_SUL!B28="","*",SP_SUL!B28)</f>
        <v>*</v>
      </c>
      <c r="D25" s="94" t="str">
        <f>IF(SP_SUL!D28="","*",SP_SUL!D28)</f>
        <v>*</v>
      </c>
      <c r="E25" s="94" t="str">
        <f>IF(SP_SUL!H28="","*",SP_SUL!H28)</f>
        <v>*</v>
      </c>
      <c r="F25" s="100" t="str">
        <f>IF(SP_SUL!M28="","*",SP_SUL!M28)</f>
        <v>-</v>
      </c>
      <c r="G25" s="95" t="str">
        <f>IF(SP_SUL!I28="","*",SP_SUL!I28)</f>
        <v>*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*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 t="str">
        <f>IF(SP_SUL!B29="","*",SP_SUL!B29)</f>
        <v>*</v>
      </c>
      <c r="D26" s="94" t="str">
        <f>IF(SP_SUL!D29="","*",SP_SUL!D29)</f>
        <v>*</v>
      </c>
      <c r="E26" s="94" t="str">
        <f>IF(SP_SUL!H29="","*",SP_SUL!H29)</f>
        <v>*</v>
      </c>
      <c r="F26" s="100" t="str">
        <f>IF(SP_SUL!M29="","*",SP_SUL!M29)</f>
        <v>-</v>
      </c>
      <c r="G26" s="95" t="str">
        <f>IF(SP_SUL!I29="","*",SP_SUL!I29)</f>
        <v>*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 t="str">
        <f>IF(SP_SUL!B31="","*",SP_SUL!B31)</f>
        <v>*</v>
      </c>
      <c r="D28" s="94" t="str">
        <f>IF(SP_SUL!D31="","*",SP_SUL!D31)</f>
        <v>*</v>
      </c>
      <c r="E28" s="94" t="str">
        <f>IF(SP_SUL!H31="","*",SP_SUL!H31)</f>
        <v>*</v>
      </c>
      <c r="F28" s="100" t="str">
        <f>IF(SP_SUL!M31="","*",SP_SUL!M31)</f>
        <v>-</v>
      </c>
      <c r="G28" s="95" t="str">
        <f>IF(SP_SUL!I31="","*",SP_SUL!I31)</f>
        <v>*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*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 t="str">
        <f>IF(SP_SUL!B32="","*",SP_SUL!B32)</f>
        <v>*</v>
      </c>
      <c r="D29" s="94" t="str">
        <f>IF(SP_SUL!D32="","*",SP_SUL!D32)</f>
        <v>*</v>
      </c>
      <c r="E29" s="94" t="str">
        <f>IF(SP_SUL!H32="","*",SP_SUL!H32)</f>
        <v>*</v>
      </c>
      <c r="F29" s="100" t="str">
        <f>IF(SP_SUL!M32="","*",SP_SUL!M32)</f>
        <v>-</v>
      </c>
      <c r="G29" s="95" t="str">
        <f>IF(SP_SUL!I32="","*",SP_SUL!I32)</f>
        <v>*</v>
      </c>
      <c r="H29" s="95" t="str">
        <f>IF(SP_SUL!AB32="","*",SP_SUL!AB32)</f>
        <v>*</v>
      </c>
      <c r="I29" s="95" t="str">
        <f>IF(SP_SUL!AC32="","*",SP_SUL!AC32)</f>
        <v>*</v>
      </c>
      <c r="J29" s="96" t="str">
        <f>IF(SP_SUL!AA32="","*",SP_SUL!AA32)</f>
        <v>*</v>
      </c>
      <c r="K29" s="97" t="str">
        <f>IF(SP_SUL!AD32="","*",SP_SUL!AD32)</f>
        <v>*</v>
      </c>
    </row>
    <row r="30" spans="2:11">
      <c r="B30" s="94" t="str">
        <f>IF(SP_SUL!Y33="","*",SP_SUL!Y33)</f>
        <v>*</v>
      </c>
      <c r="C30" s="95" t="str">
        <f>IF(SP_SUL!B33="","*",SP_SUL!B33)</f>
        <v>*</v>
      </c>
      <c r="D30" s="94" t="str">
        <f>IF(SP_SUL!D33="","*",SP_SUL!D33)</f>
        <v>*</v>
      </c>
      <c r="E30" s="94" t="str">
        <f>IF(SP_SUL!H33="","*",SP_SUL!H33)</f>
        <v>*</v>
      </c>
      <c r="F30" s="100" t="str">
        <f>IF(SP_SUL!M33="","*",SP_SUL!M33)</f>
        <v>-</v>
      </c>
      <c r="G30" s="95" t="str">
        <f>IF(SP_SUL!I33="","*",SP_SUL!I33)</f>
        <v>*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*</v>
      </c>
      <c r="K30" s="97" t="str">
        <f>IF(SP_SUL!AD33="","*",SP_SUL!AD33)</f>
        <v>*</v>
      </c>
    </row>
    <row r="31" spans="2:11">
      <c r="B31" s="94" t="str">
        <f>IF(SP_SUL!Y34="","*",SP_SUL!Y34)</f>
        <v>*</v>
      </c>
      <c r="C31" s="95" t="str">
        <f>IF(SP_SUL!B34="","*",SP_SUL!B34)</f>
        <v>*</v>
      </c>
      <c r="D31" s="94" t="str">
        <f>IF(SP_SUL!D34="","*",SP_SUL!D34)</f>
        <v>*</v>
      </c>
      <c r="E31" s="94" t="str">
        <f>IF(SP_SUL!H34="","*",SP_SUL!H34)</f>
        <v>*</v>
      </c>
      <c r="F31" s="100" t="str">
        <f>IF(SP_SUL!M34="","*",SP_SUL!M34)</f>
        <v>-</v>
      </c>
      <c r="G31" s="95" t="str">
        <f>IF(SP_SUL!I34="","*",SP_SUL!I34)</f>
        <v>*</v>
      </c>
      <c r="H31" s="95" t="str">
        <f>IF(SP_SUL!AB34="","*",SP_SUL!AB34)</f>
        <v>*</v>
      </c>
      <c r="I31" s="95" t="str">
        <f>IF(SP_SUL!AC34="","*",SP_SUL!AC34)</f>
        <v>*</v>
      </c>
      <c r="J31" s="96" t="str">
        <f>IF(SP_SUL!AA34="","*",SP_SUL!AA34)</f>
        <v>*</v>
      </c>
      <c r="K31" s="97" t="str">
        <f>IF(SP_SUL!AD34="","*",SP_SUL!AD34)</f>
        <v>*</v>
      </c>
    </row>
    <row r="32" spans="2:11">
      <c r="B32" s="94" t="str">
        <f>IF(SP_SUL!Y35="","*",SP_SUL!Y35)</f>
        <v>*</v>
      </c>
      <c r="C32" s="95" t="str">
        <f>IF(SP_SUL!B35="","*",SP_SUL!B35)</f>
        <v>*</v>
      </c>
      <c r="D32" s="94" t="str">
        <f>IF(SP_SUL!D35="","*",SP_SUL!D35)</f>
        <v>*</v>
      </c>
      <c r="E32" s="94" t="str">
        <f>IF(SP_SUL!H35="","*",SP_SUL!H35)</f>
        <v>*</v>
      </c>
      <c r="F32" s="100" t="str">
        <f>IF(SP_SUL!M35="","*",SP_SUL!M35)</f>
        <v>-</v>
      </c>
      <c r="G32" s="95" t="str">
        <f>IF(SP_SUL!I35="","*",SP_SUL!I35)</f>
        <v>*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*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 t="str">
        <f>IF(SP_SUL!B36="","*",SP_SUL!B36)</f>
        <v>*</v>
      </c>
      <c r="D33" s="94" t="str">
        <f>IF(SP_SUL!D36="","*",SP_SUL!D36)</f>
        <v>*</v>
      </c>
      <c r="E33" s="94" t="str">
        <f>IF(SP_SUL!H36="","*",SP_SUL!H36)</f>
        <v>*</v>
      </c>
      <c r="F33" s="100" t="str">
        <f>IF(SP_SUL!M36="","*",SP_SUL!M36)</f>
        <v>-</v>
      </c>
      <c r="G33" s="95" t="str">
        <f>IF(SP_SUL!I36="","*",SP_SUL!I36)</f>
        <v>*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*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 t="str">
        <f>IF(SP_SUL!B37="","*",SP_SUL!B37)</f>
        <v>*</v>
      </c>
      <c r="D34" s="94" t="str">
        <f>IF(SP_SUL!D37="","*",SP_SUL!D37)</f>
        <v>*</v>
      </c>
      <c r="E34" s="94" t="str">
        <f>IF(SP_SUL!H37="","*",SP_SUL!H37)</f>
        <v>*</v>
      </c>
      <c r="F34" s="100" t="str">
        <f>IF(SP_SUL!M37="","*",SP_SUL!M37)</f>
        <v>-</v>
      </c>
      <c r="G34" s="95" t="str">
        <f>IF(SP_SUL!I37="","*",SP_SUL!I37)</f>
        <v>*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*</v>
      </c>
      <c r="K34" s="97" t="str">
        <f>IF(SP_SUL!AD37="","*",SP_SUL!AD37)</f>
        <v>*</v>
      </c>
    </row>
    <row r="35" spans="2:11">
      <c r="B35" s="94" t="str">
        <f>IF(SP_SUL!Y38="","*",SP_SUL!Y38)</f>
        <v>*</v>
      </c>
      <c r="C35" s="95" t="str">
        <f>IF(SP_SUL!B38="","*",SP_SUL!B38)</f>
        <v>*</v>
      </c>
      <c r="D35" s="94" t="str">
        <f>IF(SP_SUL!D38="","*",SP_SUL!D38)</f>
        <v>*</v>
      </c>
      <c r="E35" s="94" t="str">
        <f>IF(SP_SUL!H38="","*",SP_SUL!H38)</f>
        <v>*</v>
      </c>
      <c r="F35" s="100" t="str">
        <f>IF(SP_SUL!M38="","*",SP_SUL!M38)</f>
        <v>-</v>
      </c>
      <c r="G35" s="95" t="str">
        <f>IF(SP_SUL!I38="","*",SP_SUL!I38)</f>
        <v>*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*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 t="str">
        <f>IF(SP_SUL!B39="","*",SP_SUL!B39)</f>
        <v>*</v>
      </c>
      <c r="D36" s="94" t="str">
        <f>IF(SP_SUL!D39="","*",SP_SUL!D39)</f>
        <v>*</v>
      </c>
      <c r="E36" s="94" t="str">
        <f>IF(SP_SUL!H39="","*",SP_SUL!H39)</f>
        <v>*</v>
      </c>
      <c r="F36" s="100" t="str">
        <f>IF(SP_SUL!M39="","*",SP_SUL!M39)</f>
        <v>-</v>
      </c>
      <c r="G36" s="95" t="str">
        <f>IF(SP_SUL!I39="","*",SP_SUL!I39)</f>
        <v>*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*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>
        <f>IF(SP_SUL!B939="","*",SP_SUL!B939)</f>
        <v>46083</v>
      </c>
      <c r="D936" s="94" t="str">
        <f>IF(SP_SUL!D939="","*",SP_SUL!D939)</f>
        <v>ROGÉRIO (TP-730)</v>
      </c>
      <c r="E936" s="94" t="str">
        <f>IF(SP_SUL!H939="","*",SP_SUL!H939)</f>
        <v>-</v>
      </c>
      <c r="F936" s="100" t="str">
        <f>IF(SP_SUL!M939="","*",SP_SUL!M939)</f>
        <v>ZYU</v>
      </c>
      <c r="G936" s="95" t="str">
        <f>IF(SP_SUL!I939="","*",SP_SUL!I939)</f>
        <v>-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-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>
        <f>IF(SP_SUL!B940="","*",SP_SUL!B940)</f>
        <v>46083</v>
      </c>
      <c r="D937" s="94" t="str">
        <f>IF(SP_SUL!D940="","*",SP_SUL!D940)</f>
        <v>V93</v>
      </c>
      <c r="E937" s="94" t="str">
        <f>IF(SP_SUL!H940="","*",SP_SUL!H940)</f>
        <v>ZYU1</v>
      </c>
      <c r="F937" s="100" t="str">
        <f>IF(SP_SUL!M940="","*",SP_SUL!M940)</f>
        <v>ZYU-ZST</v>
      </c>
      <c r="G937" s="95" t="str">
        <f>IF(SP_SUL!I940="","*",SP_SUL!I940)</f>
        <v>ZYU1</v>
      </c>
      <c r="H937" s="95" t="str">
        <f>IF(SP_SUL!AB940="","*",SP_SUL!AB940)</f>
        <v>FIXO</v>
      </c>
      <c r="I937" s="95" t="str">
        <f>IF(SP_SUL!AC940="","*",SP_SUL!AC940)</f>
        <v>ACIONAMENTO</v>
      </c>
      <c r="J937" s="96" t="str">
        <f>IF(SP_SUL!AA940="","*",SP_SUL!AA940)</f>
        <v>1 (Palazzi)</v>
      </c>
      <c r="K937" s="97">
        <f>IF(SP_SUL!AD940="","*",SP_SUL!AD940)</f>
        <v>0.33333333333333331</v>
      </c>
    </row>
    <row r="938" spans="2:11">
      <c r="B938" s="94" t="str">
        <f>IF(SP_SUL!Y941="","*",SP_SUL!Y941)</f>
        <v>*</v>
      </c>
      <c r="C938" s="95">
        <f>IF(SP_SUL!B941="","*",SP_SUL!B941)</f>
        <v>46083</v>
      </c>
      <c r="D938" s="94" t="str">
        <f>IF(SP_SUL!D941="","*",SP_SUL!D941)</f>
        <v>W59</v>
      </c>
      <c r="E938" s="94" t="str">
        <f>IF(SP_SUL!H941="","*",SP_SUL!H941)</f>
        <v>ZYU1</v>
      </c>
      <c r="F938" s="100" t="str">
        <f>IF(SP_SUL!M941="","*",SP_SUL!M941)</f>
        <v>ZXP-ZFY</v>
      </c>
      <c r="G938" s="95" t="str">
        <f>IF(SP_SUL!I941="","*",SP_SUL!I941)</f>
        <v>ZYU1</v>
      </c>
      <c r="H938" s="95" t="str">
        <f>IF(SP_SUL!AB941="","*",SP_SUL!AB941)</f>
        <v>ESCALA</v>
      </c>
      <c r="I938" s="95" t="str">
        <f>IF(SP_SUL!AC941="","*",SP_SUL!AC941)</f>
        <v>AGD ACIONAMENTO PCM</v>
      </c>
      <c r="J938" s="96" t="str">
        <f>IF(SP_SUL!AA941="","*",SP_SUL!AA941)</f>
        <v>1 (Escala + Auxiliar fixo)</v>
      </c>
      <c r="K938" s="97">
        <f>IF(SP_SUL!AD941="","*",SP_SUL!AD941)</f>
        <v>0.35416666666666669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ROBSON (TF-701)</v>
      </c>
      <c r="E939" s="94" t="str">
        <f>IF(SP_SUL!H942="","*",SP_SUL!H942)</f>
        <v>-</v>
      </c>
      <c r="F939" s="100" t="str">
        <f>IF(SP_SUL!M942="","*",SP_SUL!M942)</f>
        <v>ZDY-ZFY</v>
      </c>
      <c r="G939" s="95" t="str">
        <f>IF(SP_SUL!I942="","*",SP_SUL!I942)</f>
        <v>-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-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JACIANO (TF-674)</v>
      </c>
      <c r="E940" s="94" t="str">
        <f>IF(SP_SUL!H943="","*",SP_SUL!H943)</f>
        <v>-</v>
      </c>
      <c r="F940" s="100" t="str">
        <f>IF(SP_SUL!M943="","*",SP_SUL!M943)</f>
        <v>ZDY-ZFY</v>
      </c>
      <c r="G940" s="95" t="str">
        <f>IF(SP_SUL!I943="","*",SP_SUL!I943)</f>
        <v>-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-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>
        <f>IF(SP_SUL!B944="","*",SP_SUL!B944)</f>
        <v>46084</v>
      </c>
      <c r="D941" s="94" t="str">
        <f>IF(SP_SUL!D944="","*",SP_SUL!D944)</f>
        <v>EDSON/NIVALDO (TP-819)</v>
      </c>
      <c r="E941" s="94" t="str">
        <f>IF(SP_SUL!H944="","*",SP_SUL!H944)</f>
        <v>-</v>
      </c>
      <c r="F941" s="100" t="str">
        <f>IF(SP_SUL!M944="","*",SP_SUL!M944)</f>
        <v>ZXI-ZVK</v>
      </c>
      <c r="G941" s="95" t="str">
        <f>IF(SP_SUL!I944="","*",SP_SUL!I944)</f>
        <v>-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-</v>
      </c>
      <c r="K941" s="97" t="str">
        <f>IF(SP_SUL!AD944="","*",SP_SUL!AD944)</f>
        <v>-</v>
      </c>
    </row>
    <row r="942" spans="2:11">
      <c r="B942" s="94" t="str">
        <f>IF(SP_SUL!Y945="","*",SP_SUL!Y945)</f>
        <v>*</v>
      </c>
      <c r="C942" s="95">
        <f>IF(SP_SUL!B945="","*",SP_SUL!B945)</f>
        <v>46084</v>
      </c>
      <c r="D942" s="94" t="str">
        <f>IF(SP_SUL!D945="","*",SP_SUL!D945)</f>
        <v>DANIEL (TP-647)</v>
      </c>
      <c r="E942" s="94" t="str">
        <f>IF(SP_SUL!H945="","*",SP_SUL!H945)</f>
        <v>-</v>
      </c>
      <c r="F942" s="100" t="str">
        <f>IF(SP_SUL!M945="","*",SP_SUL!M945)</f>
        <v>ZST</v>
      </c>
      <c r="G942" s="95" t="str">
        <f>IF(SP_SUL!I945="","*",SP_SUL!I945)</f>
        <v>-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-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>
        <f>IF(SP_SUL!B946="","*",SP_SUL!B946)</f>
        <v>46084</v>
      </c>
      <c r="D943" s="94" t="str">
        <f>IF(SP_SUL!D946="","*",SP_SUL!D946)</f>
        <v>V93</v>
      </c>
      <c r="E943" s="94" t="str">
        <f>IF(SP_SUL!H946="","*",SP_SUL!H946)</f>
        <v>ZYU1</v>
      </c>
      <c r="F943" s="100" t="str">
        <f>IF(SP_SUL!M946="","*",SP_SUL!M946)</f>
        <v>ZYU-ZST</v>
      </c>
      <c r="G943" s="95" t="str">
        <f>IF(SP_SUL!I946="","*",SP_SUL!I946)</f>
        <v>ZYU1</v>
      </c>
      <c r="H943" s="95" t="str">
        <f>IF(SP_SUL!AB946="","*",SP_SUL!AB946)</f>
        <v>FIXO</v>
      </c>
      <c r="I943" s="95" t="str">
        <f>IF(SP_SUL!AC946="","*",SP_SUL!AC946)</f>
        <v>ACIONAMENTO</v>
      </c>
      <c r="J943" s="96" t="str">
        <f>IF(SP_SUL!AA946="","*",SP_SUL!AA946)</f>
        <v>1 (Palazzi)</v>
      </c>
      <c r="K943" s="97">
        <f>IF(SP_SUL!AD946="","*",SP_SUL!AD946)</f>
        <v>0.33333333333333331</v>
      </c>
    </row>
    <row r="944" spans="2:11">
      <c r="B944" s="94" t="str">
        <f>IF(SP_SUL!Y947="","*",SP_SUL!Y947)</f>
        <v>*</v>
      </c>
      <c r="C944" s="95">
        <f>IF(SP_SUL!B947="","*",SP_SUL!B947)</f>
        <v>46084</v>
      </c>
      <c r="D944" s="94" t="str">
        <f>IF(SP_SUL!D947="","*",SP_SUL!D947)</f>
        <v>ROGÉRIO (TP-730)</v>
      </c>
      <c r="E944" s="94" t="str">
        <f>IF(SP_SUL!H947="","*",SP_SUL!H947)</f>
        <v>-</v>
      </c>
      <c r="F944" s="100" t="str">
        <f>IF(SP_SUL!M947="","*",SP_SUL!M947)</f>
        <v>ZYU</v>
      </c>
      <c r="G944" s="95" t="str">
        <f>IF(SP_SUL!I947="","*",SP_SUL!I947)</f>
        <v>-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-</v>
      </c>
      <c r="K944" s="97" t="str">
        <f>IF(SP_SUL!AD947="","*",SP_SUL!AD947)</f>
        <v>-</v>
      </c>
    </row>
    <row r="945" spans="2:11">
      <c r="B945" s="94" t="str">
        <f>IF(SP_SUL!Y948="","*",SP_SUL!Y948)</f>
        <v>*</v>
      </c>
      <c r="C945" s="95">
        <f>IF(SP_SUL!B948="","*",SP_SUL!B948)</f>
        <v>46084</v>
      </c>
      <c r="D945" s="94" t="str">
        <f>IF(SP_SUL!D948="","*",SP_SUL!D948)</f>
        <v>W59</v>
      </c>
      <c r="E945" s="94" t="str">
        <f>IF(SP_SUL!H948="","*",SP_SUL!H948)</f>
        <v>ZYU1</v>
      </c>
      <c r="F945" s="100" t="str">
        <f>IF(SP_SUL!M948="","*",SP_SUL!M948)</f>
        <v>ZXP-ZFY</v>
      </c>
      <c r="G945" s="95" t="str">
        <f>IF(SP_SUL!I948="","*",SP_SUL!I948)</f>
        <v>ZYU1</v>
      </c>
      <c r="H945" s="95" t="str">
        <f>IF(SP_SUL!AB948="","*",SP_SUL!AB948)</f>
        <v>ESCALA</v>
      </c>
      <c r="I945" s="95" t="str">
        <f>IF(SP_SUL!AC948="","*",SP_SUL!AC948)</f>
        <v>AGD ACIONAMENTO PCM</v>
      </c>
      <c r="J945" s="96" t="str">
        <f>IF(SP_SUL!AA948="","*",SP_SUL!AA948)</f>
        <v>1 (Escala + Auxiliar fixo)</v>
      </c>
      <c r="K945" s="97">
        <f>IF(SP_SUL!AD948="","*",SP_SUL!AD948)</f>
        <v>0.35416666666666669</v>
      </c>
    </row>
    <row r="946" spans="2:11">
      <c r="B946" s="94" t="str">
        <f>IF(SP_SUL!Y949="","*",SP_SUL!Y949)</f>
        <v>*</v>
      </c>
      <c r="C946" s="95">
        <f>IF(SP_SUL!B949="","*",SP_SUL!B949)</f>
        <v>46084</v>
      </c>
      <c r="D946" s="94" t="str">
        <f>IF(SP_SUL!D949="","*",SP_SUL!D949)</f>
        <v>ROBSON (TF-701)</v>
      </c>
      <c r="E946" s="94" t="str">
        <f>IF(SP_SUL!H949="","*",SP_SUL!H949)</f>
        <v>-</v>
      </c>
      <c r="F946" s="100" t="str">
        <f>IF(SP_SUL!M949="","*",SP_SUL!M949)</f>
        <v>ZDY-ZFY</v>
      </c>
      <c r="G946" s="95" t="str">
        <f>IF(SP_SUL!I949="","*",SP_SUL!I949)</f>
        <v>-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-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>
        <f>IF(SP_SUL!B950="","*",SP_SUL!B950)</f>
        <v>46083</v>
      </c>
      <c r="D947" s="94" t="str">
        <f>IF(SP_SUL!D950="","*",SP_SUL!D950)</f>
        <v>V92</v>
      </c>
      <c r="E947" s="94" t="str">
        <f>IF(SP_SUL!H950="","*",SP_SUL!H950)</f>
        <v>ZAC-2</v>
      </c>
      <c r="F947" s="100" t="str">
        <f>IF(SP_SUL!M950="","*",SP_SUL!M950)</f>
        <v>ZTT</v>
      </c>
      <c r="G947" s="95" t="str">
        <f>IF(SP_SUL!I950="","*",SP_SUL!I950)</f>
        <v>ZAC-2</v>
      </c>
      <c r="H947" s="95" t="str">
        <f>IF(SP_SUL!AB950="","*",SP_SUL!AB950)</f>
        <v>FIXO</v>
      </c>
      <c r="I947" s="95" t="str">
        <f>IF(SP_SUL!AC950="","*",SP_SUL!AC950)</f>
        <v>ACIONAMENTO</v>
      </c>
      <c r="J947" s="96" t="str">
        <f>IF(SP_SUL!AA950="","*",SP_SUL!AA950)</f>
        <v>1 (fixo Lucas)</v>
      </c>
      <c r="K947" s="97">
        <f>IF(SP_SUL!AD950="","*",SP_SUL!AD950)</f>
        <v>0.33333333333333331</v>
      </c>
    </row>
    <row r="948" spans="2:11">
      <c r="B948" s="94" t="str">
        <f>IF(SP_SUL!Y951="","*",SP_SUL!Y951)</f>
        <v>*</v>
      </c>
      <c r="C948" s="95">
        <f>IF(SP_SUL!B951="","*",SP_SUL!B951)</f>
        <v>46083</v>
      </c>
      <c r="D948" s="94" t="str">
        <f>IF(SP_SUL!D951="","*",SP_SUL!D951)</f>
        <v>EXPANSÃO TURMA 1</v>
      </c>
      <c r="E948" s="94" t="str">
        <f>IF(SP_SUL!H951="","*",SP_SUL!H951)</f>
        <v>-</v>
      </c>
      <c r="F948" s="100" t="str">
        <f>IF(SP_SUL!M951="","*",SP_SUL!M951)</f>
        <v>ZSU-ZNO</v>
      </c>
      <c r="G948" s="95" t="str">
        <f>IF(SP_SUL!I951="","*",SP_SUL!I951)</f>
        <v>-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-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V92</v>
      </c>
      <c r="E949" s="94" t="str">
        <f>IF(SP_SUL!H952="","*",SP_SUL!H952)</f>
        <v>ZAC-2</v>
      </c>
      <c r="F949" s="100" t="str">
        <f>IF(SP_SUL!M952="","*",SP_SUL!M952)</f>
        <v>ZTT-ZLI</v>
      </c>
      <c r="G949" s="95" t="str">
        <f>IF(SP_SUL!I952="","*",SP_SUL!I952)</f>
        <v>ZAC-2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EXPANSÃO TURMA 1</v>
      </c>
      <c r="E950" s="94" t="str">
        <f>IF(SP_SUL!H953="","*",SP_SUL!H953)</f>
        <v>-</v>
      </c>
      <c r="F950" s="100" t="str">
        <f>IF(SP_SUL!M953="","*",SP_SUL!M953)</f>
        <v>ZSU-ZNO</v>
      </c>
      <c r="G950" s="95" t="str">
        <f>IF(SP_SUL!I953="","*",SP_SUL!I953)</f>
        <v>-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>
        <f>IF(SP_SUL!B954="","*",SP_SUL!B954)</f>
        <v>46084</v>
      </c>
      <c r="D951" s="94" t="str">
        <f>IF(SP_SUL!D954="","*",SP_SUL!D954)</f>
        <v>E42</v>
      </c>
      <c r="E951" s="94" t="str">
        <f>IF(SP_SUL!H954="","*",SP_SUL!H954)</f>
        <v>ZBV-3</v>
      </c>
      <c r="F951" s="100" t="str">
        <f>IF(SP_SUL!M954="","*",SP_SUL!M954)</f>
        <v>ZSU</v>
      </c>
      <c r="G951" s="95" t="str">
        <f>IF(SP_SUL!I954="","*",SP_SUL!I954)</f>
        <v>ZBV-3</v>
      </c>
      <c r="H951" s="95" t="str">
        <f>IF(SP_SUL!AB954="","*",SP_SUL!AB954)</f>
        <v>FIXO + ESCALA</v>
      </c>
      <c r="I951" s="95" t="str">
        <f>IF(SP_SUL!AC954="","*",SP_SUL!AC954)</f>
        <v>ACIONAMENTO</v>
      </c>
      <c r="J951" s="96" t="str">
        <f>IF(SP_SUL!AA954="","*",SP_SUL!AA954)</f>
        <v>3 (Lucas + Francisco + Escala)</v>
      </c>
      <c r="K951" s="97">
        <f>IF(SP_SUL!AD954="","*",SP_SUL!AD954)</f>
        <v>0.33333333333333331</v>
      </c>
    </row>
    <row r="952" spans="2:11">
      <c r="B952" s="94" t="str">
        <f>IF(SP_SUL!Y955="","*",SP_SUL!Y955)</f>
        <v>*</v>
      </c>
      <c r="C952" s="95">
        <f>IF(SP_SUL!B955="","*",SP_SUL!B955)</f>
        <v>46082</v>
      </c>
      <c r="D952" s="94" t="str">
        <f>IF(SP_SUL!D955="","*",SP_SUL!D955)</f>
        <v>A84</v>
      </c>
      <c r="E952" s="94" t="str">
        <f>IF(SP_SUL!H955="","*",SP_SUL!H955)</f>
        <v>ZEV-2</v>
      </c>
      <c r="F952" s="100" t="str">
        <f>IF(SP_SUL!M955="","*",SP_SUL!M955)</f>
        <v>ZEV-ZPT</v>
      </c>
      <c r="G952" s="95" t="str">
        <f>IF(SP_SUL!I955="","*",SP_SUL!I955)</f>
        <v>ZPT</v>
      </c>
      <c r="H952" s="95" t="str">
        <f>IF(SP_SUL!AB955="","*",SP_SUL!AB955)</f>
        <v>FIXO</v>
      </c>
      <c r="I952" s="95" t="str">
        <f>IF(SP_SUL!AC955="","*",SP_SUL!AC955)</f>
        <v>*</v>
      </c>
      <c r="J952" s="96">
        <f>IF(SP_SUL!AA955="","*",SP_SUL!AA955)</f>
        <v>1</v>
      </c>
      <c r="K952" s="97">
        <f>IF(SP_SUL!AD955="","*",SP_SUL!AD955)</f>
        <v>0.29166666666666669</v>
      </c>
    </row>
    <row r="953" spans="2:11">
      <c r="B953" s="94" t="str">
        <f>IF(SP_SUL!Y956="","*",SP_SUL!Y956)</f>
        <v>*</v>
      </c>
      <c r="C953" s="95">
        <f>IF(SP_SUL!B956="","*",SP_SUL!B956)</f>
        <v>46082</v>
      </c>
      <c r="D953" s="94" t="str">
        <f>IF(SP_SUL!D956="","*",SP_SUL!D956)</f>
        <v>V85</v>
      </c>
      <c r="E953" s="94" t="str">
        <f>IF(SP_SUL!H956="","*",SP_SUL!H956)</f>
        <v>ZPT1051</v>
      </c>
      <c r="F953" s="100" t="str">
        <f>IF(SP_SUL!M956="","*",SP_SUL!M956)</f>
        <v>ZGP</v>
      </c>
      <c r="G953" s="95" t="str">
        <f>IF(SP_SUL!I956="","*",SP_SUL!I956)</f>
        <v>ZPT</v>
      </c>
      <c r="H953" s="95" t="str">
        <f>IF(SP_SUL!AB956="","*",SP_SUL!AB956)</f>
        <v>FIXO</v>
      </c>
      <c r="I953" s="95" t="str">
        <f>IF(SP_SUL!AC956="","*",SP_SUL!AC956)</f>
        <v>ACIONAMENTO</v>
      </c>
      <c r="J953" s="96">
        <f>IF(SP_SUL!AA956="","*",SP_SUL!AA956)</f>
        <v>1</v>
      </c>
      <c r="K953" s="97">
        <f>IF(SP_SUL!AD956="","*",SP_SUL!AD956)</f>
        <v>0.29166666666666669</v>
      </c>
    </row>
    <row r="954" spans="2:11">
      <c r="B954" s="94" t="str">
        <f>IF(SP_SUL!Y957="","*",SP_SUL!Y957)</f>
        <v>*</v>
      </c>
      <c r="C954" s="95">
        <f>IF(SP_SUL!B957="","*",SP_SUL!B957)</f>
        <v>46083</v>
      </c>
      <c r="D954" s="94" t="str">
        <f>IF(SP_SUL!D957="","*",SP_SUL!D957)</f>
        <v xml:space="preserve">TURMA FIXA VIA </v>
      </c>
      <c r="E954" s="94" t="str">
        <f>IF(SP_SUL!H957="","*",SP_SUL!H957)</f>
        <v>-</v>
      </c>
      <c r="F954" s="100" t="str">
        <f>IF(SP_SUL!M957="","*",SP_SUL!M957)</f>
        <v>ZXW-ZEZ</v>
      </c>
      <c r="G954" s="95" t="str">
        <f>IF(SP_SUL!I957="","*",SP_SUL!I957)</f>
        <v>-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-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>
        <f>IF(SP_SUL!B958="","*",SP_SUL!B958)</f>
        <v>46083</v>
      </c>
      <c r="D955" s="94" t="str">
        <f>IF(SP_SUL!D958="","*",SP_SUL!D958)</f>
        <v>W61</v>
      </c>
      <c r="E955" s="94" t="str">
        <f>IF(SP_SUL!H958="","*",SP_SUL!H958)</f>
        <v>K67ZEV2</v>
      </c>
      <c r="F955" s="100" t="str">
        <f>IF(SP_SUL!M958="","*",SP_SUL!M958)</f>
        <v>ZXW</v>
      </c>
      <c r="G955" s="95" t="str">
        <f>IF(SP_SUL!I958="","*",SP_SUL!I958)</f>
        <v>K67ZEV2</v>
      </c>
      <c r="H955" s="95" t="str">
        <f>IF(SP_SUL!AB958="","*",SP_SUL!AB958)</f>
        <v>FIXO</v>
      </c>
      <c r="I955" s="95" t="str">
        <f>IF(SP_SUL!AC958="","*",SP_SUL!AC958)</f>
        <v>ACIONAMENTO</v>
      </c>
      <c r="J955" s="96">
        <f>IF(SP_SUL!AA958="","*",SP_SUL!AA958)</f>
        <v>1</v>
      </c>
      <c r="K955" s="97">
        <f>IF(SP_SUL!AD958="","*",SP_SUL!AD958)</f>
        <v>0.3125</v>
      </c>
    </row>
    <row r="956" spans="2:11">
      <c r="B956" s="94" t="str">
        <f>IF(SP_SUL!Y959="","*",SP_SUL!Y959)</f>
        <v>*</v>
      </c>
      <c r="C956" s="95">
        <f>IF(SP_SUL!B959="","*",SP_SUL!B959)</f>
        <v>46083</v>
      </c>
      <c r="D956" s="94" t="str">
        <f>IF(SP_SUL!D959="","*",SP_SUL!D959)</f>
        <v>W62</v>
      </c>
      <c r="E956" s="94" t="str">
        <f>IF(SP_SUL!H959="","*",SP_SUL!H959)</f>
        <v>ZPT1051</v>
      </c>
      <c r="F956" s="100" t="str">
        <f>IF(SP_SUL!M959="","*",SP_SUL!M959)</f>
        <v>ZXW</v>
      </c>
      <c r="G956" s="95" t="str">
        <f>IF(SP_SUL!I959="","*",SP_SUL!I959)</f>
        <v>ZPTZDR</v>
      </c>
      <c r="H956" s="95" t="str">
        <f>IF(SP_SUL!AB959="","*",SP_SUL!AB959)</f>
        <v>FIXO</v>
      </c>
      <c r="I956" s="95" t="str">
        <f>IF(SP_SUL!AC959="","*",SP_SUL!AC959)</f>
        <v>ACIONAMENTO</v>
      </c>
      <c r="J956" s="96">
        <f>IF(SP_SUL!AA959="","*",SP_SUL!AA959)</f>
        <v>1</v>
      </c>
      <c r="K956" s="97">
        <f>IF(SP_SUL!AD959="","*",SP_SUL!AD959)</f>
        <v>0.29166666666666669</v>
      </c>
    </row>
    <row r="957" spans="2:11">
      <c r="B957" s="94" t="str">
        <f>IF(SP_SUL!Y960="","*",SP_SUL!Y960)</f>
        <v>*</v>
      </c>
      <c r="C957" s="95">
        <f>IF(SP_SUL!B960="","*",SP_SUL!B960)</f>
        <v>46083</v>
      </c>
      <c r="D957" s="94" t="str">
        <f>IF(SP_SUL!D960="","*",SP_SUL!D960)</f>
        <v>A85</v>
      </c>
      <c r="E957" s="94" t="str">
        <f>IF(SP_SUL!H960="","*",SP_SUL!H960)</f>
        <v>ZXW-2</v>
      </c>
      <c r="F957" s="100" t="str">
        <f>IF(SP_SUL!M960="","*",SP_SUL!M960)</f>
        <v>ZXW-ZEV</v>
      </c>
      <c r="G957" s="95" t="str">
        <f>IF(SP_SUL!I960="","*",SP_SUL!I960)</f>
        <v>ZEV-2</v>
      </c>
      <c r="H957" s="95" t="str">
        <f>IF(SP_SUL!AB960="","*",SP_SUL!AB960)</f>
        <v>FIXO</v>
      </c>
      <c r="I957" s="95" t="str">
        <f>IF(SP_SUL!AC960="","*",SP_SUL!AC960)</f>
        <v>ACIONAMENTO</v>
      </c>
      <c r="J957" s="96">
        <f>IF(SP_SUL!AA960="","*",SP_SUL!AA960)</f>
        <v>1</v>
      </c>
      <c r="K957" s="97">
        <f>IF(SP_SUL!AD960="","*",SP_SUL!AD960)</f>
        <v>0.33333333333333331</v>
      </c>
    </row>
    <row r="958" spans="2:11">
      <c r="B958" s="94" t="str">
        <f>IF(SP_SUL!Y961="","*",SP_SUL!Y961)</f>
        <v>*</v>
      </c>
      <c r="C958" s="95">
        <f>IF(SP_SUL!B961="","*",SP_SUL!B961)</f>
        <v>46083</v>
      </c>
      <c r="D958" s="94" t="str">
        <f>IF(SP_SUL!D961="","*",SP_SUL!D961)</f>
        <v>THIAGO (TF-685)</v>
      </c>
      <c r="E958" s="94" t="str">
        <f>IF(SP_SUL!H961="","*",SP_SUL!H961)</f>
        <v>-</v>
      </c>
      <c r="F958" s="100" t="str">
        <f>IF(SP_SUL!M961="","*",SP_SUL!M961)</f>
        <v>ZDC-ZXW</v>
      </c>
      <c r="G958" s="95" t="str">
        <f>IF(SP_SUL!I961="","*",SP_SUL!I961)</f>
        <v>-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-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>
        <f>IF(SP_SUL!B962="","*",SP_SUL!B962)</f>
        <v>46083</v>
      </c>
      <c r="D959" s="94" t="str">
        <f>IF(SP_SUL!D962="","*",SP_SUL!D962)</f>
        <v>HUELTON (TP-725)</v>
      </c>
      <c r="E959" s="94" t="str">
        <f>IF(SP_SUL!H962="","*",SP_SUL!H962)</f>
        <v>-</v>
      </c>
      <c r="F959" s="100" t="str">
        <f>IF(SP_SUL!M962="","*",SP_SUL!M962)</f>
        <v>ZPT</v>
      </c>
      <c r="G959" s="95" t="str">
        <f>IF(SP_SUL!I962="","*",SP_SUL!I962)</f>
        <v>-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-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>
        <f>IF(SP_SUL!B963="","*",SP_SUL!B963)</f>
        <v>46083</v>
      </c>
      <c r="D960" s="94" t="str">
        <f>IF(SP_SUL!D963="","*",SP_SUL!D963)</f>
        <v>V85</v>
      </c>
      <c r="E960" s="94" t="str">
        <f>IF(SP_SUL!H963="","*",SP_SUL!H963)</f>
        <v>ZPT1051</v>
      </c>
      <c r="F960" s="100" t="str">
        <f>IF(SP_SUL!M963="","*",SP_SUL!M963)</f>
        <v>ZGP</v>
      </c>
      <c r="G960" s="95" t="str">
        <f>IF(SP_SUL!I963="","*",SP_SUL!I963)</f>
        <v>ZPT</v>
      </c>
      <c r="H960" s="95" t="str">
        <f>IF(SP_SUL!AB963="","*",SP_SUL!AB963)</f>
        <v>FIXO</v>
      </c>
      <c r="I960" s="95" t="str">
        <f>IF(SP_SUL!AC963="","*",SP_SUL!AC963)</f>
        <v>ACIONAMENTO</v>
      </c>
      <c r="J960" s="96">
        <f>IF(SP_SUL!AA963="","*",SP_SUL!AA963)</f>
        <v>1</v>
      </c>
      <c r="K960" s="97">
        <f>IF(SP_SUL!AD963="","*",SP_SUL!AD963)</f>
        <v>0.29166666666666669</v>
      </c>
    </row>
    <row r="961" spans="2:11">
      <c r="B961" s="94" t="str">
        <f>IF(SP_SUL!Y964="","*",SP_SUL!Y964)</f>
        <v>*</v>
      </c>
      <c r="C961" s="95">
        <f>IF(SP_SUL!B964="","*",SP_SUL!B964)</f>
        <v>46083</v>
      </c>
      <c r="D961" s="94" t="str">
        <f>IF(SP_SUL!D964="","*",SP_SUL!D964)</f>
        <v>EXPANSÃO TURMA 1</v>
      </c>
      <c r="E961" s="94" t="str">
        <f>IF(SP_SUL!H964="","*",SP_SUL!H964)</f>
        <v>-</v>
      </c>
      <c r="F961" s="100" t="str">
        <f>IF(SP_SUL!M964="","*",SP_SUL!M964)</f>
        <v>ZGM-109</v>
      </c>
      <c r="G961" s="95" t="str">
        <f>IF(SP_SUL!I964="","*",SP_SUL!I964)</f>
        <v>-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-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>
        <f>IF(SP_SUL!B965="","*",SP_SUL!B965)</f>
        <v>46083</v>
      </c>
      <c r="D962" s="94" t="str">
        <f>IF(SP_SUL!D965="","*",SP_SUL!D965)</f>
        <v>LEANDRO (TP-727)</v>
      </c>
      <c r="E962" s="94" t="str">
        <f>IF(SP_SUL!H965="","*",SP_SUL!H965)</f>
        <v>-</v>
      </c>
      <c r="F962" s="100" t="str">
        <f>IF(SP_SUL!M965="","*",SP_SUL!M965)</f>
        <v>ZGM-109</v>
      </c>
      <c r="G962" s="95" t="str">
        <f>IF(SP_SUL!I965="","*",SP_SUL!I965)</f>
        <v>-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-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>
        <f>IF(SP_SUL!B966="","*",SP_SUL!B966)</f>
        <v>46084</v>
      </c>
      <c r="D963" s="94" t="str">
        <f>IF(SP_SUL!D966="","*",SP_SUL!D966)</f>
        <v>HUELTON (TP-725)</v>
      </c>
      <c r="E963" s="94" t="str">
        <f>IF(SP_SUL!H966="","*",SP_SUL!H966)</f>
        <v>-</v>
      </c>
      <c r="F963" s="100" t="str">
        <f>IF(SP_SUL!M966="","*",SP_SUL!M966)</f>
        <v>069-ZEV</v>
      </c>
      <c r="G963" s="95" t="str">
        <f>IF(SP_SUL!I966="","*",SP_SUL!I966)</f>
        <v>-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-</v>
      </c>
    </row>
    <row r="964" spans="2:11">
      <c r="B964" s="94" t="str">
        <f>IF(SP_SUL!Y967="","*",SP_SUL!Y967)</f>
        <v>*</v>
      </c>
      <c r="C964" s="95">
        <f>IF(SP_SUL!B967="","*",SP_SUL!B967)</f>
        <v>46084</v>
      </c>
      <c r="D964" s="94" t="str">
        <f>IF(SP_SUL!D967="","*",SP_SUL!D967)</f>
        <v>A84</v>
      </c>
      <c r="E964" s="94" t="str">
        <f>IF(SP_SUL!H967="","*",SP_SUL!H967)</f>
        <v>ZEV2</v>
      </c>
      <c r="F964" s="100" t="str">
        <f>IF(SP_SUL!M967="","*",SP_SUL!M967)</f>
        <v>ZEV-ZPT</v>
      </c>
      <c r="G964" s="95" t="str">
        <f>IF(SP_SUL!I967="","*",SP_SUL!I967)</f>
        <v>ZPT106</v>
      </c>
      <c r="H964" s="95" t="str">
        <f>IF(SP_SUL!AB967="","*",SP_SUL!AB967)</f>
        <v>FIXO</v>
      </c>
      <c r="I964" s="95" t="str">
        <f>IF(SP_SUL!AC967="","*",SP_SUL!AC967)</f>
        <v>*</v>
      </c>
      <c r="J964" s="96">
        <f>IF(SP_SUL!AA967="","*",SP_SUL!AA967)</f>
        <v>1</v>
      </c>
      <c r="K964" s="97">
        <f>IF(SP_SUL!AD967="","*",SP_SUL!AD967)</f>
        <v>0.29166666666666669</v>
      </c>
    </row>
    <row r="965" spans="2:11">
      <c r="B965" s="94" t="str">
        <f>IF(SP_SUL!Y968="","*",SP_SUL!Y968)</f>
        <v>*</v>
      </c>
      <c r="C965" s="95">
        <f>IF(SP_SUL!B968="","*",SP_SUL!B968)</f>
        <v>46084</v>
      </c>
      <c r="D965" s="94" t="str">
        <f>IF(SP_SUL!D968="","*",SP_SUL!D968)</f>
        <v>W61</v>
      </c>
      <c r="E965" s="94" t="str">
        <f>IF(SP_SUL!H968="","*",SP_SUL!H968)</f>
        <v>K67ZEV2</v>
      </c>
      <c r="F965" s="100" t="str">
        <f>IF(SP_SUL!M968="","*",SP_SUL!M968)</f>
        <v>ZXW-ZEZ</v>
      </c>
      <c r="G965" s="95" t="str">
        <f>IF(SP_SUL!I968="","*",SP_SUL!I968)</f>
        <v>K67ZEV2</v>
      </c>
      <c r="H965" s="95" t="str">
        <f>IF(SP_SUL!AB968="","*",SP_SUL!AB968)</f>
        <v>FIXO</v>
      </c>
      <c r="I965" s="95" t="str">
        <f>IF(SP_SUL!AC968="","*",SP_SUL!AC968)</f>
        <v>*</v>
      </c>
      <c r="J965" s="96">
        <f>IF(SP_SUL!AA968="","*",SP_SUL!AA968)</f>
        <v>1</v>
      </c>
      <c r="K965" s="97">
        <f>IF(SP_SUL!AD968="","*",SP_SUL!AD968)</f>
        <v>0.29166666666666669</v>
      </c>
    </row>
    <row r="966" spans="2:11">
      <c r="B966" s="94" t="str">
        <f>IF(SP_SUL!Y969="","*",SP_SUL!Y969)</f>
        <v>*</v>
      </c>
      <c r="C966" s="95">
        <f>IF(SP_SUL!B969="","*",SP_SUL!B969)</f>
        <v>46084</v>
      </c>
      <c r="D966" s="94" t="str">
        <f>IF(SP_SUL!D969="","*",SP_SUL!D969)</f>
        <v>MOD ZEZ</v>
      </c>
      <c r="E966" s="94" t="str">
        <f>IF(SP_SUL!H969="","*",SP_SUL!H969)</f>
        <v>-</v>
      </c>
      <c r="F966" s="100" t="str">
        <f>IF(SP_SUL!M969="","*",SP_SUL!M969)</f>
        <v>ZXW-ZEZ</v>
      </c>
      <c r="G966" s="95" t="str">
        <f>IF(SP_SUL!I969="","*",SP_SUL!I969)</f>
        <v>-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-</v>
      </c>
      <c r="K966" s="97" t="str">
        <f>IF(SP_SUL!AD969="","*",SP_SUL!AD969)</f>
        <v>-</v>
      </c>
    </row>
    <row r="967" spans="2:11">
      <c r="B967" s="94" t="str">
        <f>IF(SP_SUL!Y970="","*",SP_SUL!Y970)</f>
        <v>*</v>
      </c>
      <c r="C967" s="95">
        <f>IF(SP_SUL!B970="","*",SP_SUL!B970)</f>
        <v>46084</v>
      </c>
      <c r="D967" s="94" t="str">
        <f>IF(SP_SUL!D970="","*",SP_SUL!D970)</f>
        <v>MODERNIZAÇÃO TURMA 2</v>
      </c>
      <c r="E967" s="94" t="str">
        <f>IF(SP_SUL!H970="","*",SP_SUL!H970)</f>
        <v>-</v>
      </c>
      <c r="F967" s="100" t="str">
        <f>IF(SP_SUL!M970="","*",SP_SUL!M970)</f>
        <v>ZXW-ZEZ</v>
      </c>
      <c r="G967" s="95" t="str">
        <f>IF(SP_SUL!I970="","*",SP_SUL!I970)</f>
        <v>-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-</v>
      </c>
      <c r="K967" s="97" t="str">
        <f>IF(SP_SUL!AD970="","*",SP_SUL!AD970)</f>
        <v>-</v>
      </c>
    </row>
    <row r="968" spans="2:11">
      <c r="B968" s="94" t="str">
        <f>IF(SP_SUL!Y971="","*",SP_SUL!Y971)</f>
        <v>*</v>
      </c>
      <c r="C968" s="95">
        <f>IF(SP_SUL!B971="","*",SP_SUL!B971)</f>
        <v>46084</v>
      </c>
      <c r="D968" s="94" t="str">
        <f>IF(SP_SUL!D971="","*",SP_SUL!D971)</f>
        <v>THIAGO (TF-685)</v>
      </c>
      <c r="E968" s="94" t="str">
        <f>IF(SP_SUL!H971="","*",SP_SUL!H971)</f>
        <v>-</v>
      </c>
      <c r="F968" s="100" t="str">
        <f>IF(SP_SUL!M971="","*",SP_SUL!M971)</f>
        <v>ZGP</v>
      </c>
      <c r="G968" s="95" t="str">
        <f>IF(SP_SUL!I971="","*",SP_SUL!I971)</f>
        <v>-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-</v>
      </c>
      <c r="K968" s="97" t="str">
        <f>IF(SP_SUL!AD971="","*",SP_SUL!AD971)</f>
        <v>-</v>
      </c>
    </row>
    <row r="969" spans="2:11">
      <c r="B969" s="94" t="str">
        <f>IF(SP_SUL!Y972="","*",SP_SUL!Y972)</f>
        <v>*</v>
      </c>
      <c r="C969" s="95">
        <f>IF(SP_SUL!B972="","*",SP_SUL!B972)</f>
        <v>46084</v>
      </c>
      <c r="D969" s="94" t="str">
        <f>IF(SP_SUL!D972="","*",SP_SUL!D972)</f>
        <v>MOD ZGP</v>
      </c>
      <c r="E969" s="94" t="str">
        <f>IF(SP_SUL!H972="","*",SP_SUL!H972)</f>
        <v>-</v>
      </c>
      <c r="F969" s="100" t="str">
        <f>IF(SP_SUL!M972="","*",SP_SUL!M972)</f>
        <v>ZGP</v>
      </c>
      <c r="G969" s="95" t="str">
        <f>IF(SP_SUL!I972="","*",SP_SUL!I972)</f>
        <v>-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-</v>
      </c>
      <c r="K969" s="97" t="str">
        <f>IF(SP_SUL!AD972="","*",SP_SUL!AD972)</f>
        <v>-</v>
      </c>
    </row>
    <row r="970" spans="2:11">
      <c r="B970" s="94" t="str">
        <f>IF(SP_SUL!Y973="","*",SP_SUL!Y973)</f>
        <v>*</v>
      </c>
      <c r="C970" s="95">
        <f>IF(SP_SUL!B973="","*",SP_SUL!B973)</f>
        <v>46084</v>
      </c>
      <c r="D970" s="94" t="str">
        <f>IF(SP_SUL!D973="","*",SP_SUL!D973)</f>
        <v>V85</v>
      </c>
      <c r="E970" s="94" t="str">
        <f>IF(SP_SUL!H973="","*",SP_SUL!H973)</f>
        <v>ZPTZDR</v>
      </c>
      <c r="F970" s="100" t="str">
        <f>IF(SP_SUL!M973="","*",SP_SUL!M973)</f>
        <v>ZGP</v>
      </c>
      <c r="G970" s="95" t="str">
        <f>IF(SP_SUL!I973="","*",SP_SUL!I973)</f>
        <v>ZPTZDR</v>
      </c>
      <c r="H970" s="95" t="str">
        <f>IF(SP_SUL!AB973="","*",SP_SUL!AB973)</f>
        <v>FIXO</v>
      </c>
      <c r="I970" s="95" t="str">
        <f>IF(SP_SUL!AC973="","*",SP_SUL!AC973)</f>
        <v>*</v>
      </c>
      <c r="J970" s="96">
        <f>IF(SP_SUL!AA973="","*",SP_SUL!AA973)</f>
        <v>1</v>
      </c>
      <c r="K970" s="97">
        <f>IF(SP_SUL!AD973="","*",SP_SUL!AD973)</f>
        <v>0.29166666666666669</v>
      </c>
    </row>
    <row r="971" spans="2:11">
      <c r="B971" s="94" t="str">
        <f>IF(SP_SUL!Y974="","*",SP_SUL!Y974)</f>
        <v>*</v>
      </c>
      <c r="C971" s="95">
        <f>IF(SP_SUL!B974="","*",SP_SUL!B974)</f>
        <v>46084</v>
      </c>
      <c r="D971" s="94" t="str">
        <f>IF(SP_SUL!D974="","*",SP_SUL!D974)</f>
        <v>W62</v>
      </c>
      <c r="E971" s="94" t="str">
        <f>IF(SP_SUL!H974="","*",SP_SUL!H974)</f>
        <v>ZPTZDR</v>
      </c>
      <c r="F971" s="100" t="str">
        <f>IF(SP_SUL!M974="","*",SP_SUL!M974)</f>
        <v>ZGP</v>
      </c>
      <c r="G971" s="95" t="str">
        <f>IF(SP_SUL!I974="","*",SP_SUL!I974)</f>
        <v>ZPTZDR</v>
      </c>
      <c r="H971" s="95" t="str">
        <f>IF(SP_SUL!AB974="","*",SP_SUL!AB974)</f>
        <v>FIXO</v>
      </c>
      <c r="I971" s="95" t="str">
        <f>IF(SP_SUL!AC974="","*",SP_SUL!AC974)</f>
        <v>*</v>
      </c>
      <c r="J971" s="96">
        <f>IF(SP_SUL!AA974="","*",SP_SUL!AA974)</f>
        <v>1</v>
      </c>
      <c r="K971" s="97">
        <f>IF(SP_SUL!AD974="","*",SP_SUL!AD974)</f>
        <v>0.29166666666666669</v>
      </c>
    </row>
    <row r="972" spans="2:11">
      <c r="B972" s="94" t="str">
        <f>IF(SP_SUL!Y975="","*",SP_SUL!Y975)</f>
        <v>*</v>
      </c>
      <c r="C972" s="95">
        <f>IF(SP_SUL!B975="","*",SP_SUL!B975)</f>
        <v>46084</v>
      </c>
      <c r="D972" s="94" t="str">
        <f>IF(SP_SUL!D975="","*",SP_SUL!D975)</f>
        <v>EDSON (TP-780)</v>
      </c>
      <c r="E972" s="94" t="str">
        <f>IF(SP_SUL!H975="","*",SP_SUL!H975)</f>
        <v>-</v>
      </c>
      <c r="F972" s="100" t="str">
        <f>IF(SP_SUL!M975="","*",SP_SUL!M975)</f>
        <v>ZGP-ZPT</v>
      </c>
      <c r="G972" s="95" t="str">
        <f>IF(SP_SUL!I975="","*",SP_SUL!I975)</f>
        <v>-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-</v>
      </c>
      <c r="K972" s="97" t="str">
        <f>IF(SP_SUL!AD975="","*",SP_SUL!AD975)</f>
        <v>-</v>
      </c>
    </row>
    <row r="973" spans="2:11">
      <c r="B973" s="94" t="str">
        <f>IF(SP_SUL!Y976="","*",SP_SUL!Y976)</f>
        <v>*</v>
      </c>
      <c r="C973" s="95">
        <f>IF(SP_SUL!B976="","*",SP_SUL!B976)</f>
        <v>46084</v>
      </c>
      <c r="D973" s="94" t="str">
        <f>IF(SP_SUL!D976="","*",SP_SUL!D976)</f>
        <v>EXPANSÃO TURMA 1</v>
      </c>
      <c r="E973" s="94" t="str">
        <f>IF(SP_SUL!H976="","*",SP_SUL!H976)</f>
        <v>-</v>
      </c>
      <c r="F973" s="100" t="str">
        <f>IF(SP_SUL!M976="","*",SP_SUL!M976)</f>
        <v>ZGM-109</v>
      </c>
      <c r="G973" s="95" t="str">
        <f>IF(SP_SUL!I976="","*",SP_SUL!I976)</f>
        <v>-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-</v>
      </c>
      <c r="K973" s="97" t="str">
        <f>IF(SP_SUL!AD976="","*",SP_SUL!AD976)</f>
        <v>-</v>
      </c>
    </row>
    <row r="974" spans="2:11">
      <c r="B974" s="94" t="str">
        <f>IF(SP_SUL!Y977="","*",SP_SUL!Y977)</f>
        <v>*</v>
      </c>
      <c r="C974" s="95">
        <f>IF(SP_SUL!B977="","*",SP_SUL!B977)</f>
        <v>46082</v>
      </c>
      <c r="D974" s="94" t="str">
        <f>IF(SP_SUL!D977="","*",SP_SUL!D977)</f>
        <v>E17</v>
      </c>
      <c r="E974" s="94" t="str">
        <f>IF(SP_SUL!H977="","*",SP_SUL!H977)</f>
        <v>102ZKW2</v>
      </c>
      <c r="F974" s="100" t="str">
        <f>IF(SP_SUL!M977="","*",SP_SUL!M977)</f>
        <v>ZKW</v>
      </c>
      <c r="G974" s="95" t="str">
        <f>IF(SP_SUL!I977="","*",SP_SUL!I977)</f>
        <v>102ZKW2</v>
      </c>
      <c r="H974" s="95" t="str">
        <f>IF(SP_SUL!AB977="","*",SP_SUL!AB977)</f>
        <v>FIXO</v>
      </c>
      <c r="I974" s="95" t="str">
        <f>IF(SP_SUL!AC977="","*",SP_SUL!AC977)</f>
        <v>*</v>
      </c>
      <c r="J974" s="96">
        <f>IF(SP_SUL!AA977="","*",SP_SUL!AA977)</f>
        <v>1</v>
      </c>
      <c r="K974" s="97">
        <f>IF(SP_SUL!AD977="","*",SP_SUL!AD977)</f>
        <v>0.29166666666666669</v>
      </c>
    </row>
    <row r="975" spans="2:11">
      <c r="B975" s="94" t="str">
        <f>IF(SP_SUL!Y978="","*",SP_SUL!Y978)</f>
        <v>*</v>
      </c>
      <c r="C975" s="95">
        <f>IF(SP_SUL!B978="","*",SP_SUL!B978)</f>
        <v>46083</v>
      </c>
      <c r="D975" s="94" t="str">
        <f>IF(SP_SUL!D978="","*",SP_SUL!D978)</f>
        <v>CLEBISON (TP-728)</v>
      </c>
      <c r="E975" s="94" t="str">
        <f>IF(SP_SUL!H978="","*",SP_SUL!H978)</f>
        <v>-</v>
      </c>
      <c r="F975" s="100" t="str">
        <f>IF(SP_SUL!M978="","*",SP_SUL!M978)</f>
        <v>ZWW-ZKW</v>
      </c>
      <c r="G975" s="95" t="str">
        <f>IF(SP_SUL!I978="","*",SP_SUL!I978)</f>
        <v>-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-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>
        <f>IF(SP_SUL!B979="","*",SP_SUL!B979)</f>
        <v>46083</v>
      </c>
      <c r="D976" s="94" t="str">
        <f>IF(SP_SUL!D979="","*",SP_SUL!D979)</f>
        <v>ISMAEL(TP-726)</v>
      </c>
      <c r="E976" s="94" t="str">
        <f>IF(SP_SUL!H979="","*",SP_SUL!H979)</f>
        <v>-</v>
      </c>
      <c r="F976" s="100" t="str">
        <f>IF(SP_SUL!M979="","*",SP_SUL!M979)</f>
        <v>ZWW-ZKW</v>
      </c>
      <c r="G976" s="95" t="str">
        <f>IF(SP_SUL!I979="","*",SP_SUL!I979)</f>
        <v>-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-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>
        <f>IF(SP_SUL!B980="","*",SP_SUL!B980)</f>
        <v>46083</v>
      </c>
      <c r="D977" s="94" t="str">
        <f>IF(SP_SUL!D980="","*",SP_SUL!D980)</f>
        <v>E17</v>
      </c>
      <c r="E977" s="94" t="str">
        <f>IF(SP_SUL!H980="","*",SP_SUL!H980)</f>
        <v>102ZKW2</v>
      </c>
      <c r="F977" s="100" t="str">
        <f>IF(SP_SUL!M980="","*",SP_SUL!M980)</f>
        <v>ZKW</v>
      </c>
      <c r="G977" s="95" t="str">
        <f>IF(SP_SUL!I980="","*",SP_SUL!I980)</f>
        <v>102ZKW2</v>
      </c>
      <c r="H977" s="95" t="str">
        <f>IF(SP_SUL!AB980="","*",SP_SUL!AB980)</f>
        <v>FIXO</v>
      </c>
      <c r="I977" s="95" t="str">
        <f>IF(SP_SUL!AC980="","*",SP_SUL!AC980)</f>
        <v>*</v>
      </c>
      <c r="J977" s="96">
        <f>IF(SP_SUL!AA980="","*",SP_SUL!AA980)</f>
        <v>1</v>
      </c>
      <c r="K977" s="97">
        <f>IF(SP_SUL!AD980="","*",SP_SUL!AD980)</f>
        <v>0.29166666666666669</v>
      </c>
    </row>
    <row r="978" spans="2:11">
      <c r="B978" s="94" t="str">
        <f>IF(SP_SUL!Y981="","*",SP_SUL!Y981)</f>
        <v>*</v>
      </c>
      <c r="C978" s="95">
        <f>IF(SP_SUL!B981="","*",SP_SUL!B981)</f>
        <v>46083</v>
      </c>
      <c r="D978" s="94" t="str">
        <f>IF(SP_SUL!D981="","*",SP_SUL!D981)</f>
        <v>DIEGO (TP-681)</v>
      </c>
      <c r="E978" s="94" t="str">
        <f>IF(SP_SUL!H981="","*",SP_SUL!H981)</f>
        <v>-</v>
      </c>
      <c r="F978" s="100" t="str">
        <f>IF(SP_SUL!M981="","*",SP_SUL!M981)</f>
        <v>ZYQ-ZEM</v>
      </c>
      <c r="G978" s="95" t="str">
        <f>IF(SP_SUL!I981="","*",SP_SUL!I981)</f>
        <v>-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-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>
        <f>IF(SP_SUL!B982="","*",SP_SUL!B982)</f>
        <v>46083</v>
      </c>
      <c r="D979" s="94" t="str">
        <f>IF(SP_SUL!D982="","*",SP_SUL!D982)</f>
        <v>W60</v>
      </c>
      <c r="E979" s="94" t="str">
        <f>IF(SP_SUL!H982="","*",SP_SUL!H982)</f>
        <v>ZEM130-2</v>
      </c>
      <c r="F979" s="100" t="str">
        <f>IF(SP_SUL!M982="","*",SP_SUL!M982)</f>
        <v>ZEM-ZEJ</v>
      </c>
      <c r="G979" s="95" t="str">
        <f>IF(SP_SUL!I982="","*",SP_SUL!I982)</f>
        <v>ZEM130-2</v>
      </c>
      <c r="H979" s="95" t="str">
        <f>IF(SP_SUL!AB982="","*",SP_SUL!AB982)</f>
        <v>FIXO</v>
      </c>
      <c r="I979" s="95" t="str">
        <f>IF(SP_SUL!AC982="","*",SP_SUL!AC982)</f>
        <v>ACIONAMENTO</v>
      </c>
      <c r="J979" s="96">
        <f>IF(SP_SUL!AA982="","*",SP_SUL!AA982)</f>
        <v>1</v>
      </c>
      <c r="K979" s="97">
        <f>IF(SP_SUL!AD982="","*",SP_SUL!AD982)</f>
        <v>0.29166666666666669</v>
      </c>
    </row>
    <row r="980" spans="2:11">
      <c r="B980" s="94" t="str">
        <f>IF(SP_SUL!Y983="","*",SP_SUL!Y983)</f>
        <v>*</v>
      </c>
      <c r="C980" s="95">
        <f>IF(SP_SUL!B983="","*",SP_SUL!B983)</f>
        <v>46083</v>
      </c>
      <c r="D980" s="94" t="str">
        <f>IF(SP_SUL!D983="","*",SP_SUL!D983)</f>
        <v>V89</v>
      </c>
      <c r="E980" s="94" t="str">
        <f>IF(SP_SUL!H983="","*",SP_SUL!H983)</f>
        <v>ZEM2</v>
      </c>
      <c r="F980" s="100" t="str">
        <f>IF(SP_SUL!M983="","*",SP_SUL!M983)</f>
        <v>ZYQ-ZEM</v>
      </c>
      <c r="G980" s="95" t="str">
        <f>IF(SP_SUL!I983="","*",SP_SUL!I983)</f>
        <v>ZEM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>
        <f>IF(SP_SUL!B984="","*",SP_SUL!B984)</f>
        <v>46083</v>
      </c>
      <c r="D981" s="94" t="str">
        <f>IF(SP_SUL!D984="","*",SP_SUL!D984)</f>
        <v>MATEUS (TP-809)</v>
      </c>
      <c r="E981" s="94" t="str">
        <f>IF(SP_SUL!H984="","*",SP_SUL!H984)</f>
        <v>-</v>
      </c>
      <c r="F981" s="100" t="str">
        <f>IF(SP_SUL!M984="","*",SP_SUL!M984)</f>
        <v>ZEJ-ZEV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-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>
        <f>IF(SP_SUL!B985="","*",SP_SUL!B985)</f>
        <v>46083</v>
      </c>
      <c r="D982" s="94" t="str">
        <f>IF(SP_SUL!D985="","*",SP_SUL!D985)</f>
        <v>WALTER (TP-810)</v>
      </c>
      <c r="E982" s="94" t="str">
        <f>IF(SP_SUL!H985="","*",SP_SUL!H985)</f>
        <v>-</v>
      </c>
      <c r="F982" s="100" t="str">
        <f>IF(SP_SUL!M985="","*",SP_SUL!M985)</f>
        <v>ZEJ-ZEV</v>
      </c>
      <c r="G982" s="95" t="str">
        <f>IF(SP_SUL!I985="","*",SP_SUL!I985)</f>
        <v>-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-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>
        <f>IF(SP_SUL!B986="","*",SP_SUL!B986)</f>
        <v>46083</v>
      </c>
      <c r="D983" s="94" t="str">
        <f>IF(SP_SUL!D986="","*",SP_SUL!D986)</f>
        <v>ADENISON (TP-810)</v>
      </c>
      <c r="E983" s="94" t="str">
        <f>IF(SP_SUL!H986="","*",SP_SUL!H986)</f>
        <v>-</v>
      </c>
      <c r="F983" s="100" t="str">
        <f>IF(SP_SUL!M986="","*",SP_SUL!M986)</f>
        <v>ZEJ-ZEV</v>
      </c>
      <c r="G983" s="95" t="str">
        <f>IF(SP_SUL!I986="","*",SP_SUL!I986)</f>
        <v>-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-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>
        <f>IF(SP_SUL!B987="","*",SP_SUL!B987)</f>
        <v>46083</v>
      </c>
      <c r="D984" s="94" t="str">
        <f>IF(SP_SUL!D987="","*",SP_SUL!D987)</f>
        <v>CAIQUE (TMA-677)</v>
      </c>
      <c r="E984" s="94" t="str">
        <f>IF(SP_SUL!H987="","*",SP_SUL!H987)</f>
        <v>-</v>
      </c>
      <c r="F984" s="100" t="str">
        <f>IF(SP_SUL!M987="","*",SP_SUL!M987)</f>
        <v>ZEJ-ZEV</v>
      </c>
      <c r="G984" s="95" t="str">
        <f>IF(SP_SUL!I987="","*",SP_SUL!I987)</f>
        <v>-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-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>
        <f>IF(SP_SUL!B988="","*",SP_SUL!B988)</f>
        <v>46083</v>
      </c>
      <c r="D985" s="94" t="str">
        <f>IF(SP_SUL!D988="","*",SP_SUL!D988)</f>
        <v>A84</v>
      </c>
      <c r="E985" s="94" t="str">
        <f>IF(SP_SUL!H988="","*",SP_SUL!H988)</f>
        <v>ZKW</v>
      </c>
      <c r="F985" s="100" t="str">
        <f>IF(SP_SUL!M988="","*",SP_SUL!M988)</f>
        <v>ZKW-ZEV</v>
      </c>
      <c r="G985" s="95" t="str">
        <f>IF(SP_SUL!I988="","*",SP_SUL!I988)</f>
        <v>ZEV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>
        <f>IF(SP_SUL!B989="","*",SP_SUL!B989)</f>
        <v>46084</v>
      </c>
      <c r="D986" s="94" t="str">
        <f>IF(SP_SUL!D989="","*",SP_SUL!D989)</f>
        <v>EDSON (TP-719)</v>
      </c>
      <c r="E986" s="94" t="str">
        <f>IF(SP_SUL!H989="","*",SP_SUL!H989)</f>
        <v>-</v>
      </c>
      <c r="F986" s="100" t="str">
        <f>IF(SP_SUL!M989="","*",SP_SUL!M989)</f>
        <v>ZKW-ZLU</v>
      </c>
      <c r="G986" s="95" t="str">
        <f>IF(SP_SUL!I989="","*",SP_SUL!I989)</f>
        <v>-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-</v>
      </c>
      <c r="K986" s="97" t="str">
        <f>IF(SP_SUL!AD989="","*",SP_SUL!AD989)</f>
        <v>-</v>
      </c>
    </row>
    <row r="987" spans="2:11">
      <c r="B987" s="94" t="str">
        <f>IF(SP_SUL!Y990="","*",SP_SUL!Y990)</f>
        <v>*</v>
      </c>
      <c r="C987" s="95">
        <f>IF(SP_SUL!B990="","*",SP_SUL!B990)</f>
        <v>46084</v>
      </c>
      <c r="D987" s="94" t="str">
        <f>IF(SP_SUL!D990="","*",SP_SUL!D990)</f>
        <v>E17</v>
      </c>
      <c r="E987" s="94" t="str">
        <f>IF(SP_SUL!H990="","*",SP_SUL!H990)</f>
        <v>102ZKW2</v>
      </c>
      <c r="F987" s="100" t="str">
        <f>IF(SP_SUL!M990="","*",SP_SUL!M990)</f>
        <v>ZLU</v>
      </c>
      <c r="G987" s="95" t="str">
        <f>IF(SP_SUL!I990="","*",SP_SUL!I990)</f>
        <v>102ZKW2</v>
      </c>
      <c r="H987" s="95" t="str">
        <f>IF(SP_SUL!AB990="","*",SP_SUL!AB990)</f>
        <v>FIXO</v>
      </c>
      <c r="I987" s="95" t="str">
        <f>IF(SP_SUL!AC990="","*",SP_SUL!AC990)</f>
        <v>*</v>
      </c>
      <c r="J987" s="96">
        <f>IF(SP_SUL!AA990="","*",SP_SUL!AA990)</f>
        <v>1</v>
      </c>
      <c r="K987" s="97">
        <f>IF(SP_SUL!AD990="","*",SP_SUL!AD990)</f>
        <v>0.29166666666666669</v>
      </c>
    </row>
    <row r="988" spans="2:11">
      <c r="B988" s="94" t="str">
        <f>IF(SP_SUL!Y991="","*",SP_SUL!Y991)</f>
        <v>*</v>
      </c>
      <c r="C988" s="95">
        <f>IF(SP_SUL!B991="","*",SP_SUL!B991)</f>
        <v>46084</v>
      </c>
      <c r="D988" s="94" t="str">
        <f>IF(SP_SUL!D991="","*",SP_SUL!D991)</f>
        <v>CLEBISON (TP-728)</v>
      </c>
      <c r="E988" s="94" t="str">
        <f>IF(SP_SUL!H991="","*",SP_SUL!H991)</f>
        <v>-</v>
      </c>
      <c r="F988" s="100" t="str">
        <f>IF(SP_SUL!M991="","*",SP_SUL!M991)</f>
        <v>ZYQ-ZEM</v>
      </c>
      <c r="G988" s="95" t="str">
        <f>IF(SP_SUL!I991="","*",SP_SUL!I991)</f>
        <v>-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-</v>
      </c>
      <c r="K988" s="97" t="str">
        <f>IF(SP_SUL!AD991="","*",SP_SUL!AD991)</f>
        <v>-</v>
      </c>
    </row>
    <row r="989" spans="2:11">
      <c r="B989" s="94" t="str">
        <f>IF(SP_SUL!Y992="","*",SP_SUL!Y992)</f>
        <v>*</v>
      </c>
      <c r="C989" s="95">
        <f>IF(SP_SUL!B992="","*",SP_SUL!B992)</f>
        <v>46084</v>
      </c>
      <c r="D989" s="94" t="str">
        <f>IF(SP_SUL!D992="","*",SP_SUL!D992)</f>
        <v>ISMAEL(TP-726)</v>
      </c>
      <c r="E989" s="94" t="str">
        <f>IF(SP_SUL!H992="","*",SP_SUL!H992)</f>
        <v>-</v>
      </c>
      <c r="F989" s="100" t="str">
        <f>IF(SP_SUL!M992="","*",SP_SUL!M992)</f>
        <v>ZYQ-ZEM</v>
      </c>
      <c r="G989" s="95" t="str">
        <f>IF(SP_SUL!I992="","*",SP_SUL!I992)</f>
        <v>-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-</v>
      </c>
      <c r="K989" s="97" t="str">
        <f>IF(SP_SUL!AD992="","*",SP_SUL!AD992)</f>
        <v>-</v>
      </c>
    </row>
    <row r="990" spans="2:11">
      <c r="B990" s="94" t="str">
        <f>IF(SP_SUL!Y993="","*",SP_SUL!Y993)</f>
        <v>*</v>
      </c>
      <c r="C990" s="95">
        <f>IF(SP_SUL!B993="","*",SP_SUL!B993)</f>
        <v>46084</v>
      </c>
      <c r="D990" s="94" t="str">
        <f>IF(SP_SUL!D993="","*",SP_SUL!D993)</f>
        <v>V89</v>
      </c>
      <c r="E990" s="94" t="str">
        <f>IF(SP_SUL!H993="","*",SP_SUL!H993)</f>
        <v>ZEM2</v>
      </c>
      <c r="F990" s="100" t="str">
        <f>IF(SP_SUL!M993="","*",SP_SUL!M993)</f>
        <v>ZYQ-ZEM</v>
      </c>
      <c r="G990" s="95" t="str">
        <f>IF(SP_SUL!I993="","*",SP_SUL!I993)</f>
        <v>ZEM</v>
      </c>
      <c r="H990" s="95" t="str">
        <f>IF(SP_SUL!AB993="","*",SP_SUL!AB993)</f>
        <v>FIXO</v>
      </c>
      <c r="I990" s="95" t="str">
        <f>IF(SP_SUL!AC993="","*",SP_SUL!AC993)</f>
        <v>*</v>
      </c>
      <c r="J990" s="96">
        <f>IF(SP_SUL!AA993="","*",SP_SUL!AA993)</f>
        <v>1</v>
      </c>
      <c r="K990" s="97">
        <f>IF(SP_SUL!AD993="","*",SP_SUL!AD993)</f>
        <v>0.29166666666666669</v>
      </c>
    </row>
    <row r="991" spans="2:11">
      <c r="B991" s="94" t="str">
        <f>IF(SP_SUL!Y994="","*",SP_SUL!Y994)</f>
        <v>*</v>
      </c>
      <c r="C991" s="95">
        <f>IF(SP_SUL!B994="","*",SP_SUL!B994)</f>
        <v>46084</v>
      </c>
      <c r="D991" s="94" t="str">
        <f>IF(SP_SUL!D994="","*",SP_SUL!D994)</f>
        <v>W96</v>
      </c>
      <c r="E991" s="94" t="str">
        <f>IF(SP_SUL!H994="","*",SP_SUL!H994)</f>
        <v xml:space="preserve">ZEM1 </v>
      </c>
      <c r="F991" s="100" t="str">
        <f>IF(SP_SUL!M994="","*",SP_SUL!M994)</f>
        <v>ZEJ-ZEV</v>
      </c>
      <c r="G991" s="95" t="str">
        <f>IF(SP_SUL!I994="","*",SP_SUL!I994)</f>
        <v xml:space="preserve">ZEM1 </v>
      </c>
      <c r="H991" s="95" t="str">
        <f>IF(SP_SUL!AB994="","*",SP_SUL!AB994)</f>
        <v>FIXO</v>
      </c>
      <c r="I991" s="95" t="str">
        <f>IF(SP_SUL!AC994="","*",SP_SUL!AC994)</f>
        <v>*</v>
      </c>
      <c r="J991" s="96">
        <f>IF(SP_SUL!AA994="","*",SP_SUL!AA994)</f>
        <v>2</v>
      </c>
      <c r="K991" s="97">
        <f>IF(SP_SUL!AD994="","*",SP_SUL!AD994)</f>
        <v>0.29166666666666669</v>
      </c>
    </row>
    <row r="992" spans="2:11">
      <c r="B992" s="94" t="str">
        <f>IF(SP_SUL!Y995="","*",SP_SUL!Y995)</f>
        <v>*</v>
      </c>
      <c r="C992" s="95">
        <f>IF(SP_SUL!B995="","*",SP_SUL!B995)</f>
        <v>46084</v>
      </c>
      <c r="D992" s="94" t="str">
        <f>IF(SP_SUL!D995="","*",SP_SUL!D995)</f>
        <v>W99</v>
      </c>
      <c r="E992" s="94" t="str">
        <f>IF(SP_SUL!H995="","*",SP_SUL!H995)</f>
        <v>ZEM1</v>
      </c>
      <c r="F992" s="100" t="str">
        <f>IF(SP_SUL!M995="","*",SP_SUL!M995)</f>
        <v>ZEJ-ZEV</v>
      </c>
      <c r="G992" s="95" t="str">
        <f>IF(SP_SUL!I995="","*",SP_SUL!I995)</f>
        <v xml:space="preserve">ZEM1 </v>
      </c>
      <c r="H992" s="95" t="str">
        <f>IF(SP_SUL!AB995="","*",SP_SUL!AB995)</f>
        <v>FIXO</v>
      </c>
      <c r="I992" s="95" t="str">
        <f>IF(SP_SUL!AC995="","*",SP_SUL!AC995)</f>
        <v>*</v>
      </c>
      <c r="J992" s="96">
        <f>IF(SP_SUL!AA995="","*",SP_SUL!AA995)</f>
        <v>2</v>
      </c>
      <c r="K992" s="97">
        <f>IF(SP_SUL!AD995="","*",SP_SUL!AD995)</f>
        <v>0.29166666666666669</v>
      </c>
    </row>
    <row r="993" spans="2:11">
      <c r="B993" s="94" t="str">
        <f>IF(SP_SUL!Y996="","*",SP_SUL!Y996)</f>
        <v>*</v>
      </c>
      <c r="C993" s="95">
        <f>IF(SP_SUL!B996="","*",SP_SUL!B996)</f>
        <v>46084</v>
      </c>
      <c r="D993" s="94" t="str">
        <f>IF(SP_SUL!D996="","*",SP_SUL!D996)</f>
        <v>V95</v>
      </c>
      <c r="E993" s="94" t="str">
        <f>IF(SP_SUL!H996="","*",SP_SUL!H996)</f>
        <v>ZEM1302</v>
      </c>
      <c r="F993" s="100" t="str">
        <f>IF(SP_SUL!M996="","*",SP_SUL!M996)</f>
        <v>ZEJ-ZEV</v>
      </c>
      <c r="G993" s="95" t="str">
        <f>IF(SP_SUL!I996="","*",SP_SUL!I996)</f>
        <v>ZEM1</v>
      </c>
      <c r="H993" s="95" t="str">
        <f>IF(SP_SUL!AB996="","*",SP_SUL!AB996)</f>
        <v>FIXO</v>
      </c>
      <c r="I993" s="95" t="str">
        <f>IF(SP_SUL!AC996="","*",SP_SUL!AC996)</f>
        <v>*</v>
      </c>
      <c r="J993" s="96">
        <f>IF(SP_SUL!AA996="","*",SP_SUL!AA996)</f>
        <v>1</v>
      </c>
      <c r="K993" s="97">
        <f>IF(SP_SUL!AD996="","*",SP_SUL!AD996)</f>
        <v>0.29166666666666669</v>
      </c>
    </row>
    <row r="994" spans="2:11">
      <c r="B994" s="94" t="str">
        <f>IF(SP_SUL!Y997="","*",SP_SUL!Y997)</f>
        <v>*</v>
      </c>
      <c r="C994" s="95">
        <f>IF(SP_SUL!B997="","*",SP_SUL!B997)</f>
        <v>46084</v>
      </c>
      <c r="D994" s="94" t="str">
        <f>IF(SP_SUL!D997="","*",SP_SUL!D997)</f>
        <v>W97</v>
      </c>
      <c r="E994" s="94" t="str">
        <f>IF(SP_SUL!H997="","*",SP_SUL!H997)</f>
        <v>Z3VZEV1</v>
      </c>
      <c r="F994" s="100" t="str">
        <f>IF(SP_SUL!M997="","*",SP_SUL!M997)</f>
        <v>ZEJ-ZEV</v>
      </c>
      <c r="G994" s="95" t="str">
        <f>IF(SP_SUL!I997="","*",SP_SUL!I997)</f>
        <v>Z3VZEV1</v>
      </c>
      <c r="H994" s="95" t="str">
        <f>IF(SP_SUL!AB997="","*",SP_SUL!AB997)</f>
        <v>FIXO</v>
      </c>
      <c r="I994" s="95" t="str">
        <f>IF(SP_SUL!AC997="","*",SP_SUL!AC997)</f>
        <v>*</v>
      </c>
      <c r="J994" s="96">
        <f>IF(SP_SUL!AA997="","*",SP_SUL!AA997)</f>
        <v>2</v>
      </c>
      <c r="K994" s="97">
        <f>IF(SP_SUL!AD997="","*",SP_SUL!AD997)</f>
        <v>0.29166666666666669</v>
      </c>
    </row>
    <row r="995" spans="2:11">
      <c r="B995" s="94" t="str">
        <f>IF(SP_SUL!Y998="","*",SP_SUL!Y998)</f>
        <v>*</v>
      </c>
      <c r="C995" s="95">
        <f>IF(SP_SUL!B998="","*",SP_SUL!B998)</f>
        <v>46084</v>
      </c>
      <c r="D995" s="94" t="str">
        <f>IF(SP_SUL!D998="","*",SP_SUL!D998)</f>
        <v>V96</v>
      </c>
      <c r="E995" s="94" t="str">
        <f>IF(SP_SUL!H998="","*",SP_SUL!H998)</f>
        <v>K67ZEV2</v>
      </c>
      <c r="F995" s="100" t="str">
        <f>IF(SP_SUL!M998="","*",SP_SUL!M998)</f>
        <v>ZEJ-ZEV</v>
      </c>
      <c r="G995" s="95" t="str">
        <f>IF(SP_SUL!I998="","*",SP_SUL!I998)</f>
        <v>K67ZEV2</v>
      </c>
      <c r="H995" s="95" t="str">
        <f>IF(SP_SUL!AB998="","*",SP_SUL!AB998)</f>
        <v>FIXO</v>
      </c>
      <c r="I995" s="95" t="str">
        <f>IF(SP_SUL!AC998="","*",SP_SUL!AC998)</f>
        <v>*</v>
      </c>
      <c r="J995" s="96">
        <f>IF(SP_SUL!AA998="","*",SP_SUL!AA998)</f>
        <v>1</v>
      </c>
      <c r="K995" s="97">
        <f>IF(SP_SUL!AD998="","*",SP_SUL!AD998)</f>
        <v>0.29166666666666669</v>
      </c>
    </row>
    <row r="996" spans="2:11">
      <c r="B996" s="94" t="str">
        <f>IF(SP_SUL!Y999="","*",SP_SUL!Y999)</f>
        <v>*</v>
      </c>
      <c r="C996" s="95">
        <f>IF(SP_SUL!B999="","*",SP_SUL!B999)</f>
        <v>46084</v>
      </c>
      <c r="D996" s="94" t="str">
        <f>IF(SP_SUL!D999="","*",SP_SUL!D999)</f>
        <v>MOD ZRB</v>
      </c>
      <c r="E996" s="94" t="str">
        <f>IF(SP_SUL!H999="","*",SP_SUL!H999)</f>
        <v>-</v>
      </c>
      <c r="F996" s="100" t="str">
        <f>IF(SP_SUL!M999="","*",SP_SUL!M999)</f>
        <v>ZEJ-ZRB</v>
      </c>
      <c r="G996" s="95" t="str">
        <f>IF(SP_SUL!I999="","*",SP_SUL!I999)</f>
        <v>-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-</v>
      </c>
      <c r="K996" s="97" t="str">
        <f>IF(SP_SUL!AD999="","*",SP_SUL!AD999)</f>
        <v>-</v>
      </c>
    </row>
    <row r="997" spans="2:11">
      <c r="B997" s="94" t="str">
        <f>IF(SP_SUL!Y1000="","*",SP_SUL!Y1000)</f>
        <v>*</v>
      </c>
      <c r="C997" s="95">
        <f>IF(SP_SUL!B1000="","*",SP_SUL!B1000)</f>
        <v>46084</v>
      </c>
      <c r="D997" s="94" t="str">
        <f>IF(SP_SUL!D1000="","*",SP_SUL!D1000)</f>
        <v>ANTONI  (TP-720)</v>
      </c>
      <c r="E997" s="94" t="str">
        <f>IF(SP_SUL!H1000="","*",SP_SUL!H1000)</f>
        <v>-</v>
      </c>
      <c r="F997" s="100" t="str">
        <f>IF(SP_SUL!M1000="","*",SP_SUL!M1000)</f>
        <v>ZZV-117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-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2026-03-02T21:42:27Z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