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547" documentId="8_{C16AF0B1-DE6F-4D81-B6CC-DB7BBC320B89}" xr6:coauthVersionLast="47" xr6:coauthVersionMax="47" xr10:uidLastSave="{613E93E2-9E65-426D-A657-39697B2879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3" i="1" l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<sst xmlns="http://schemas.openxmlformats.org/spreadsheetml/2006/main" count="14283" uniqueCount="2087">
  <si>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</si>
  <si>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</si>
  <si>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</si>
  <si>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</si>
  <si>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</si>
  <si>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</si>
  <si>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</si>
  <si>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</si>
  <si>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</si>
  <si>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</si>
  <si>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</si>
  <si>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</si>
  <si>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</si>
  <si>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</si>
  <si>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</si>
  <si>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</si>
  <si>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</si>
  <si>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</si>
  <si>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</si>
  <si>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</si>
  <si>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</si>
  <si>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</si>
  <si>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</si>
  <si>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</si>
  <si>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</si>
  <si>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</si>
  <si>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</si>
  <si>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</si>
  <si>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</si>
  <si>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</si>
  <si>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</si>
  <si>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</si>
  <si>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</si>
  <si>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</si>
  <si>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</si>
  <si>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</si>
  <si>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</si>
  <si>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</si>
  <si>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</si>
  <si>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</si>
  <si>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</si>
  <si>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</si>
  <si>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</si>
  <si>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</si>
  <si>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</si>
  <si>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</si>
  <si>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</si>
  <si>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</si>
  <si>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</si>
  <si>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</si>
  <si>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</si>
  <si>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</si>
  <si>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</si>
  <si>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</si>
  <si>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</si>
  <si>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</si>
  <si>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</si>
  <si>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</si>
  <si>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</si>
  <si>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</si>
  <si>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</si>
  <si>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</si>
  <si>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</si>
  <si>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</si>
  <si>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</si>
  <si>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</si>
  <si>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</si>
  <si>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</si>
  <si>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</si>
  <si>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</si>
  <si>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</si>
  <si>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</si>
  <si>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</si>
  <si>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</si>
  <si>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</si>
  <si>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</si>
  <si>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</si>
  <si>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</si>
  <si>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</si>
  <si>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</si>
  <si>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</si>
  <si>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</si>
  <si>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</si>
  <si>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</si>
  <si>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</si>
  <si>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</si>
  <si>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</si>
  <si>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</si>
  <si>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</si>
  <si>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</si>
  <si>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</si>
  <si>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</si>
  <si>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</si>
  <si>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</si>
  <si>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</si>
  <si>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</si>
  <si>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</si>
  <si>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</si>
  <si>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</si>
  <si>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</si>
  <si>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</si>
  <si>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</si>
  <si>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</si>
  <si>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</si>
  <si>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</si>
  <si>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</si>
  <si>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</si>
  <si>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</si>
  <si>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</si>
  <si>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</si>
  <si>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</si>
  <si>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</si>
  <si>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</si>
  <si>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</si>
  <si>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</si>
  <si>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</si>
  <si>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</si>
  <si>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</si>
  <si>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</si>
  <si>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</si>
  <si>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</si>
  <si>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</si>
  <si>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</si>
  <si>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</si>
  <si>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</si>
  <si>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</si>
  <si>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</si>
  <si>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</si>
  <si>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</si>
  <si>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</si>
  <si>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</si>
  <si>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</si>
  <si>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</si>
  <si>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</si>
  <si>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</si>
  <si>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</si>
  <si>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</si>
  <si>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</si>
  <si>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</si>
  <si>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</si>
  <si>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</si>
  <si>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</si>
  <si>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</si>
  <si>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</si>
  <si>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</si>
  <si>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</si>
  <si>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</si>
  <si>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</si>
  <si>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</si>
  <si>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</si>
  <si>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</si>
  <si>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</si>
  <si>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</si>
  <si>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</si>
  <si>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</si>
  <si>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</si>
  <si>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</si>
  <si>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</si>
  <si>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</si>
  <si>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</si>
  <si>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</si>
  <si>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</si>
  <si>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</si>
  <si>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</si>
  <si>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</si>
  <si>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</si>
  <si>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</si>
  <si>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</si>
  <si>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</si>
  <si>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</si>
  <si>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</si>
  <si>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</si>
  <si>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</si>
  <si>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</si>
  <si>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</si>
  <si>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</si>
  <si>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</si>
  <si>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</si>
  <si>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</si>
  <si>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</si>
  <si>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</si>
  <si>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</si>
  <si>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</si>
  <si>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</si>
  <si>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</si>
  <si>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</si>
  <si>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</si>
  <si>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</si>
  <si>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</si>
  <si>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</si>
  <si>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</si>
  <si>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</si>
  <si>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</si>
  <si>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</si>
  <si>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</si>
  <si>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</si>
  <si>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</si>
  <si>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</si>
  <si>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</si>
  <si>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</si>
  <si>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</si>
  <si>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</si>
  <si>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</si>
  <si>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</si>
  <si>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</si>
  <si>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</si>
  <si>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</si>
  <si>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</si>
  <si>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</si>
  <si>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</si>
  <si>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</si>
  <si>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</si>
  <si>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</si>
  <si>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</si>
  <si>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</si>
  <si>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</si>
  <si>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</si>
  <si>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</si>
  <si>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</si>
  <si>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</si>
  <si>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</si>
  <si>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</si>
  <si>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</si>
  <si>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</si>
  <si>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</si>
  <si>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</si>
  <si>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</si>
  <si>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</si>
  <si>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</si>
  <si>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</si>
  <si>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</si>
  <si>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</si>
  <si>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</si>
  <si>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</si>
  <si>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</si>
  <si>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</si>
  <si>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</si>
  <si>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</si>
  <si>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</si>
  <si>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</si>
  <si>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</si>
  <si>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</si>
  <si>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</si>
  <si>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</si>
  <si>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</si>
  <si>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</si>
  <si>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</si>
  <si>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</si>
  <si>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</si>
  <si>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</si>
  <si>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</si>
  <si>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</si>
  <si>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</si>
  <si>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</si>
  <si>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</si>
  <si>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</si>
  <si>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</si>
  <si>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</si>
  <si>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</si>
  <si>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</si>
  <si>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</si>
  <si>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</si>
  <si>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</si>
  <si>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</si>
  <si>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</si>
  <si>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</si>
  <si>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</si>
  <si>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</si>
  <si>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</si>
  <si>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</si>
  <si>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</si>
  <si>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</si>
  <si>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</si>
  <si>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</si>
  <si>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</si>
  <si>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</si>
  <si>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</si>
  <si>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</si>
  <si>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</si>
  <si>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</si>
  <si>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</si>
  <si>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</si>
  <si>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</si>
  <si>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</si>
  <si>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</si>
  <si>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</si>
  <si>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</si>
  <si>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</si>
  <si>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</si>
  <si>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</si>
  <si>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</si>
  <si>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</si>
  <si>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</si>
  <si>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</si>
  <si>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</si>
  <si>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</si>
  <si>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</si>
  <si>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</si>
  <si>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</si>
  <si>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</si>
  <si>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</si>
  <si>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</si>
  <si>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</si>
  <si>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</si>
  <si>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</si>
  <si>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</si>
  <si>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</si>
  <si>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</si>
  <si>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</si>
  <si>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</si>
  <si>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</si>
  <si>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</si>
  <si>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</si>
  <si>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</si>
  <si>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</si>
  <si>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</si>
  <si>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</si>
  <si>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</si>
  <si>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</si>
  <si>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</si>
  <si>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</si>
  <si>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</si>
  <si>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</si>
  <si>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</si>
  <si>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</si>
  <si>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</si>
  <si>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</si>
  <si>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</si>
  <si>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</si>
  <si>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</si>
  <si>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</si>
  <si>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</si>
  <si>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</si>
  <si>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</si>
  <si>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</si>
  <si>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</si>
  <si>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</si>
  <si>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</si>
  <si>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</si>
  <si>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</si>
  <si>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</si>
  <si>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</si>
  <si>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</si>
  <si>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</si>
  <si>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</si>
  <si>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</si>
  <si>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</si>
  <si>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</si>
  <si>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</si>
  <si>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</si>
  <si>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</si>
  <si>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</si>
  <si>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</si>
  <si>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</si>
  <si>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</si>
  <si>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</si>
  <si>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</si>
  <si>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</si>
  <si>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</si>
  <si>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</si>
  <si>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</si>
  <si>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</si>
  <si>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</si>
  <si>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</si>
  <si>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</si>
  <si>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</si>
  <si>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</si>
  <si>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</si>
  <si>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</si>
  <si>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</si>
  <si>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</si>
  <si>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</si>
  <si>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</si>
  <si>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</si>
  <si>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</si>
  <si>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</si>
  <si>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</si>
  <si>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</si>
  <si>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</si>
  <si>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</si>
  <si>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</si>
  <si>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</si>
  <si>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</si>
  <si>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</si>
  <si>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</si>
  <si>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</si>
  <si>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</si>
  <si>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</si>
  <si>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</si>
  <si>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</si>
  <si>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</si>
  <si>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</si>
  <si>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</si>
  <si>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</si>
  <si>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</si>
  <si>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</si>
  <si>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</si>
  <si>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</si>
  <si>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</si>
  <si>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</si>
  <si>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</si>
  <si>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</si>
  <si>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</si>
  <si>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</si>
  <si>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</si>
  <si>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</si>
  <si>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</si>
  <si>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</si>
  <si>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</si>
  <si>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</si>
  <si>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</si>
  <si>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</si>
  <si>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</si>
  <si>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</si>
  <si>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</si>
  <si>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</si>
  <si>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</si>
  <si>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</si>
  <si>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</si>
  <si>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</si>
  <si>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</si>
  <si>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</si>
  <si>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</si>
  <si>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</si>
  <si>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</si>
  <si>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</si>
  <si>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</si>
  <si>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</si>
  <si>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</si>
  <si>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</si>
  <si>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</si>
  <si>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</si>
  <si>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</si>
  <si>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</si>
  <si>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</si>
  <si>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</si>
  <si>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</si>
  <si>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</si>
  <si>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</si>
  <si>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</si>
  <si>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</si>
  <si>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</si>
  <si>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</si>
  <si>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</si>
  <si>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</si>
  <si>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</si>
  <si>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</si>
  <si>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</si>
  <si>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</si>
  <si>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</si>
  <si>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</si>
  <si>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</si>
  <si>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</si>
  <si>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</si>
  <si>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</si>
  <si>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</si>
  <si>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</si>
  <si>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</si>
  <si>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</si>
  <si>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</si>
  <si>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</si>
  <si>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</si>
  <si>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</si>
  <si>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</si>
  <si>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</si>
  <si>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</si>
  <si>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</si>
  <si>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</si>
  <si>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</si>
  <si>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</si>
  <si>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</si>
  <si>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</si>
  <si>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</si>
  <si>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</si>
  <si>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</si>
  <si>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</si>
  <si>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</si>
  <si>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</si>
  <si>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</si>
  <si>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</si>
  <si>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</si>
  <si>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</si>
  <si>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</si>
  <si>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</si>
  <si>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</si>
  <si>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</si>
  <si>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</si>
  <si>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</si>
  <si>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</si>
  <si>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</si>
  <si>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</si>
  <si>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</si>
  <si>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</si>
  <si>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</si>
  <si>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</si>
  <si>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</si>
  <si>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</si>
  <si>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</si>
  <si>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</si>
  <si>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</si>
  <si>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</si>
  <si>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</si>
  <si>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</si>
  <si>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</si>
  <si>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</si>
  <si>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</si>
  <si>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</si>
  <si>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</si>
  <si>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</si>
  <si>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</si>
  <si>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</si>
  <si>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</si>
  <si>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</si>
  <si>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</si>
  <si>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</si>
  <si>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</si>
  <si>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</si>
  <si>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</si>
  <si>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</si>
  <si>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</si>
  <si>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</si>
  <si>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</si>
  <si>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</si>
  <si>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</si>
  <si>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</si>
  <si>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</si>
  <si>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</si>
  <si>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</si>
  <si>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</si>
  <si>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</si>
  <si>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</si>
  <si>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</si>
  <si>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</si>
  <si>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</si>
  <si>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</si>
  <si>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</si>
  <si>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</si>
  <si>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</si>
  <si>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</si>
  <si>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</si>
  <si>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</si>
  <si>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</si>
  <si>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</si>
  <si>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</si>
  <si>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</si>
  <si>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</si>
  <si>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</si>
  <si>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</si>
  <si>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</si>
  <si>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</si>
  <si>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</si>
  <si>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</si>
  <si>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</si>
  <si>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</si>
  <si>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</si>
  <si>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</si>
  <si>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</si>
  <si>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</si>
  <si>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</si>
  <si>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</si>
  <si>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</si>
  <si>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</si>
  <si>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</si>
  <si>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</si>
  <si>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</si>
  <si>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</si>
  <si>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</si>
  <si>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</si>
  <si>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</si>
  <si>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</si>
  <si>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</si>
  <si>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</si>
  <si>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</si>
  <si>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</si>
  <si>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</si>
  <si>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</si>
  <si>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</si>
  <si>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</si>
  <si>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</si>
  <si>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</si>
  <si>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</si>
  <si>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</si>
  <si>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</si>
  <si>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</si>
  <si>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</si>
  <si>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</si>
  <si>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</si>
  <si>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</si>
  <si>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</si>
  <si>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</si>
  <si>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</si>
  <si>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</si>
  <si>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</si>
  <si>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</si>
  <si>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</si>
  <si>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</si>
  <si>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</si>
  <si>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</si>
  <si>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</si>
  <si>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</si>
  <si>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</si>
  <si>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</si>
  <si>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</si>
  <si>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</si>
  <si>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</si>
  <si>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</si>
  <si>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</si>
  <si>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</si>
  <si>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</si>
  <si>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</si>
  <si>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</si>
  <si>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</si>
  <si>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</si>
  <si>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</si>
  <si>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</si>
  <si>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</si>
  <si>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</si>
  <si>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</si>
  <si>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</si>
  <si>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</si>
  <si>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</si>
  <si>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</si>
  <si>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</si>
  <si>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</si>
  <si>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</si>
  <si>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</si>
  <si>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</si>
  <si>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</si>
  <si>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</si>
  <si>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</si>
  <si>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</si>
  <si>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</si>
  <si>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</si>
  <si>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</si>
  <si>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</si>
  <si>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</si>
  <si>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</si>
  <si>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</si>
  <si>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</si>
  <si>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</si>
  <si>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</si>
  <si>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</si>
  <si>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</si>
  <si>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</si>
  <si>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</si>
  <si>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</si>
  <si>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</si>
  <si>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</si>
  <si>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</si>
  <si>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</si>
  <si>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</si>
  <si>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</si>
  <si>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</si>
  <si>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</si>
  <si>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</si>
  <si>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</si>
  <si>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</si>
  <si>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</si>
  <si>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</si>
  <si>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</si>
  <si>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</si>
  <si>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</si>
  <si>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</si>
  <si>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</si>
  <si>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</si>
  <si>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</si>
  <si>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</si>
  <si>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</si>
  <si>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</si>
  <si>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</si>
  <si>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</si>
  <si>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</si>
  <si>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</si>
  <si>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</si>
  <si>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</si>
  <si>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</si>
  <si>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</si>
  <si>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</si>
  <si>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</si>
  <si>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</si>
  <si>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</si>
  <si>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</si>
  <si>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</si>
  <si>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</si>
  <si>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</si>
  <si>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</si>
  <si>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</si>
  <si>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</si>
  <si>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</si>
  <si>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</si>
  <si>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</si>
  <si>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</si>
  <si>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</si>
  <si>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</si>
  <si>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</si>
  <si>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</si>
  <si>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</si>
  <si>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</si>
  <si>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</si>
  <si>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</si>
  <si>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</si>
  <si>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</si>
  <si>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</si>
  <si>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</si>
  <si>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</si>
  <si>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</si>
  <si>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</si>
  <si>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</si>
  <si>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</si>
  <si>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</si>
  <si>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</si>
  <si>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</si>
  <si>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</si>
  <si>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</si>
  <si>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</si>
  <si>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</si>
  <si>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</si>
  <si>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</si>
  <si>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</si>
  <si>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</si>
  <si>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</si>
  <si>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</si>
  <si>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</si>
  <si>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</si>
  <si>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</si>
  <si>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</si>
  <si>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</si>
  <si>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</si>
  <si>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</si>
  <si>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</si>
  <si>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</si>
  <si>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</si>
  <si>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</si>
  <si>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</si>
  <si>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</si>
  <si>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</si>
  <si>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</si>
  <si>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</si>
  <si>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</si>
  <si>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</si>
  <si>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</si>
  <si>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</si>
  <si>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</si>
  <si>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</si>
  <si>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</si>
  <si>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</si>
  <si>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</si>
  <si>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</si>
  <si>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</si>
  <si>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</si>
  <si>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</si>
  <si>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</si>
  <si>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</si>
  <si>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</si>
  <si>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</si>
  <si>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</si>
  <si>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</si>
  <si>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</si>
  <si>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</si>
  <si>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</si>
  <si>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</si>
  <si>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</si>
  <si>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</si>
  <si>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</si>
  <si>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</si>
  <si>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</si>
  <si>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</si>
  <si>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</si>
  <si>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</si>
  <si>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</si>
  <si>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</si>
  <si>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</si>
  <si>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</si>
  <si>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</si>
  <si>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</si>
  <si>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</si>
  <si>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</si>
  <si>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</si>
  <si>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</si>
  <si>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</si>
  <si>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</si>
  <si>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</si>
  <si>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</si>
  <si>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</si>
  <si>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</si>
  <si>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</si>
  <si>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</si>
  <si>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</si>
  <si>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</si>
  <si>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</si>
  <si>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</si>
  <si>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</si>
  <si>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</si>
  <si>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</si>
  <si>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</si>
  <si>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</si>
  <si>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</si>
  <si>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</si>
  <si>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</si>
  <si>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</si>
  <si>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</si>
  <si>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</si>
  <si>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</si>
  <si>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</si>
  <si>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</si>
  <si>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</si>
  <si>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</si>
  <si>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</si>
  <si>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</si>
  <si>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</si>
  <si>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</si>
  <si>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</si>
  <si>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</si>
  <si>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</si>
  <si>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</si>
  <si>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</si>
  <si>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</si>
  <si>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</si>
  <si>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</si>
  <si>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</si>
  <si>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</si>
  <si>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</si>
  <si>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</si>
  <si>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</si>
  <si>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</si>
  <si>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</si>
  <si>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</si>
  <si>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</si>
  <si>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</si>
  <si>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</si>
  <si>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</si>
  <si>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</si>
  <si>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</si>
  <si>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</si>
  <si>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</si>
  <si>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</si>
  <si>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</si>
  <si>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</si>
  <si>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</si>
  <si>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</si>
  <si>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</si>
  <si>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</si>
  <si>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</si>
  <si>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</si>
  <si>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</si>
  <si>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</si>
  <si>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</si>
  <si>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</si>
  <si>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</si>
  <si>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</si>
  <si>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</si>
  <si>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</si>
  <si>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</si>
  <si>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</si>
  <si>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</si>
  <si>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</si>
  <si>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</si>
  <si>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</si>
  <si>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</si>
  <si>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</si>
  <si>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</si>
  <si>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</si>
  <si>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</si>
  <si>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</si>
  <si>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</si>
  <si>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</si>
  <si>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</si>
  <si>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</si>
  <si>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</si>
  <si>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</si>
  <si>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</si>
  <si>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</si>
  <si>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</si>
  <si>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</si>
  <si>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</si>
  <si>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</si>
  <si>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</si>
  <si>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</si>
  <si>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</si>
  <si>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</si>
  <si>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</si>
  <si>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</si>
  <si>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</si>
  <si>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</si>
  <si>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</si>
  <si>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</si>
  <si>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</si>
  <si>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</si>
  <si>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</si>
  <si>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</si>
  <si>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</si>
  <si>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</si>
  <si>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</si>
  <si>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</si>
  <si>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</si>
  <si>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</si>
  <si>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</si>
  <si>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</si>
  <si>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</si>
  <si>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</si>
  <si>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</si>
  <si>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</si>
  <si>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</si>
  <si>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</si>
  <si>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</si>
  <si>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</si>
  <si>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</si>
  <si>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</si>
  <si>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</si>
  <si>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</si>
  <si>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</si>
  <si>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</si>
  <si>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</si>
  <si>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</si>
  <si>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</si>
  <si>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</si>
  <si>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</si>
  <si>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</si>
  <si>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</si>
  <si>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</si>
  <si>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</si>
  <si>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</si>
  <si>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</si>
  <si>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</si>
  <si>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</si>
  <si>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</si>
  <si>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</si>
  <si>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</si>
  <si>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</si>
  <si>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</si>
  <si>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</si>
  <si>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</si>
  <si>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</si>
  <si>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</si>
  <si>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</si>
  <si>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</si>
  <si>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</si>
  <si>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</si>
  <si>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</si>
  <si>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</si>
  <si>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</si>
  <si>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</si>
  <si>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</si>
  <si>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</si>
  <si>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</si>
  <si>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</si>
  <si>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</si>
  <si>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</si>
  <si>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</si>
  <si>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</si>
  <si>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</si>
  <si>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</si>
  <si>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</si>
  <si>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</si>
  <si>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</si>
  <si>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</si>
  <si>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</si>
  <si>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</si>
  <si>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</si>
  <si>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</si>
  <si>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</si>
  <si>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</si>
  <si>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</si>
  <si>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</si>
  <si>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</si>
  <si>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</si>
  <si>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</si>
  <si>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</si>
  <si>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</si>
  <si>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</si>
  <si>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</si>
  <si>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</si>
  <si>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</si>
  <si>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</si>
  <si>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</si>
  <si>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</si>
  <si>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</si>
  <si>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</si>
  <si>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</si>
  <si>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</si>
  <si>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</si>
  <si>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</si>
  <si>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</si>
  <si>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</si>
  <si>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</si>
  <si>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</si>
  <si>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</si>
  <si>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</si>
  <si>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</si>
  <si>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</si>
  <si>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</si>
  <si>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</si>
  <si>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</si>
  <si>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</si>
  <si>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</si>
  <si>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</si>
  <si>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</si>
  <si>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</si>
  <si>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</si>
  <si>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</si>
  <si>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</si>
  <si>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</si>
  <si>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</si>
  <si>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</si>
  <si>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</si>
  <si>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</si>
  <si>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</si>
  <si>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</si>
  <si>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</si>
  <si>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</si>
  <si>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</si>
  <si>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</si>
  <si>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</si>
  <si>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</si>
  <si>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</si>
  <si>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</si>
  <si>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</si>
  <si>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</si>
  <si>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</si>
  <si>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</si>
  <si>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</si>
  <si>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</si>
  <si>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</si>
  <si>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</si>
  <si>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</si>
  <si>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</si>
  <si>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</si>
  <si>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</si>
  <si>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</si>
  <si>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</si>
  <si>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</si>
  <si>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</si>
  <si>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</si>
  <si>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</si>
  <si>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</si>
  <si>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</si>
  <si>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</si>
  <si>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</si>
  <si>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</si>
  <si>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</si>
  <si>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</si>
  <si>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</si>
  <si>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</si>
  <si>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</si>
  <si>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</si>
  <si>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</si>
  <si>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</si>
  <si>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</si>
  <si>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</si>
  <si>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</si>
  <si>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</si>
  <si>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</si>
  <si>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</si>
  <si>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</si>
  <si>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</si>
  <si>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</si>
  <si>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</si>
  <si>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</si>
  <si>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</si>
  <si>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</si>
  <si>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</si>
  <si>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</si>
  <si>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</si>
  <si>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</si>
  <si>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</si>
  <si>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</si>
  <si>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</si>
  <si>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</si>
  <si>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</si>
  <si>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</si>
  <si>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</si>
  <si>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</si>
  <si>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</si>
  <si>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</si>
  <si>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</si>
  <si>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</si>
  <si>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</si>
  <si>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</si>
  <si>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</si>
  <si>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</si>
  <si>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</si>
  <si>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</si>
  <si>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</si>
  <si>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</si>
  <si>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</si>
  <si>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</si>
  <si>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</si>
  <si>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</si>
  <si>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</si>
  <si>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</si>
  <si>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</si>
  <si>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</si>
  <si>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</si>
  <si>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</si>
  <si>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</si>
  <si>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</si>
  <si>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</si>
  <si>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</si>
  <si>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</si>
  <si>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</si>
  <si>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</si>
  <si>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</si>
  <si>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</si>
  <si>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</si>
  <si>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</si>
  <si>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</si>
  <si>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</si>
  <si>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</si>
  <si>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</si>
  <si>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</si>
  <si>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</si>
  <si>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</si>
  <si>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</si>
  <si>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</si>
  <si>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</si>
  <si>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</si>
  <si>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</si>
  <si>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</si>
  <si>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</si>
  <si>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</si>
  <si>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</si>
  <si>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</si>
  <si>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</si>
  <si>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</si>
  <si>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</si>
  <si>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</si>
  <si>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</si>
  <si>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</si>
  <si>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</si>
  <si>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</si>
  <si>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</si>
  <si>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</si>
  <si>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</si>
  <si>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</si>
  <si>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</si>
  <si>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</si>
  <si>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</si>
  <si>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</si>
  <si>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</si>
  <si>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</si>
  <si>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</si>
  <si>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</si>
  <si>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</si>
  <si>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</si>
  <si>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</si>
  <si>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</si>
  <si>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</si>
  <si>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</si>
  <si>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</si>
  <si>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</si>
  <si>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</si>
  <si>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</si>
  <si>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</si>
  <si>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</si>
  <si>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</si>
  <si>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</si>
  <si>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</si>
  <si>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</si>
  <si>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</si>
  <si>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</si>
  <si>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</si>
  <si>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</si>
  <si>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</si>
  <si>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</si>
  <si>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</si>
  <si>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</si>
  <si>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</si>
  <si>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</si>
  <si>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</si>
  <si>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</si>
  <si>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</si>
  <si>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</si>
  <si>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</si>
  <si>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</si>
  <si>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</si>
  <si>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</si>
  <si>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</si>
  <si>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</si>
  <si>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</si>
  <si>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</si>
  <si>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</si>
  <si>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</si>
  <si>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</si>
  <si>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</si>
  <si>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</si>
  <si>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</si>
  <si>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</si>
  <si>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</si>
  <si>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</si>
  <si>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</si>
  <si>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</si>
  <si>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</si>
  <si>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</si>
  <si>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</si>
  <si>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</si>
  <si>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</si>
  <si>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</si>
  <si>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</si>
  <si>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</si>
  <si>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</si>
  <si>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</si>
  <si>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</si>
  <si>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</si>
  <si>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</si>
  <si>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</si>
  <si>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</si>
  <si>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</si>
  <si>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</si>
  <si>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</si>
  <si>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</si>
  <si>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</si>
  <si>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</si>
  <si>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</si>
  <si>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</si>
  <si>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</si>
  <si>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</si>
  <si>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</si>
  <si>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</si>
  <si>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</si>
  <si>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</si>
  <si>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</si>
  <si>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</si>
  <si>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</si>
  <si>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</si>
  <si>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</si>
  <si>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</si>
  <si>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</si>
  <si>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</si>
  <si>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</si>
  <si>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</si>
  <si>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</si>
  <si>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</si>
  <si>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</si>
  <si>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</si>
  <si>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</si>
  <si>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</si>
  <si>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</si>
  <si>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</si>
  <si>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</si>
  <si>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</si>
  <si>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</si>
  <si>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</si>
  <si>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</si>
  <si>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</si>
  <si>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</si>
  <si>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</si>
  <si>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</si>
  <si>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</si>
  <si>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</si>
  <si>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</si>
  <si>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</si>
  <si>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</si>
  <si>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</si>
  <si>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</si>
  <si>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</si>
  <si>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</si>
  <si>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</si>
  <si>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</si>
  <si>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</si>
  <si>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</si>
  <si>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</si>
  <si>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</si>
  <si>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</si>
  <si>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</si>
  <si>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</si>
  <si>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</si>
  <si>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</si>
  <si>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</si>
  <si>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</si>
  <si>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</si>
  <si>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</si>
  <si>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</si>
  <si>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</si>
  <si>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</si>
  <si>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</si>
  <si>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</si>
  <si>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</si>
  <si>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</si>
  <si>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</si>
  <si>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</si>
  <si>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</si>
  <si>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</si>
  <si>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</si>
  <si>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</si>
  <si>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</si>
  <si>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</si>
  <si>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</si>
  <si>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</si>
  <si>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</si>
  <si>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</si>
  <si>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</si>
  <si>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</si>
  <si>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</si>
  <si>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</si>
  <si>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</si>
  <si>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</si>
  <si>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</si>
  <si>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</si>
  <si>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</si>
  <si>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</si>
  <si>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</si>
  <si>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</si>
  <si>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</si>
  <si>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</si>
  <si>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</si>
  <si>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</si>
  <si>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</si>
  <si>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</si>
  <si>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</si>
  <si>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</si>
  <si>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</si>
  <si>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</si>
  <si>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</si>
  <si>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</si>
  <si>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</si>
  <si>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</si>
  <si>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</si>
  <si>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</si>
  <si>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</si>
  <si>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</si>
  <si>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</si>
  <si>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</si>
  <si>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</si>
  <si>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</si>
  <si>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</si>
  <si>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</si>
  <si>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</si>
  <si>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</si>
  <si>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</si>
  <si>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</si>
  <si>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</si>
  <si>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</si>
  <si>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</si>
  <si>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</si>
  <si>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</si>
  <si>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</si>
  <si>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</si>
  <si>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</si>
  <si>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</si>
  <si>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</si>
  <si>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</si>
  <si>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</si>
  <si>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</si>
  <si>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</si>
  <si>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</si>
  <si>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</si>
  <si>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</si>
  <si>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</si>
  <si>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</si>
  <si>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</si>
  <si>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</si>
  <si>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</si>
  <si>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</si>
  <si>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</si>
  <si>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</si>
  <si>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</si>
  <si>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</si>
  <si>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</si>
  <si>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</si>
  <si>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</si>
  <si>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</si>
  <si>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</si>
  <si>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</si>
  <si>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</si>
  <si>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</si>
  <si>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</si>
  <si>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</si>
  <si>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</si>
  <si>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</si>
  <si>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</si>
  <si>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</si>
  <si>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</si>
  <si>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</si>
  <si>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</si>
  <si>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</si>
  <si>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</si>
  <si>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</si>
  <si>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</si>
  <si>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</si>
  <si>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</si>
  <si>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</si>
  <si>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</si>
  <si>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</si>
  <si>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</si>
  <si>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</si>
  <si>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</si>
  <si>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</si>
  <si>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</si>
  <si>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</si>
  <si>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</si>
  <si>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</si>
  <si>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</si>
  <si>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</si>
  <si>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</si>
  <si>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</si>
  <si>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</si>
  <si>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</si>
  <si>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</si>
  <si>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</si>
  <si>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</si>
  <si>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</si>
  <si>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</si>
  <si>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</si>
  <si>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</si>
  <si>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</si>
  <si>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</si>
  <si>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</si>
  <si>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</si>
  <si>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</si>
  <si>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</si>
  <si>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</si>
  <si>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</si>
  <si>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</si>
  <si>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</si>
  <si>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</si>
  <si>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</si>
  <si>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</si>
  <si>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</si>
  <si>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</si>
  <si>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</si>
  <si>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</si>
  <si>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</si>
  <si>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</si>
  <si>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</si>
  <si>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</si>
  <si>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</si>
  <si>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</si>
  <si>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</si>
  <si>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</si>
  <si>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</si>
  <si>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</si>
  <si>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</si>
  <si>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</si>
  <si>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</si>
  <si>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</si>
  <si>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</si>
  <si>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</si>
  <si>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</si>
  <si>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</si>
  <si>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</si>
  <si>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</si>
  <si>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</si>
  <si>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</si>
  <si>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</si>
  <si>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</si>
  <si>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</si>
  <si>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</si>
  <si>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</si>
  <si>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</si>
  <si>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</si>
  <si>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</si>
  <si>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</si>
  <si>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</si>
  <si>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</si>
  <si>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</si>
  <si>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</si>
  <si>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</si>
  <si>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</si>
  <si>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</si>
  <si>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</si>
  <si>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</si>
  <si>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</si>
  <si>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</si>
  <si>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</si>
  <si>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</si>
  <si>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</si>
  <si>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</si>
  <si>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</si>
  <si>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</si>
  <si>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</si>
  <si>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</si>
  <si>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</si>
  <si>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</si>
  <si>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</si>
  <si>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</si>
  <si>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</si>
  <si>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</si>
  <si>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</si>
  <si>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</si>
  <si>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</si>
  <si>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</si>
  <si>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</si>
  <si>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</si>
  <si>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</si>
  <si>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</si>
  <si>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</si>
  <si>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</si>
  <si>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</si>
  <si>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</si>
  <si>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</si>
  <si>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</si>
  <si>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</si>
  <si>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</si>
  <si>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</si>
  <si>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</si>
  <si>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</si>
  <si>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</si>
  <si>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</si>
  <si>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</si>
  <si>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</si>
  <si>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</si>
  <si>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</si>
  <si>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</si>
  <si>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</si>
  <si>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</si>
  <si>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</si>
  <si>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</si>
  <si>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</si>
  <si>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</si>
  <si>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</si>
  <si>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</si>
  <si>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</si>
  <si>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</si>
  <si>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</si>
  <si>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</si>
  <si>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</si>
  <si>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</si>
  <si>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</si>
  <si>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</si>
  <si>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</si>
  <si>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</si>
  <si>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</si>
  <si>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</si>
  <si>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</si>
  <si>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</si>
  <si>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</si>
  <si>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</si>
  <si>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</si>
  <si>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</si>
  <si>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</si>
  <si>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</si>
  <si>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</si>
  <si>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</si>
  <si>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</si>
  <si>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</si>
  <si>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</si>
  <si>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</si>
  <si>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</si>
  <si>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</si>
  <si>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</si>
  <si>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</si>
  <si>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</si>
  <si>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</si>
  <si>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</si>
  <si>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</si>
  <si>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</si>
  <si>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</si>
  <si>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</si>
  <si>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</si>
  <si>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</si>
  <si>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</si>
  <si>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</si>
  <si>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</si>
  <si>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</si>
  <si>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</si>
  <si>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</si>
  <si>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</si>
  <si>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</si>
  <si>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</si>
  <si>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</si>
  <si>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</si>
  <si>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</si>
  <si>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</si>
  <si>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</si>
  <si>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</si>
  <si>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</si>
  <si>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</si>
  <si>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</si>
  <si>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</si>
  <si>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</si>
  <si>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</si>
  <si>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</si>
  <si>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</si>
  <si>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</si>
  <si>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</si>
  <si>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</si>
  <si>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</si>
  <si>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</si>
  <si>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</si>
  <si>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</si>
  <si>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</si>
  <si>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</si>
  <si>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</si>
  <si>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</si>
  <si>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</si>
  <si>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</si>
  <si>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</si>
  <si>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</si>
  <si>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</si>
  <si>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</si>
  <si>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</si>
  <si>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</si>
  <si>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</si>
  <si>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</si>
  <si>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</si>
  <si>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</si>
  <si>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</si>
  <si>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</si>
  <si>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</si>
  <si>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</si>
  <si>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</si>
  <si>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</si>
  <si>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</si>
  <si>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</si>
  <si>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</si>
  <si>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</si>
  <si>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</si>
  <si>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</si>
  <si>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</si>
  <si>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</si>
  <si>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</si>
  <si>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</si>
  <si>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</si>
  <si>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</si>
  <si>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</si>
  <si>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</si>
  <si>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</si>
  <si>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</si>
  <si>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</si>
  <si>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</si>
  <si>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</si>
  <si>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</si>
  <si>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</si>
  <si>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</si>
  <si>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</si>
  <si>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</si>
  <si>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</si>
  <si>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</si>
  <si>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</si>
  <si>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</si>
  <si>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</si>
  <si>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</si>
  <si>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</si>
  <si>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</si>
  <si>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</si>
  <si>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</si>
  <si>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</si>
  <si>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</si>
  <si>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</si>
  <si>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</si>
  <si>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</si>
  <si>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</si>
  <si>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</si>
  <si>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</si>
  <si>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</si>
  <si>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</si>
  <si>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</si>
  <si>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</si>
  <si>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</si>
  <si>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</si>
  <si>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</si>
  <si>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</si>
  <si>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</si>
  <si>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</si>
  <si>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</si>
  <si>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</si>
  <si>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</si>
  <si>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</si>
  <si>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</si>
  <si>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</si>
  <si>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</si>
  <si>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</si>
  <si>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</si>
  <si>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</si>
  <si>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</si>
  <si>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</si>
  <si>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</si>
  <si>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</si>
  <si>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</si>
  <si>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</si>
  <si>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</si>
  <si>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</si>
  <si>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</si>
  <si>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</si>
  <si>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</si>
  <si>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</si>
  <si>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</si>
  <si>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</si>
  <si>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</si>
  <si>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</si>
  <si>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</si>
  <si>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</si>
  <si>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</si>
  <si>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</si>
  <si>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</si>
  <si>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</si>
  <si>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</si>
  <si>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</si>
  <si>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</si>
  <si>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</si>
  <si>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</si>
  <si>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</si>
  <si>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</si>
  <si>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</si>
  <si>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</si>
  <si>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</si>
  <si>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</si>
  <si>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</si>
  <si>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</si>
  <si>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</si>
  <si>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</si>
  <si>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</si>
  <si>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</si>
  <si>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</si>
  <si>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</si>
  <si>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</si>
  <si>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</si>
  <si>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</si>
  <si>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</si>
  <si>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</si>
  <si>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</si>
  <si>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</si>
  <si>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</si>
  <si>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</si>
  <si>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</si>
  <si>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</si>
  <si>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</si>
  <si>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</si>
  <si>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</si>
  <si>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</si>
  <si>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</si>
  <si>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</si>
  <si>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</si>
  <si>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</si>
  <si>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</si>
  <si>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</si>
  <si>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</si>
  <si>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</si>
  <si>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</si>
  <si>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</si>
  <si>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</si>
  <si>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</si>
  <si>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</si>
  <si>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</si>
  <si>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</si>
  <si>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</si>
  <si>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</si>
  <si>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</si>
  <si>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</si>
  <si>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</si>
  <si>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</si>
  <si>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</si>
  <si>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</si>
  <si>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</si>
  <si>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</si>
  <si>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</si>
  <si>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</si>
  <si>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</si>
  <si>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</si>
  <si>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</si>
  <si>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</si>
  <si>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</si>
  <si>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</si>
  <si>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</si>
  <si>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</si>
  <si>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</si>
  <si>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</si>
  <si>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</si>
  <si>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</si>
  <si>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</si>
  <si>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</si>
  <si>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</si>
  <si>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</si>
  <si>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</si>
  <si>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</si>
  <si>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</si>
  <si>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</si>
  <si>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</si>
  <si>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</si>
  <si>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</si>
  <si>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</si>
  <si>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</si>
  <si>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</si>
  <si>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</si>
  <si>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</si>
  <si>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</si>
  <si>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</si>
  <si>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</si>
  <si>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</si>
  <si>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</si>
  <si>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</si>
  <si>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</si>
  <si>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</si>
  <si>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</si>
  <si>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</si>
  <si>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</si>
  <si>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</si>
  <si>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</si>
  <si>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</si>
  <si>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</si>
  <si>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</si>
  <si>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</si>
  <si>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</si>
  <si>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</si>
  <si>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</si>
  <si>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</si>
  <si>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</si>
  <si>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</si>
  <si>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</si>
  <si>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</si>
  <si>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</si>
  <si>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</si>
  <si>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</si>
  <si>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</si>
  <si>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</si>
  <si>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</si>
  <si>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</si>
  <si>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</si>
  <si>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</si>
  <si>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</si>
  <si>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</si>
  <si>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</si>
  <si>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</si>
  <si>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</si>
  <si>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</si>
  <si>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</si>
  <si>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</si>
  <si>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</si>
  <si>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</si>
  <si>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</si>
  <si>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</si>
  <si>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</si>
  <si>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</si>
  <si>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</si>
  <si>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</si>
  <si>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</si>
  <si>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</si>
  <si>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</si>
  <si>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</si>
  <si>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</si>
  <si>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</si>
  <si>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</si>
  <si>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</si>
  <si>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</si>
  <si>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</si>
  <si>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</si>
  <si>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</si>
  <si>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</si>
  <si>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</si>
  <si>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</si>
  <si>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</si>
  <si>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</si>
  <si>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</si>
  <si>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</si>
  <si>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</si>
  <si>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</si>
  <si>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</si>
  <si>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</si>
  <si>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</si>
  <si>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</si>
  <si>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</si>
  <si>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</si>
  <si>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</si>
  <si>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</si>
  <si>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</si>
  <si>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</si>
  <si>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</si>
  <si>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</si>
  <si>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</si>
  <si>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</si>
  <si>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</si>
  <si>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</si>
  <si>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</si>
  <si>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</si>
  <si>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</si>
  <si>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</si>
  <si>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</si>
  <si>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</si>
  <si>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</si>
  <si>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</si>
  <si>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</si>
  <si>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</si>
  <si>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</si>
  <si>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</si>
  <si>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</si>
  <si>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</si>
  <si>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</si>
  <si>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</si>
  <si>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</si>
  <si>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</si>
  <si>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</si>
  <si>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</si>
  <si>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</si>
  <si>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</si>
  <si>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</si>
  <si>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</si>
  <si>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</si>
  <si>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</si>
  <si>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</si>
  <si>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</si>
  <si>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</si>
  <si>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</si>
  <si>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</si>
  <si>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</si>
  <si>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</si>
  <si>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</si>
  <si>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</si>
  <si>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</si>
  <si>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</si>
  <si>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</si>
  <si>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</si>
  <si>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</si>
  <si>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</si>
  <si>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</si>
  <si>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</si>
  <si>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</si>
  <si>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</si>
  <si>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</si>
  <si>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</si>
  <si>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</si>
  <si>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</si>
  <si>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</si>
  <si>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</si>
  <si>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</si>
  <si>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</si>
  <si>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</si>
  <si>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</si>
  <si>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</si>
  <si>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</si>
  <si>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</si>
  <si>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</si>
  <si>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</si>
  <si>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</si>
  <si>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</si>
  <si>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</si>
  <si>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</si>
  <si>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</si>
  <si>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</si>
  <si>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</si>
  <si>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</si>
  <si>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</si>
  <si>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</si>
  <si>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</si>
  <si>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</si>
  <si>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</si>
  <si>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</si>
  <si>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</si>
  <si>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</si>
  <si>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</si>
  <si>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</si>
  <si>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</si>
  <si>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</si>
  <si>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</si>
  <si>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</si>
  <si>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</si>
  <si>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</si>
  <si>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</si>
  <si>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</si>
  <si>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</si>
  <si>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</si>
  <si>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</si>
  <si>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</si>
  <si>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</si>
  <si>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</si>
  <si>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</si>
  <si>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</si>
  <si>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</si>
  <si>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</si>
  <si>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</si>
  <si>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</si>
  <si>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</si>
  <si>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</si>
  <si>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</si>
  <si>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</si>
  <si>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</si>
  <si>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</si>
  <si>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</si>
  <si>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</si>
  <si>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</si>
  <si>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</si>
  <si>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</si>
  <si>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</si>
  <si>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</si>
  <si>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</si>
  <si>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</si>
  <si>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</si>
  <si>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</si>
  <si>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</si>
  <si>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</si>
  <si>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</si>
  <si>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</si>
  <si>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</si>
  <si>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</si>
  <si>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</si>
  <si>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</si>
  <si>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</si>
  <si>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</si>
  <si>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</si>
  <si>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</si>
  <si>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</si>
  <si>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</si>
  <si>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</si>
  <si>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</si>
  <si>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</si>
  <si>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</si>
  <si>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</si>
  <si>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</si>
  <si>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</si>
  <si>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</si>
  <si>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</si>
  <si>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ZTT-2</t>
  </si>
  <si>
    <t>ZTO</t>
  </si>
  <si>
    <t>ZTT-ZTO</t>
  </si>
  <si>
    <t>ZTTZTO</t>
  </si>
  <si>
    <t>3 + Lucas + 2 Escala</t>
  </si>
  <si>
    <t>Descarga de dormentes km190+000 (40min) e descarga de jacaré km167+500 (20min)</t>
  </si>
  <si>
    <t>Bloco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</si>
  <si>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</si>
  <si>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</si>
  <si>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</si>
  <si>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</si>
  <si>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</si>
  <si>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</si>
  <si>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*Intervalo de 05:30hrs - ZPT/ZGP Linha 02* - Abertura do intervalo com os bloqueios ZGP2 , 105ZGP-2 e ZPT105-2
SBs Bloqueadas: ZGP2 , 105ZGP-2 e ZPT105-2</t>
  </si>
  <si>
    <t>PDM - Substituição de meia chave (Obs: Sombra do intervalo da Modernização)</t>
  </si>
  <si>
    <t>PDM - Substituição de jacaré (Obs: Sombra do intervalo da Modernização)</t>
  </si>
  <si>
    <t>Substituição de JIC (Obs: Sombra do intervalo da Modernização)</t>
  </si>
  <si>
    <t>ZPTZGPZPT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</si>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</sst>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N3" activePane="topRight" state="frozen"/>
      <selection pane="topRight" activeCell="BG1007" sqref="BG10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</v>
      </c>
      <c r="B691" s="101"/>
      <c r="C691" s="134" t="str">
        <f>IF(BS_CONTROLE[[#This Row],[DATA]]="","",WEEKNUM(BS_CONTROLE[[#This Row],[DATA]]))</f>
        <v/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/>
      <c r="AS691" s="107"/>
      <c r="AT691" s="107"/>
      <c r="AU691" s="135"/>
      <c r="AV691" s="135"/>
      <c r="AW691" s="14"/>
      <c r="AX691" s="14"/>
      <c r="AY691" s="160">
        <f t="shared" si="64"/>
        <v>0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2000</v>
      </c>
      <c r="I692" s="105" t="s">
        <v>2001</v>
      </c>
      <c r="J692" s="104">
        <v>70</v>
      </c>
      <c r="K692" s="104">
        <v>95</v>
      </c>
      <c r="L692" s="104" t="s">
        <v>593</v>
      </c>
      <c r="M692" s="126" t="s">
        <v>2002</v>
      </c>
      <c r="N692" s="126" t="s">
        <v>2003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/>
      <c r="AS692" s="107"/>
      <c r="AT692" s="107"/>
      <c r="AU692" s="135"/>
      <c r="AV692" s="135"/>
      <c r="AW692" s="14"/>
      <c r="AX692" s="14"/>
      <c r="AY692" s="160">
        <f t="shared" si="64"/>
        <v>0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</v>
      </c>
      <c r="BS692" s="19">
        <f t="shared" si="68"/>
        <v>0</v>
      </c>
      <c r="BT692" s="185" t="str">
        <f t="shared" si="69"/>
        <v/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/>
      <c r="AS693" s="107"/>
      <c r="AT693" s="107"/>
      <c r="AU693" s="135"/>
      <c r="AV693" s="135"/>
      <c r="AW693" s="14"/>
      <c r="AX693" s="14"/>
      <c r="AY693" s="160">
        <f t="shared" si="64"/>
        <v>0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Produção e Intervalo</v>
      </c>
      <c r="BR693" s="19">
        <f t="shared" si="67"/>
        <v>0</v>
      </c>
      <c r="BS693" s="19">
        <f t="shared" si="68"/>
        <v>0</v>
      </c>
      <c r="BT693" s="185" t="str">
        <f t="shared" si="69"/>
        <v/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2004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/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/>
      <c r="AS696" s="107"/>
      <c r="AT696" s="107"/>
      <c r="AU696" s="135"/>
      <c r="AV696" s="135"/>
      <c r="AW696" s="14"/>
      <c r="AX696" s="14"/>
      <c r="AY696" s="160">
        <f t="shared" si="64"/>
        <v>0</v>
      </c>
      <c r="AZ696" s="151"/>
      <c r="BA696" s="108"/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/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/>
      <c r="AS698" s="107"/>
      <c r="AT698" s="107"/>
      <c r="AU698" s="135"/>
      <c r="AV698" s="135"/>
      <c r="AW698" s="14"/>
      <c r="AX698" s="14"/>
      <c r="AY698" s="160">
        <f t="shared" si="64"/>
        <v>0</v>
      </c>
      <c r="AZ698" s="151"/>
      <c r="BA698" s="108"/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/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2005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/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2006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/>
      <c r="AS705" s="107"/>
      <c r="AT705" s="107"/>
      <c r="AU705" s="135"/>
      <c r="AV705" s="135"/>
      <c r="AW705" s="14"/>
      <c r="AX705" s="14"/>
      <c r="AY705" s="160">
        <f t="shared" si="64"/>
        <v>0</v>
      </c>
      <c r="AZ705" s="151"/>
      <c r="BA705" s="108"/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/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/>
      <c r="AS707" s="107"/>
      <c r="AT707" s="107"/>
      <c r="AU707" s="135"/>
      <c r="AV707" s="135"/>
      <c r="AW707" s="14"/>
      <c r="AX707" s="14"/>
      <c r="AY707" s="160">
        <f t="shared" si="64"/>
        <v>0</v>
      </c>
      <c r="AZ707" s="151"/>
      <c r="BA707" s="108"/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/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/>
      <c r="AS708" s="107"/>
      <c r="AT708" s="107"/>
      <c r="AU708" s="135"/>
      <c r="AV708" s="135"/>
      <c r="AW708" s="14"/>
      <c r="AX708" s="14"/>
      <c r="AY708" s="160">
        <f t="shared" si="64"/>
        <v>0</v>
      </c>
      <c r="AZ708" s="151"/>
      <c r="BA708" s="108"/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/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/>
      <c r="AS709" s="107"/>
      <c r="AT709" s="107"/>
      <c r="AU709" s="135"/>
      <c r="AV709" s="135"/>
      <c r="AW709" s="14"/>
      <c r="AX709" s="14"/>
      <c r="AY709" s="160">
        <f t="shared" si="64"/>
        <v>0</v>
      </c>
      <c r="AZ709" s="151"/>
      <c r="BA709" s="108"/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2007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/>
      <c r="AS711" s="107"/>
      <c r="AT711" s="107"/>
      <c r="AU711" s="135"/>
      <c r="AV711" s="135"/>
      <c r="AW711" s="14"/>
      <c r="AX711" s="14"/>
      <c r="AY711" s="160">
        <f t="shared" si="64"/>
        <v>0</v>
      </c>
      <c r="AZ711" s="151"/>
      <c r="BA711" s="108"/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/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2008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/>
      <c r="AS712" s="107"/>
      <c r="AT712" s="107"/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/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/>
      </c>
    </row>
    <row r="713" spans="1:72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2009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/>
      <c r="AS713" s="107"/>
      <c r="AT713" s="107"/>
      <c r="AU713" s="135"/>
      <c r="AV713" s="135"/>
      <c r="AW713" s="14"/>
      <c r="AX713" s="14"/>
      <c r="AY713" s="160">
        <f t="shared" si="70"/>
        <v>0</v>
      </c>
      <c r="AZ713" s="151"/>
      <c r="BA713" s="108"/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2010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/>
      <c r="AS714" s="107"/>
      <c r="AT714" s="107"/>
      <c r="AU714" s="135"/>
      <c r="AV714" s="135"/>
      <c r="AW714" s="14"/>
      <c r="AX714" s="14"/>
      <c r="AY714" s="160">
        <f t="shared" si="70"/>
        <v>0</v>
      </c>
      <c r="AZ714" s="151"/>
      <c r="BA714" s="108"/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</v>
      </c>
      <c r="B717" s="101"/>
      <c r="C717" s="134" t="str">
        <f>IF(BS_CONTROLE[[#This Row],[DATA]]="","",WEEKNUM(BS_CONTROLE[[#This Row],[DATA]]))</f>
        <v/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/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2011</v>
      </c>
      <c r="BK717" s="18" t="s">
        <v>2011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2012</v>
      </c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tr">
        <f>IF(BS_CONTROLE[[#This Row],[Atividade]]=0, "-", BS_CONTROLE[[#This Row],[Atividade]])</f>
        <v>DESCARGA DE MATERIAL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/>
      <c r="AS718" s="107"/>
      <c r="AT718" s="107"/>
      <c r="AU718" s="135"/>
      <c r="AV718" s="135"/>
      <c r="AW718" s="14"/>
      <c r="AX718" s="14"/>
      <c r="AY718" s="160">
        <f t="shared" si="70"/>
        <v>0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Produção e Intervalo</v>
      </c>
      <c r="BR718" s="19">
        <f t="shared" si="73"/>
        <v>0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2013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/>
      <c r="AS720" s="107"/>
      <c r="AT720" s="107"/>
      <c r="AU720" s="135"/>
      <c r="AV720" s="135"/>
      <c r="AW720" s="14"/>
      <c r="AX720" s="14"/>
      <c r="AY720" s="160">
        <f t="shared" si="70"/>
        <v>0</v>
      </c>
      <c r="AZ720" s="151"/>
      <c r="BA720" s="108"/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/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/>
      <c r="AS721" s="107"/>
      <c r="AT721" s="107"/>
      <c r="AU721" s="135"/>
      <c r="AV721" s="135"/>
      <c r="AW721" s="14"/>
      <c r="AX721" s="14"/>
      <c r="AY721" s="160">
        <f t="shared" si="70"/>
        <v>0</v>
      </c>
      <c r="AZ721" s="151"/>
      <c r="BA721" s="108"/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 hidden="1">
      <c r="A722" s="47" t="str">
        <f t="shared" si="71"/>
        <v>W9246080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839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tr">
        <f>IF(BS_CONTROLE[[#This Row],[Atividade]]=0, "-", BS_CONTROLE[[#This Row],[Atividade]])</f>
        <v>MODERNIZAÇÃO - PEDRA - DESCARGA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/>
      <c r="AS722" s="107"/>
      <c r="AT722" s="107"/>
      <c r="AU722" s="135"/>
      <c r="AV722" s="135"/>
      <c r="AW722" s="14"/>
      <c r="AX722" s="14"/>
      <c r="AY722" s="160">
        <f t="shared" si="70"/>
        <v>0</v>
      </c>
      <c r="AZ722" s="151"/>
      <c r="BA722" s="108"/>
      <c r="BB722" s="10" t="str">
        <f>IFERROR(_xlfn.XLOOKUP(AI722, BS_ATIVIDADE[ATIVIDADE],BS_ATIVIDADE[UNIDADE] ), "*")</f>
        <v>VAGÕES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Produção e Intervalo</v>
      </c>
      <c r="BR722" s="19">
        <f t="shared" si="73"/>
        <v>0</v>
      </c>
      <c r="BS722" s="19">
        <f t="shared" si="74"/>
        <v>0</v>
      </c>
      <c r="BT722" s="185" t="str">
        <f t="shared" si="75"/>
        <v/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2014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/>
      <c r="AS723" s="107"/>
      <c r="AT723" s="107"/>
      <c r="AU723" s="135"/>
      <c r="AV723" s="135"/>
      <c r="AW723" s="14"/>
      <c r="AX723" s="14"/>
      <c r="AY723" s="160">
        <f t="shared" si="70"/>
        <v>0</v>
      </c>
      <c r="AZ723" s="151"/>
      <c r="BA723" s="108"/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/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2015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/>
      <c r="AS724" s="107"/>
      <c r="AT724" s="107"/>
      <c r="AU724" s="135"/>
      <c r="AV724" s="135"/>
      <c r="AW724" s="14"/>
      <c r="AX724" s="14"/>
      <c r="AY724" s="160">
        <f t="shared" si="70"/>
        <v>0</v>
      </c>
      <c r="AZ724" s="151"/>
      <c r="BA724" s="108"/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/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2016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/>
      <c r="AS725" s="107"/>
      <c r="AT725" s="107"/>
      <c r="AU725" s="135"/>
      <c r="AV725" s="135"/>
      <c r="AW725" s="14"/>
      <c r="AX725" s="14"/>
      <c r="AY725" s="160">
        <f t="shared" si="70"/>
        <v>0</v>
      </c>
      <c r="AZ725" s="151"/>
      <c r="BA725" s="108"/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/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/>
      <c r="AS726" s="107"/>
      <c r="AT726" s="107"/>
      <c r="AU726" s="135"/>
      <c r="AV726" s="135"/>
      <c r="AW726" s="14"/>
      <c r="AX726" s="14"/>
      <c r="AY726" s="160">
        <f t="shared" si="70"/>
        <v>0</v>
      </c>
      <c r="AZ726" s="151"/>
      <c r="BA726" s="108"/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/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2017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/>
      <c r="AS727" s="107"/>
      <c r="AT727" s="107"/>
      <c r="AU727" s="135"/>
      <c r="AV727" s="135"/>
      <c r="AW727" s="14"/>
      <c r="AX727" s="14"/>
      <c r="AY727" s="160">
        <f t="shared" si="70"/>
        <v>0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</v>
      </c>
      <c r="BS727" s="19">
        <f t="shared" si="74"/>
        <v>0</v>
      </c>
      <c r="BT727" s="185" t="str">
        <f t="shared" si="75"/>
        <v/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/>
      <c r="AS728" s="107"/>
      <c r="AT728" s="107"/>
      <c r="AU728" s="135"/>
      <c r="AV728" s="135"/>
      <c r="AW728" s="14"/>
      <c r="AX728" s="14"/>
      <c r="AY728" s="160">
        <f t="shared" si="70"/>
        <v>0</v>
      </c>
      <c r="AZ728" s="151"/>
      <c r="BA728" s="108"/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/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/>
      <c r="AS729" s="107"/>
      <c r="AT729" s="107"/>
      <c r="AU729" s="135"/>
      <c r="AV729" s="135"/>
      <c r="AW729" s="14"/>
      <c r="AX729" s="14"/>
      <c r="AY729" s="160">
        <f t="shared" si="70"/>
        <v>0</v>
      </c>
      <c r="AZ729" s="151"/>
      <c r="BA729" s="108"/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2018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2019</v>
      </c>
      <c r="C4" s="156" t="s">
        <v>2020</v>
      </c>
      <c r="D4" s="156" t="s">
        <v>2021</v>
      </c>
      <c r="E4" s="156" t="s">
        <v>2022</v>
      </c>
      <c r="F4" s="156" t="s">
        <v>4</v>
      </c>
      <c r="G4" s="156" t="s">
        <v>2023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2024</v>
      </c>
      <c r="C6" s="157">
        <v>407867</v>
      </c>
      <c r="D6" s="157" t="s">
        <v>2025</v>
      </c>
      <c r="E6" s="157" t="s">
        <v>826</v>
      </c>
      <c r="F6" s="157" t="s">
        <v>2026</v>
      </c>
      <c r="G6" s="158"/>
    </row>
    <row r="7" spans="2:7">
      <c r="B7" s="177" t="s">
        <v>2027</v>
      </c>
      <c r="C7" s="177">
        <v>293644</v>
      </c>
      <c r="D7" s="177" t="s">
        <v>2028</v>
      </c>
      <c r="E7" s="177" t="s">
        <v>826</v>
      </c>
      <c r="F7" s="177" t="s">
        <v>2026</v>
      </c>
      <c r="G7" s="178" t="s">
        <v>2029</v>
      </c>
    </row>
    <row r="8" spans="2:7">
      <c r="B8" s="157" t="s">
        <v>2030</v>
      </c>
      <c r="C8" s="157">
        <v>256790</v>
      </c>
      <c r="D8" s="157" t="s">
        <v>2031</v>
      </c>
      <c r="E8" s="157" t="s">
        <v>827</v>
      </c>
      <c r="F8" s="157" t="s">
        <v>2032</v>
      </c>
      <c r="G8" s="158">
        <v>46357</v>
      </c>
    </row>
    <row r="9" spans="2:7" ht="29.25">
      <c r="B9" s="157" t="s">
        <v>2033</v>
      </c>
      <c r="C9" s="157"/>
      <c r="D9" s="157"/>
      <c r="E9" s="157" t="s">
        <v>827</v>
      </c>
      <c r="F9" s="157" t="s">
        <v>2032</v>
      </c>
      <c r="G9" s="158" t="s">
        <v>2034</v>
      </c>
    </row>
    <row r="10" spans="2:7">
      <c r="B10" s="157" t="s">
        <v>2035</v>
      </c>
      <c r="C10" s="157">
        <v>265193</v>
      </c>
      <c r="D10" s="157" t="s">
        <v>2036</v>
      </c>
      <c r="E10" s="157" t="s">
        <v>828</v>
      </c>
      <c r="F10" s="157" t="s">
        <v>54</v>
      </c>
      <c r="G10" s="157" t="s">
        <v>2037</v>
      </c>
    </row>
    <row r="11" spans="2:7">
      <c r="B11" s="157" t="s">
        <v>2038</v>
      </c>
      <c r="C11" s="157">
        <v>293716</v>
      </c>
      <c r="D11" s="157" t="s">
        <v>2039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2040</v>
      </c>
      <c r="C12" s="157">
        <v>257258</v>
      </c>
      <c r="D12" s="157" t="s">
        <v>2041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2042</v>
      </c>
      <c r="C13" s="157">
        <v>371147</v>
      </c>
      <c r="D13" s="157" t="s">
        <v>2043</v>
      </c>
      <c r="E13" s="157" t="s">
        <v>829</v>
      </c>
      <c r="F13" s="157" t="s">
        <v>71</v>
      </c>
      <c r="G13" s="157" t="s">
        <v>2037</v>
      </c>
    </row>
    <row r="14" spans="2:7">
      <c r="B14" s="157" t="s">
        <v>2044</v>
      </c>
      <c r="C14" s="157">
        <v>259230</v>
      </c>
      <c r="D14" s="157" t="s">
        <v>2045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2046</v>
      </c>
      <c r="C15" s="157">
        <v>370705</v>
      </c>
      <c r="D15" s="157"/>
      <c r="E15" s="157" t="s">
        <v>829</v>
      </c>
      <c r="F15" s="157" t="s">
        <v>71</v>
      </c>
      <c r="G15" s="157" t="s">
        <v>2037</v>
      </c>
    </row>
    <row r="16" spans="2:7" ht="29.25">
      <c r="B16" s="157" t="s">
        <v>2047</v>
      </c>
      <c r="C16" s="157">
        <v>258542</v>
      </c>
      <c r="D16" s="157" t="s">
        <v>2048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2049</v>
      </c>
      <c r="C17" s="157">
        <v>257050</v>
      </c>
      <c r="D17" s="157" t="s">
        <v>2050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2051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2052</v>
      </c>
      <c r="D4" s="159" t="s">
        <v>2053</v>
      </c>
      <c r="E4" s="159" t="s">
        <v>2054</v>
      </c>
      <c r="F4" s="156" t="s">
        <v>2055</v>
      </c>
      <c r="G4" s="159" t="s">
        <v>2056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2057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2058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2057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2059</v>
      </c>
      <c r="G9" s="162" t="s">
        <v>2060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2057</v>
      </c>
      <c r="G10" s="162"/>
    </row>
    <row r="11" spans="2:7" ht="19.5" customHeight="1">
      <c r="B11" s="162" t="s">
        <v>2061</v>
      </c>
      <c r="C11" s="162">
        <v>9038</v>
      </c>
      <c r="D11" s="163">
        <v>46076</v>
      </c>
      <c r="E11" s="162">
        <v>8698</v>
      </c>
      <c r="F11" s="164" t="s">
        <v>2062</v>
      </c>
      <c r="G11" s="162"/>
    </row>
    <row r="12" spans="2:7" ht="19.5" customHeight="1">
      <c r="B12" s="162" t="s">
        <v>752</v>
      </c>
      <c r="C12" s="162" t="s">
        <v>2063</v>
      </c>
      <c r="D12" s="163">
        <v>46066</v>
      </c>
      <c r="E12" s="162">
        <v>9500</v>
      </c>
      <c r="F12" s="164" t="s">
        <v>2064</v>
      </c>
      <c r="G12" s="162"/>
    </row>
    <row r="13" spans="2:7" ht="19.5" customHeight="1">
      <c r="B13" s="162" t="s">
        <v>752</v>
      </c>
      <c r="C13" s="162" t="s">
        <v>2065</v>
      </c>
      <c r="D13" s="163">
        <v>46066</v>
      </c>
      <c r="E13" s="162">
        <v>10500</v>
      </c>
      <c r="F13" s="164" t="s">
        <v>2064</v>
      </c>
      <c r="G13" s="162"/>
    </row>
    <row r="14" spans="2:7" ht="19.5" customHeight="1">
      <c r="B14" s="162" t="s">
        <v>752</v>
      </c>
      <c r="C14" s="162" t="s">
        <v>2066</v>
      </c>
      <c r="D14" s="163">
        <v>46066</v>
      </c>
      <c r="E14" s="162">
        <v>9000</v>
      </c>
      <c r="F14" s="164" t="s">
        <v>2064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2067</v>
      </c>
      <c r="D5" s="249"/>
      <c r="E5" s="249"/>
      <c r="F5" s="249"/>
      <c r="G5" s="249"/>
      <c r="H5" s="249"/>
      <c r="I5" s="249"/>
      <c r="J5" s="250"/>
      <c r="K5" s="251" t="s">
        <v>2068</v>
      </c>
      <c r="L5" s="252"/>
      <c r="M5" s="252"/>
      <c r="N5" s="252"/>
      <c r="O5" s="253" t="s">
        <v>2069</v>
      </c>
      <c r="P5" s="254"/>
    </row>
    <row r="6" spans="1:16" s="73" customFormat="1" ht="15" customHeight="1">
      <c r="A6" s="65" t="s">
        <v>2070</v>
      </c>
      <c r="B6" s="74" t="s">
        <v>2071</v>
      </c>
      <c r="C6" s="75" t="s">
        <v>995</v>
      </c>
      <c r="D6" s="76" t="s">
        <v>996</v>
      </c>
      <c r="E6" s="75" t="s">
        <v>2072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2073</v>
      </c>
      <c r="M6" s="79" t="s">
        <v>611</v>
      </c>
      <c r="N6" s="80" t="s">
        <v>990</v>
      </c>
      <c r="O6" s="154" t="s">
        <v>1033</v>
      </c>
      <c r="P6" s="132" t="s">
        <v>2074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W92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2075</v>
      </c>
      <c r="V1" s="260"/>
      <c r="W1" s="260"/>
    </row>
    <row r="2" spans="1:23" ht="15" customHeight="1">
      <c r="A2" s="86" t="s">
        <v>2076</v>
      </c>
      <c r="B2" s="86" t="s">
        <v>2071</v>
      </c>
      <c r="C2" s="86" t="s">
        <v>411</v>
      </c>
      <c r="D2" s="87" t="s">
        <v>995</v>
      </c>
      <c r="E2" s="87" t="s">
        <v>4</v>
      </c>
      <c r="F2" s="87" t="s">
        <v>2070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2077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 t="str">
        <f>IF(SP_SUL!B691="","*",SP_SUL!B691)</f>
        <v>*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90</v>
      </c>
      <c r="V689" s="136">
        <f ca="1">_xlfn.XLOOKUP(G689&amp;$V$2,BS_CONTROLE[CHAVE],BS_CONTROLE[Quantidade_11],"-")</f>
        <v>100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1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312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112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>
        <f ca="1">_xlfn.XLOOKUP(G697&amp;$W$2,BS_CONTROLE[CHAVE],BS_CONTROLE[Quantidade_11],"-")</f>
        <v>0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>
        <f ca="1">_xlfn.XLOOKUP(G698&amp;$W$2,BS_CONTROLE[CHAVE],BS_CONTROLE[Quantidade_11],"-")</f>
        <v>0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>
        <f ca="1">_xlfn.XLOOKUP(G699&amp;$W$2,BS_CONTROLE[CHAVE],BS_CONTROLE[Quantidade_11],"-")</f>
        <v>0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1550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1</v>
      </c>
      <c r="V711" s="136">
        <f ca="1">_xlfn.XLOOKUP(G711&amp;$V$2,BS_CONTROLE[CHAVE],BS_CONTROLE[Quantidade_11],"-")</f>
        <v>0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 t="str">
        <f>IF(SP_SUL!B717="","*",SP_SUL!B717)</f>
        <v>*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>
        <f ca="1">_xlfn.XLOOKUP(G715&amp;$W$2,BS_CONTROLE[CHAVE],BS_CONTROLE[Quantidade_11],"-")</f>
        <v>1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W92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0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 t="str">
        <f ca="1">_xlfn.XLOOKUP(G726&amp;$V$2,BS_CONTROLE[CHAVE],BS_CONTROLE[Quantidade_11],"-")</f>
        <v>-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2078</v>
      </c>
      <c r="C2" s="120" t="s">
        <v>980</v>
      </c>
      <c r="D2" s="75" t="s">
        <v>982</v>
      </c>
      <c r="E2" s="75" t="s">
        <v>2079</v>
      </c>
      <c r="F2" s="98" t="s">
        <v>2080</v>
      </c>
      <c r="G2" s="75" t="s">
        <v>2081</v>
      </c>
      <c r="H2" s="75" t="s">
        <v>2082</v>
      </c>
      <c r="I2" s="75" t="s">
        <v>2083</v>
      </c>
      <c r="J2" s="75" t="s">
        <v>2084</v>
      </c>
      <c r="K2" s="77" t="s">
        <v>2085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W92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2086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2026-02-27T02:30:42Z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