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024" documentId="8_{B6337239-1A00-434D-AAD0-422EA1FEB5AE}" xr6:coauthVersionLast="47" xr6:coauthVersionMax="47" xr10:uidLastSave="{23F55D2F-7CD0-49C1-84FF-ECBF1751220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R5" i="16" s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/>
  <c r="L106" i="16" s="1"/>
  <c r="R109" i="1"/>
  <c r="S109" i="1" a="1"/>
  <c r="S109" i="1" s="1"/>
  <c r="D106" i="16" s="1"/>
  <c r="T109" i="1" a="1"/>
  <c r="T109" i="1"/>
  <c r="E106" i="16" s="1"/>
  <c r="AI109" i="1"/>
  <c r="BB109" i="1" s="1"/>
  <c r="AJ109" i="1"/>
  <c r="AK109" i="1"/>
  <c r="K108" i="11" s="1"/>
  <c r="AL109" i="1"/>
  <c r="AN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/>
  <c r="L108" i="16" s="1"/>
  <c r="R111" i="1"/>
  <c r="S111" i="1" a="1"/>
  <c r="S111" i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M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/>
  <c r="L111" i="16" s="1"/>
  <c r="R114" i="1"/>
  <c r="S114" i="1" a="1"/>
  <c r="S114" i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M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/>
  <c r="L114" i="16" s="1"/>
  <c r="R117" i="1"/>
  <c r="S117" i="1" a="1"/>
  <c r="S117" i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/>
  <c r="L118" i="16" s="1"/>
  <c r="R121" i="1"/>
  <c r="S121" i="1" a="1"/>
  <c r="S121" i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D122" i="1" a="1"/>
  <c r="BD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/>
  <c r="E120" i="16" s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Q320" i="1" s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Q371" i="1" s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Q393" i="1" s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Q434" i="1" s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Q443" i="1" s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Q460" i="1" s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Q472" i="1" s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Q514" i="1" s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Q526" i="1" s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Q541" i="1" s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Q564" i="1" s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Q618" i="1" s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Q676" i="1" s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Q703" i="1" s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Q766" i="1" s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Q793" i="1" s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25" i="1" l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5" i="1"/>
  <c r="K112" i="16"/>
  <c r="AM114" i="1"/>
  <c r="K111" i="16"/>
  <c r="AM112" i="1"/>
  <c r="K109" i="16"/>
  <c r="AM111" i="1"/>
  <c r="K108" i="16"/>
  <c r="AM109" i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<sst xmlns="http://schemas.openxmlformats.org/spreadsheetml/2006/main" count="4352" uniqueCount="1352">
  <si>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</si>
  <si>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</si>
  <si>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</si>
  <si>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</si>
  <si>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</si>
  <si>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</si>
  <si>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</si>
  <si>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</si>
  <si>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</si>
  <si>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</si>
  <si>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</si>
  <si>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</si>
  <si>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</si>
  <si>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</si>
  <si>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</si>
  <si>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</si>
  <si>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</si>
  <si>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</si>
  <si>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</si>
  <si>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</si>
  <si>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</si>
  <si>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</si>
  <si>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</si>
  <si>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</si>
  <si>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</si>
  <si>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</si>
  <si>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</si>
  <si>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</si>
  <si>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</si>
  <si>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</si>
  <si>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</si>
  <si>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</si>
  <si>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</si>
  <si>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</si>
  <si>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</si>
  <si>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</si>
  <si>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</si>
  <si>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</si>
  <si>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</si>
  <si>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</si>
  <si>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</si>
  <si>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</si>
  <si>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</si>
  <si>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</si>
  <si>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</si>
  <si>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</si>
  <si>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</si>
  <si>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</si>
  <si>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</si>
  <si>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</si>
  <si>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</si>
  <si>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</si>
  <si>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</si>
  <si>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</si>
  <si>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</si>
  <si>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</si>
  <si>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</si>
  <si>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</si>
  <si>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</si>
  <si>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</si>
  <si>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</si>
  <si>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</si>
  <si>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</si>
  <si>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</si>
  <si>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</si>
  <si>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</si>
  <si>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</si>
  <si>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</si>
  <si>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</si>
  <si>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</si>
  <si>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</si>
  <si>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</si>
  <si>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</si>
  <si>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</si>
  <si>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</si>
  <si>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</si>
  <si>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</si>
  <si>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</si>
  <si>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</si>
  <si>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</si>
  <si>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</si>
  <si>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</si>
  <si>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</si>
  <si>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</si>
  <si>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</si>
  <si>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</si>
  <si>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</si>
  <si>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</si>
  <si>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</si>
  <si>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</si>
  <si>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</si>
  <si>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</si>
  <si>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</si>
  <si>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</si>
  <si>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</si>
  <si>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</si>
  <si>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</si>
  <si>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</si>
  <si>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</si>
  <si>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</si>
  <si>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</si>
  <si>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</si>
  <si>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</si>
  <si>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</si>
  <si>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</si>
  <si>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</si>
  <si>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</si>
  <si>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</si>
  <si>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</si>
  <si>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</si>
  <si>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</si>
  <si>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</si>
  <si>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</si>
  <si>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</si>
  <si>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</si>
  <si>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</si>
  <si>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</si>
  <si>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</si>
  <si>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</si>
  <si>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</si>
  <si>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</si>
  <si>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</si>
  <si>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</si>
  <si>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</si>
  <si>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</si>
  <si>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</si>
  <si>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</si>
  <si>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</si>
  <si>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</si>
  <si>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</si>
  <si>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</si>
  <si>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</si>
  <si>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</si>
  <si>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</si>
  <si>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</si>
  <si>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</si>
  <si>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</si>
  <si>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</si>
  <si>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</si>
  <si>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</si>
  <si>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</si>
  <si>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</si>
  <si>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</si>
  <si>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</si>
  <si>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</si>
  <si>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</si>
  <si>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</si>
  <si>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</si>
  <si>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</si>
  <si>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</si>
  <si>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</si>
  <si>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</si>
  <si>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</si>
  <si>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</si>
  <si>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</si>
  <si>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</si>
  <si>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</si>
  <si>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</si>
  <si>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</si>
  <si>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</si>
  <si>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</si>
  <si>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</si>
  <si>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</si>
  <si>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</si>
  <si>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</si>
  <si>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</si>
  <si>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</si>
  <si>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</si>
  <si>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</si>
  <si>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</si>
  <si>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</si>
  <si>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</si>
  <si>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</si>
  <si>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</si>
  <si>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</si>
  <si>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</si>
  <si>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</si>
  <si>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</si>
  <si>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</si>
  <si>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</si>
  <si>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</si>
  <si>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</si>
  <si>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</si>
  <si>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</si>
  <si>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</si>
  <si>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</si>
  <si>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</si>
  <si>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</si>
  <si>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</si>
  <si>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</si>
  <si>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</si>
  <si>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</si>
  <si>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</si>
  <si>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</si>
  <si>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</si>
  <si>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</si>
  <si>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</si>
  <si>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</si>
  <si>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</si>
  <si>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</si>
  <si>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</si>
  <si>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</si>
  <si>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</si>
  <si>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</si>
  <si>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</si>
  <si>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</si>
  <si>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</si>
  <si>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</si>
  <si>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</si>
  <si>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</si>
  <si>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</si>
  <si>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</si>
  <si>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</si>
  <si>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</si>
  <si>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</si>
  <si>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</si>
  <si>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</si>
  <si>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</si>
  <si>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</si>
  <si>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</si>
  <si>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</si>
  <si>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</si>
  <si>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</si>
  <si>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</si>
  <si>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</si>
  <si>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</si>
  <si>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</si>
  <si>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</si>
  <si>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</si>
  <si>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</si>
  <si>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</si>
  <si>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</si>
  <si>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</si>
  <si>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</si>
  <si>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</si>
  <si>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</si>
  <si>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</si>
  <si>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</si>
  <si>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</si>
  <si>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</si>
  <si>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</si>
  <si>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</si>
  <si>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</si>
  <si>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</si>
  <si>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</si>
  <si>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</si>
  <si>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</si>
  <si>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</si>
  <si>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</si>
  <si>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</si>
  <si>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</si>
  <si>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</si>
  <si>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</si>
  <si>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</si>
  <si>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</si>
  <si>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</si>
  <si>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</si>
  <si>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</si>
  <si>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</si>
  <si>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</si>
  <si>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</si>
  <si>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</si>
  <si>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</si>
  <si>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</si>
  <si>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</si>
  <si>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</si>
  <si>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</si>
  <si>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</si>
  <si>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</si>
  <si>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</si>
  <si>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</si>
  <si>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</si>
  <si>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</si>
  <si>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</si>
  <si>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</si>
  <si>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</si>
  <si>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</si>
  <si>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</si>
  <si>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</si>
  <si>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</si>
  <si>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</si>
  <si>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</si>
  <si>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</si>
  <si>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</si>
  <si>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</si>
  <si>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</si>
  <si>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</si>
  <si>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</si>
  <si>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</si>
  <si>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</si>
  <si>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</si>
  <si>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</si>
  <si>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</si>
  <si>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</si>
  <si>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</si>
  <si>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</si>
  <si>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</si>
  <si>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</si>
  <si>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</si>
  <si>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</si>
  <si>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</si>
  <si>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</si>
  <si>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</si>
  <si>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</si>
  <si>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</si>
  <si>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</si>
  <si>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</si>
  <si>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</si>
  <si>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</si>
  <si>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</si>
  <si>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</si>
  <si>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</si>
  <si>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</si>
  <si>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</si>
  <si>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</si>
  <si>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</si>
  <si>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</si>
  <si>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</si>
  <si>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</si>
  <si>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</si>
  <si>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</si>
  <si>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</si>
  <si>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</si>
  <si>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</si>
  <si>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</si>
  <si>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</si>
  <si>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</si>
  <si>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</si>
  <si>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</si>
  <si>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</si>
  <si>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</si>
  <si>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</si>
  <si>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</si>
  <si>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</si>
  <si>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</si>
  <si>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</si>
  <si>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</si>
  <si>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</si>
  <si>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</si>
  <si>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</si>
  <si>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</si>
  <si>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</si>
  <si>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</si>
  <si>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</si>
  <si>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</si>
  <si>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</si>
  <si>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</si>
  <si>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</si>
  <si>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</si>
  <si>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</si>
  <si>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</si>
  <si>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</si>
  <si>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</si>
  <si>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</si>
  <si>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</si>
  <si>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</si>
  <si>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</si>
  <si>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</si>
  <si>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</si>
  <si>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</si>
  <si>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</si>
  <si>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</si>
  <si>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</si>
  <si>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</si>
  <si>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</si>
  <si>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</si>
  <si>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</si>
  <si>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</si>
  <si>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</si>
  <si>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</si>
  <si>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</si>
  <si>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</si>
  <si>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</si>
  <si>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</si>
  <si>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</si>
  <si>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</si>
  <si>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</si>
  <si>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</si>
  <si>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</si>
  <si>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</si>
  <si>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</si>
  <si>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</si>
  <si>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</si>
  <si>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</si>
  <si>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</si>
  <si>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</si>
  <si>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</si>
  <si>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</si>
  <si>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</si>
  <si>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</si>
  <si>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</si>
  <si>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</si>
  <si>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</si>
  <si>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</si>
  <si>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</si>
  <si>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</si>
  <si>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</si>
  <si>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</si>
  <si>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</si>
  <si>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</si>
  <si>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</si>
  <si>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</si>
  <si>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</si>
  <si>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</si>
  <si>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</si>
  <si>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</si>
  <si>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</si>
  <si>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</si>
  <si>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</si>
  <si>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</si>
  <si>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</si>
  <si>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</si>
  <si>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</si>
  <si>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</si>
  <si>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</si>
  <si>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</si>
  <si>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</si>
  <si>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</si>
  <si>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</si>
  <si>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</si>
  <si>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</si>
  <si>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</si>
  <si>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</si>
  <si>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</si>
  <si>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</si>
  <si>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</si>
  <si>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</si>
  <si>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</si>
  <si>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</si>
  <si>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</si>
  <si>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</si>
  <si>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</si>
  <si>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</si>
  <si>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</si>
  <si>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</si>
  <si>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</si>
  <si>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</si>
  <si>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</si>
  <si>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</si>
  <si>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</si>
  <si>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</si>
  <si>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</si>
  <si>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</si>
  <si>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</si>
  <si>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</si>
  <si>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</si>
  <si>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</si>
  <si>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</si>
  <si>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</si>
  <si>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</si>
  <si>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</si>
  <si>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</si>
  <si>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</si>
  <si>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</si>
  <si>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</si>
  <si>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</si>
  <si>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</si>
  <si>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</si>
  <si>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</si>
  <si>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</si>
  <si>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</si>
  <si>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</si>
  <si>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</si>
  <si>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</si>
  <si>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</si>
  <si>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</si>
  <si>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</si>
  <si>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</si>
  <si>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</si>
  <si>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</si>
  <si>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</si>
  <si>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</si>
  <si>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</si>
  <si>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</si>
  <si>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</si>
  <si>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</si>
  <si>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</si>
  <si>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</si>
  <si>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</si>
  <si>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</si>
  <si>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</si>
  <si>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</si>
  <si>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</si>
  <si>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</si>
  <si>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</si>
  <si>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</si>
  <si>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</si>
  <si>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</si>
  <si>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</si>
  <si>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</si>
  <si>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</si>
  <si>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</si>
  <si>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</si>
  <si>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</si>
  <si>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</si>
  <si>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</si>
  <si>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</si>
  <si>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</si>
  <si>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</si>
  <si>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</si>
  <si>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</si>
  <si>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</si>
  <si>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</si>
  <si>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</si>
  <si>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</si>
  <si>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</si>
  <si>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</si>
  <si>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</si>
  <si>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</si>
  <si>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</si>
  <si>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</si>
  <si>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</si>
  <si>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</si>
  <si>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</si>
  <si>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</si>
  <si>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</si>
  <si>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</si>
  <si>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</si>
  <si>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</si>
  <si>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</si>
  <si>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</si>
  <si>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</si>
  <si>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</si>
  <si>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</si>
  <si>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</si>
  <si>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</si>
  <si>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</si>
  <si>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</si>
  <si>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</si>
  <si>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</si>
  <si>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</si>
  <si>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</si>
  <si>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</si>
  <si>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</si>
  <si>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</si>
  <si>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</si>
  <si>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</si>
  <si>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</si>
  <si>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</si>
  <si>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</si>
  <si>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</si>
  <si>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</si>
  <si>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</si>
  <si>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</si>
  <si>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</si>
  <si>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</si>
  <si>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</si>
  <si>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</si>
  <si>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</si>
  <si>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</si>
  <si>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</si>
  <si>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</si>
  <si>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</si>
  <si>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</si>
  <si>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</si>
  <si>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</si>
  <si>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</si>
  <si>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</si>
  <si>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</si>
  <si>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</si>
  <si>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</si>
  <si>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</si>
  <si>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</si>
  <si>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</si>
  <si>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</si>
  <si>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</si>
  <si>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</si>
  <si>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</si>
  <si>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</si>
  <si>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</si>
  <si>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</si>
  <si>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</si>
  <si>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</si>
  <si>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</si>
  <si>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</si>
  <si>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</si>
  <si>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</si>
  <si>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</si>
  <si>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</si>
  <si>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</si>
  <si>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</si>
  <si>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</si>
  <si>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</si>
  <si>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</si>
  <si>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</si>
  <si>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</si>
  <si>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</si>
  <si>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</si>
  <si>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</si>
  <si>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</si>
  <si>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</si>
  <si>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</si>
  <si>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</si>
  <si>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</si>
  <si>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</si>
  <si>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</si>
  <si>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</si>
  <si>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</si>
  <si>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</si>
  <si>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</si>
  <si>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</si>
  <si>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</si>
  <si>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</si>
  <si>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</si>
  <si>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</si>
  <si>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</si>
  <si>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</si>
  <si>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</si>
  <si>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</si>
  <si>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</si>
  <si>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</si>
  <si>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</si>
  <si>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</si>
  <si>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</si>
  <si>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</si>
  <si>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</si>
  <si>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</si>
  <si>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</si>
  <si>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</si>
  <si>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</si>
  <si>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</si>
  <si>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</si>
  <si>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</si>
  <si>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</si>
  <si>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</si>
  <si>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</si>
  <si>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</si>
  <si>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</si>
  <si>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</si>
  <si>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</si>
  <si>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</si>
  <si>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</si>
  <si>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</si>
  <si>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</si>
  <si>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</si>
  <si>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</si>
  <si>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</si>
  <si>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</si>
  <si>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</si>
  <si>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</si>
  <si>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</si>
  <si>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</si>
  <si>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</si>
  <si>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</si>
  <si>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</si>
  <si>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</si>
  <si>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</si>
  <si>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</si>
  <si>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</si>
  <si>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</si>
  <si>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</si>
  <si>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</si>
  <si>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</si>
  <si>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</si>
  <si>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</si>
  <si>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</si>
  <si>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</si>
  <si>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</si>
  <si>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</si>
  <si>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</si>
  <si>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</si>
  <si>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</si>
  <si>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</si>
  <si>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</si>
  <si>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</si>
  <si>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</si>
  <si>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</si>
  <si>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</si>
  <si>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</si>
  <si>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</si>
  <si>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</si>
  <si>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</si>
  <si>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</si>
  <si>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</si>
  <si>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</si>
  <si>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</si>
  <si>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</si>
  <si>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</si>
  <si>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</si>
  <si>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</si>
  <si>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</si>
  <si>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</si>
  <si>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</si>
  <si>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</si>
  <si>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</si>
  <si>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</si>
  <si>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</si>
  <si>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</si>
  <si>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</si>
  <si>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</si>
  <si>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</si>
  <si>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</si>
  <si>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</si>
  <si>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</si>
  <si>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</si>
  <si>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</si>
  <si>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</si>
  <si>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</si>
  <si>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</si>
  <si>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</si>
  <si>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</si>
  <si>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</si>
  <si>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</si>
  <si>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</si>
  <si>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</si>
  <si>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</si>
  <si>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</si>
  <si>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</si>
  <si>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</si>
  <si>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</si>
  <si>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</si>
  <si>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</si>
  <si>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</si>
  <si>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</si>
  <si>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</si>
  <si>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</si>
  <si>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</si>
  <si>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</si>
  <si>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</si>
  <si>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</si>
  <si>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</si>
  <si>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</si>
  <si>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</si>
  <si>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</si>
  <si>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</si>
  <si>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</si>
  <si>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</si>
  <si>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</si>
  <si>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</si>
  <si>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</si>
  <si>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</si>
  <si>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</si>
  <si>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</si>
  <si>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</si>
  <si>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</si>
  <si>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</si>
  <si>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</si>
  <si>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</si>
  <si>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</si>
  <si>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</si>
  <si>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</si>
  <si>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</si>
  <si>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</si>
  <si>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</si>
  <si>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</si>
  <si>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</si>
  <si>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</si>
  <si>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</si>
  <si>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</si>
  <si>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</si>
  <si>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</si>
  <si>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</si>
  <si>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</si>
  <si>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</si>
  <si>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</si>
  <si>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</si>
  <si>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</si>
  <si>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</si>
  <si>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</si>
  <si>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</si>
  <si>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</si>
  <si>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</si>
  <si>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</si>
  <si>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</si>
  <si>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</si>
  <si>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</si>
  <si>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</si>
  <si>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</si>
  <si>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</si>
  <si>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</si>
  <si>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</si>
  <si>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</si>
  <si>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</si>
  <si>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</si>
  <si>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</si>
  <si>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</si>
  <si>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</si>
  <si>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</si>
  <si>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</si>
  <si>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</si>
  <si>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</si>
  <si>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</si>
  <si>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</si>
  <si>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</si>
  <si>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</si>
  <si>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</si>
  <si>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</si>
  <si>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</si>
  <si>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</si>
  <si>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</si>
  <si>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</si>
  <si>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</si>
  <si>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</si>
  <si>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</si>
  <si>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</si>
  <si>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</si>
  <si>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</si>
  <si>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</si>
  <si>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</si>
  <si>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</si>
  <si>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</si>
  <si>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</si>
  <si>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</si>
  <si>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</si>
  <si>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</si>
  <si>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</si>
  <si>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</si>
  <si>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</si>
  <si>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</si>
  <si>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</si>
  <si>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</si>
  <si>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</si>
  <si>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</si>
  <si>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</si>
  <si>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</si>
  <si>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</si>
  <si>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</si>
  <si>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</si>
  <si>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</si>
  <si>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</si>
  <si>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</si>
  <si>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</si>
  <si>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</si>
  <si>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</si>
  <si>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</si>
  <si>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</si>
  <si>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</si>
  <si>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</si>
  <si>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</si>
  <si>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</si>
  <si>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</si>
  <si>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</si>
  <si>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</si>
  <si>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</si>
  <si>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</si>
  <si>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</si>
  <si>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</si>
  <si>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</si>
  <si>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</si>
  <si>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</si>
  <si>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</si>
  <si>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</si>
  <si>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</si>
  <si>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</si>
  <si>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</si>
  <si>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</si>
  <si>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</si>
  <si>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</si>
  <si>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</si>
  <si>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</si>
  <si>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</si>
  <si>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</si>
  <si>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</si>
  <si>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</si>
  <si>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</si>
  <si>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</si>
  <si>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</si>
  <si>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</si>
  <si>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</si>
  <si>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</si>
  <si>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</si>
  <si>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</si>
  <si>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</si>
  <si>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</si>
  <si>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</si>
  <si>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</si>
  <si>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</si>
  <si>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</si>
  <si>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</si>
  <si>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</si>
  <si>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</si>
  <si>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</si>
  <si>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</si>
  <si>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</si>
  <si>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</si>
  <si>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</si>
  <si>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</si>
  <si>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</si>
  <si>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</si>
  <si>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</si>
  <si>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</si>
  <si>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</si>
  <si>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</si>
  <si>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</si>
  <si>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</si>
  <si>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</si>
  <si>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</si>
  <si>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</si>
  <si>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</si>
  <si>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</si>
  <si>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</si>
  <si>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</si>
  <si>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</si>
  <si>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</si>
  <si>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</si>
  <si>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</si>
  <si>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</si>
  <si>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</si>
  <si>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</si>
  <si>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</si>
  <si>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</si>
  <si>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</si>
  <si>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</si>
  <si>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</si>
  <si>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</si>
  <si>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</si>
  <si>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</si>
  <si>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</si>
  <si>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</si>
  <si>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</si>
  <si>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</si>
  <si>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</si>
  <si>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</si>
  <si>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</si>
  <si>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</si>
  <si>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</si>
  <si>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</si>
  <si>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</si>
  <si>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</si>
  <si>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</si>
  <si>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</si>
  <si>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</si>
  <si>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</si>
  <si>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</si>
  <si>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</si>
  <si>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</si>
  <si>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</si>
  <si>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</si>
  <si>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</si>
  <si>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</si>
  <si>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</si>
  <si>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</si>
  <si>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</si>
  <si>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</si>
  <si>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</si>
  <si>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</si>
  <si>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</si>
  <si>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</si>
  <si>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</si>
  <si>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</si>
  <si>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</si>
  <si>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</si>
  <si>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</si>
  <si>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</si>
  <si>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</si>
  <si>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</si>
  <si>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</si>
  <si>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</si>
  <si>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</si>
  <si>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</si>
  <si>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</si>
  <si>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</si>
  <si>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</si>
  <si>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</si>
  <si>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</si>
  <si>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</si>
  <si>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</si>
  <si>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</si>
  <si>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</si>
  <si>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</si>
  <si>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</si>
  <si>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</si>
  <si>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</si>
  <si>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</si>
  <si>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</si>
  <si>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</si>
  <si>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</si>
  <si>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</si>
  <si>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</si>
  <si>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</si>
  <si>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</si>
  <si>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</si>
  <si>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</si>
  <si>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</si>
  <si>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</si>
  <si>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</si>
  <si>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</si>
  <si>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</si>
  <si>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</si>
  <si>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</si>
  <si>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</si>
  <si>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</si>
  <si>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</si>
  <si>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</si>
  <si>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</si>
  <si>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</si>
  <si>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</si>
  <si>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</si>
  <si>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</si>
  <si>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</si>
  <si>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</si>
  <si>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</si>
  <si>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</si>
  <si>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</si>
  <si>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</si>
  <si>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</si>
  <si>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</si>
  <si>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</si>
  <si>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</si>
  <si>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</si>
  <si>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</si>
  <si>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</si>
  <si>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</si>
  <si>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</si>
  <si>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</si>
  <si>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</si>
  <si>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</si>
  <si>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</si>
  <si>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</si>
  <si>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</si>
  <si>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</si>
  <si>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</si>
  <si>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</si>
  <si>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</si>
  <si>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</si>
  <si>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</si>
  <si>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</si>
  <si>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</si>
  <si>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</si>
  <si>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</si>
  <si>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</si>
  <si>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</si>
  <si>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</si>
  <si>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</si>
  <si>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</si>
  <si>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</si>
  <si>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</si>
  <si>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</si>
  <si>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</si>
  <si>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</si>
  <si>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</si>
  <si>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</si>
  <si>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</si>
  <si>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</si>
  <si>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</si>
  <si>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</si>
  <si>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</si>
  <si>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</si>
  <si>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</si>
  <si>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</si>
  <si>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</si>
  <si>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</si>
  <si>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</si>
  <si>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</si>
  <si>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</si>
  <si>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</si>
  <si>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</si>
  <si>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</si>
  <si>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</si>
  <si>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</si>
  <si>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</si>
  <si>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</si>
  <si>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</si>
  <si>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</si>
  <si>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</si>
  <si>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</si>
  <si>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</si>
  <si>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</si>
  <si>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</si>
  <si>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</si>
  <si>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</si>
  <si>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</si>
  <si>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</si>
  <si>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</si>
  <si>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</si>
  <si>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</si>
  <si>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</si>
  <si>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</si>
  <si>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</si>
  <si>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</si>
  <si>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</si>
  <si>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</si>
  <si>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</si>
  <si>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</si>
  <si>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</si>
  <si>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</si>
  <si>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</si>
  <si>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</si>
  <si>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</si>
  <si>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</si>
  <si>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</si>
  <si>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</si>
  <si>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</si>
  <si>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</si>
  <si>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</si>
  <si>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</si>
  <si>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</si>
  <si>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</si>
  <si>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</si>
  <si>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</si>
  <si>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</si>
  <si>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</si>
  <si>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</si>
  <si>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</si>
  <si>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</si>
  <si>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</si>
  <si>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</si>
  <si>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</si>
  <si>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</si>
  <si>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</si>
  <si>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</si>
  <si>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</si>
  <si>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</si>
  <si>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</si>
  <si>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</si>
  <si>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</si>
  <si>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</si>
  <si>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</si>
  <si>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</si>
  <si>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</si>
  <si>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</si>
  <si>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</si>
  <si>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</si>
  <si>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</si>
  <si>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</si>
  <si>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</si>
  <si>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</si>
  <si>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</si>
  <si>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</si>
  <si>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</si>
  <si>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</si>
  <si>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</si>
  <si>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</si>
  <si>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</si>
  <si>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</si>
  <si>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</si>
  <si>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</si>
  <si>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</si>
  <si>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</si>
  <si>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</si>
  <si>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</si>
  <si>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</si>
  <si>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</si>
  <si>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</si>
  <si>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</si>
  <si>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</si>
  <si>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</si>
  <si>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</si>
  <si>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</si>
  <si>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</si>
  <si>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</si>
  <si>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</si>
  <si>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</si>
  <si>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</si>
  <si>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</si>
  <si>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</si>
  <si>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</si>
  <si>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</si>
  <si>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</si>
  <si>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</si>
  <si>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</si>
  <si>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</si>
  <si>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</si>
  <si>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</si>
  <si>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</si>
  <si>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</si>
  <si>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</si>
  <si>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</si>
  <si>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</si>
  <si>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</si>
  <si>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</si>
  <si>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</si>
  <si>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</si>
  <si>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</si>
  <si>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</si>
  <si>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</si>
  <si>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</si>
  <si>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</si>
  <si>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</si>
  <si>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</si>
  <si>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</si>
  <si>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</si>
  <si>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</si>
  <si>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</si>
  <si>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</si>
  <si>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</si>
  <si>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</si>
  <si>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</si>
  <si>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</si>
  <si>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</si>
  <si>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</si>
  <si>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</si>
  <si>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</si>
  <si>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</si>
  <si>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</si>
  <si>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</si>
  <si>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</si>
  <si>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</si>
  <si>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</si>
  <si>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</si>
  <si>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</si>
  <si>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</si>
  <si>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</si>
  <si>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</si>
  <si>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</si>
  <si>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</si>
  <si>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</si>
  <si>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</si>
  <si>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</si>
  <si>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</si>
  <si>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</si>
  <si>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</si>
  <si>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</si>
  <si>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</si>
  <si>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</si>
  <si>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</si>
  <si>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</si>
  <si>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</si>
  <si>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</si>
  <si>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</si>
  <si>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</si>
  <si>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</si>
  <si>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</si>
  <si>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</si>
  <si>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</si>
  <si>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</si>
  <si>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</si>
  <si>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</si>
  <si>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</si>
  <si>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</si>
  <si>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</si>
  <si>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</si>
  <si>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</si>
  <si>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</si>
  <si>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</si>
  <si>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</si>
  <si>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</si>
  <si>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</si>
  <si>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</si>
  <si>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</si>
  <si>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</si>
  <si>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</si>
  <si>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</si>
  <si>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</si>
  <si>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</si>
  <si>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</si>
  <si>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</si>
  <si>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</si>
  <si>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</si>
  <si>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</si>
  <si>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</si>
  <si>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</si>
  <si>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</si>
  <si>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</si>
  <si>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</si>
  <si>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</si>
  <si>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</si>
  <si>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</si>
  <si>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</si>
  <si>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</si>
  <si>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</si>
  <si>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</si>
  <si>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</si>
  <si>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</si>
  <si>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</si>
  <si>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</si>
  <si>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</si>
  <si>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</si>
  <si>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</si>
  <si>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</si>
  <si>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</si>
  <si>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</si>
  <si>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</si>
  <si>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</si>
  <si>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</si>
  <si>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</si>
  <si>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</si>
  <si>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Manobrando para deslocar pra TIQ</t>
  </si>
  <si>
    <t>TBS-S</t>
  </si>
  <si>
    <t>TBSS</t>
  </si>
  <si>
    <t>Francisco</t>
  </si>
  <si>
    <t xml:space="preserve">Substituição de meia chave de TBS-Sul </t>
  </si>
  <si>
    <t>Bruno</t>
  </si>
  <si>
    <t xml:space="preserve">Execução de solda - Condicionado a temperatura </t>
  </si>
  <si>
    <t>Pornto as 8h - oportunidade de faixa após I29 - não teve temperatura</t>
  </si>
  <si>
    <t>Pronto as 8:48h - sem temperatura quando houve oportunidade</t>
  </si>
  <si>
    <t>TAG-TIN</t>
  </si>
  <si>
    <t>TAGTIN</t>
  </si>
  <si>
    <t xml:space="preserve">PCM </t>
  </si>
  <si>
    <t>Deslocamento para TIN - Abastece em TOM</t>
  </si>
  <si>
    <t>Aguardando equipe da escala</t>
  </si>
  <si>
    <t>Marcos Euzebio</t>
  </si>
  <si>
    <t>Pronto as 9h - verificando faixa com o CO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</si>
  <si>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</si>
  <si>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</si>
  <si>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</si>
  <si>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</si>
  <si>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</si>
  <si>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</si>
  <si>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</si>
  <si>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>Aguarda MC1</t>
  </si>
  <si>
    <t xml:space="preserve">PAS </t>
  </si>
  <si>
    <t>PTR-PPG</t>
  </si>
  <si>
    <t>PAS-PTR</t>
  </si>
  <si>
    <t>PASPTR</t>
  </si>
  <si>
    <t>Anotnio</t>
  </si>
  <si>
    <t>MC1 09:30, aguarda autorização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</si>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</sst>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E1" activePane="topRight" state="frozen"/>
      <selection pane="topRight" activeCell="BK18" sqref="BK1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1228</v>
      </c>
      <c r="N8" s="204" t="s">
        <v>1229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1230</v>
      </c>
      <c r="W8" s="206" t="s">
        <v>1231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0.33888888888888891</v>
      </c>
      <c r="AS8" s="208"/>
      <c r="AT8" s="208"/>
      <c r="AU8" s="208"/>
      <c r="AV8" s="208"/>
      <c r="AW8" s="208"/>
      <c r="AX8" s="32"/>
      <c r="AY8" s="184">
        <f>IF(D8="","*",IFERROR(IF(ISODD(COUNT(AS8:AX803)),"ERRO",SUM((AT8-AS8),(AV8-AU8),(AX8-AW8))),"ERRO"))</f>
        <v>0</v>
      </c>
      <c r="AZ8" s="11"/>
      <c r="BA8" s="60"/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1</v>
      </c>
      <c r="BI8" s="14"/>
      <c r="BJ8" s="270" t="s">
        <v>1232</v>
      </c>
      <c r="BK8" s="209" t="s">
        <v>1077</v>
      </c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/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1233</v>
      </c>
      <c r="W9" s="135" t="s">
        <v>1234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1235</v>
      </c>
      <c r="BK9" s="14" t="s">
        <v>1236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1237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1238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32">
        <v>0</v>
      </c>
      <c r="AT10" s="32">
        <v>0</v>
      </c>
      <c r="AU10" s="32"/>
      <c r="AV10" s="32"/>
      <c r="AW10" s="32"/>
      <c r="AX10" s="32"/>
      <c r="AY10" s="184">
        <f t="shared" si="2"/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1239</v>
      </c>
      <c r="BK10" s="14" t="s">
        <v>1240</v>
      </c>
      <c r="BL10" s="13"/>
      <c r="BM10" s="12" t="s">
        <v>981</v>
      </c>
      <c r="BN10" s="12" t="s">
        <v>1002</v>
      </c>
      <c r="BO10" s="130" t="s">
        <v>1069</v>
      </c>
      <c r="BP10" s="14" t="s">
        <v>1241</v>
      </c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1242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1243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1244</v>
      </c>
      <c r="BK11" s="14" t="s">
        <v>1245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1247</v>
      </c>
      <c r="BK12" s="14" t="s">
        <v>1247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1248</v>
      </c>
      <c r="W13" s="135" t="s">
        <v>1246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1249</v>
      </c>
      <c r="BK13" s="14" t="s">
        <v>1250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1251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1252</v>
      </c>
      <c r="W14" s="135" t="s">
        <v>1253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1254</v>
      </c>
      <c r="BK14" s="14" t="s">
        <v>1254</v>
      </c>
      <c r="BL14" s="13"/>
      <c r="BM14" s="12" t="s">
        <v>991</v>
      </c>
      <c r="BN14" s="12" t="s">
        <v>981</v>
      </c>
      <c r="BO14" s="130" t="s">
        <v>1082</v>
      </c>
      <c r="BP14" s="14" t="s">
        <v>1255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1256</v>
      </c>
      <c r="W15" s="135" t="s">
        <v>1246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1257</v>
      </c>
      <c r="BK15" s="14" t="s">
        <v>1258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1259</v>
      </c>
      <c r="W16" s="135" t="s">
        <v>1260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1261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1262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1233</v>
      </c>
      <c r="W17" s="135" t="s">
        <v>1234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271" t="s">
        <v>1263</v>
      </c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1237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1264</v>
      </c>
      <c r="W18" s="135" t="s">
        <v>1265</v>
      </c>
      <c r="X18" s="152" t="s">
        <v>966</v>
      </c>
      <c r="Y18" s="129" t="s">
        <v>969</v>
      </c>
      <c r="Z18" s="129"/>
      <c r="AA18" s="71" t="s">
        <v>1266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271" t="s">
        <v>1267</v>
      </c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1242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1268</v>
      </c>
      <c r="N19" s="149" t="s">
        <v>1269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1270</v>
      </c>
      <c r="W19" s="135" t="s">
        <v>1271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271"/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1272</v>
      </c>
      <c r="W20" s="135" t="s">
        <v>1273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1</v>
      </c>
      <c r="BI20" s="14"/>
      <c r="BJ20" s="271" t="s">
        <v>1274</v>
      </c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1272</v>
      </c>
      <c r="W21" s="135" t="s">
        <v>1273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271" t="s">
        <v>1275</v>
      </c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1251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1276</v>
      </c>
      <c r="N22" s="149" t="s">
        <v>1277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1278</v>
      </c>
      <c r="W22" s="135" t="s">
        <v>1279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271" t="s">
        <v>1280</v>
      </c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1281</v>
      </c>
      <c r="W23" s="135" t="s">
        <v>1273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32">
        <v>0</v>
      </c>
      <c r="AT23" s="32">
        <v>0</v>
      </c>
      <c r="AU23" s="32"/>
      <c r="AV23" s="32"/>
      <c r="AW23" s="32"/>
      <c r="AX23" s="32"/>
      <c r="AY23" s="184">
        <f t="shared" si="2"/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/>
      <c r="BI23" s="14"/>
      <c r="BJ23" s="271" t="s">
        <v>1282</v>
      </c>
      <c r="BK23" s="14"/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1283</v>
      </c>
      <c r="W24" s="135" t="s">
        <v>1284</v>
      </c>
      <c r="X24" s="152" t="s">
        <v>961</v>
      </c>
      <c r="Y24" s="129" t="s">
        <v>960</v>
      </c>
      <c r="Z24" s="129"/>
      <c r="AA24" s="71" t="s">
        <v>1285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32">
        <v>0</v>
      </c>
      <c r="AT24" s="32">
        <v>0</v>
      </c>
      <c r="AU24" s="32"/>
      <c r="AV24" s="32"/>
      <c r="AW24" s="32"/>
      <c r="AX24" s="32"/>
      <c r="AY24" s="184">
        <f t="shared" si="2"/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271" t="s">
        <v>1286</v>
      </c>
      <c r="BK24" s="14" t="s">
        <v>1286</v>
      </c>
      <c r="BL24" s="13"/>
      <c r="BM24" s="12" t="s">
        <v>985</v>
      </c>
      <c r="BN24" s="12" t="s">
        <v>1006</v>
      </c>
      <c r="BO24" s="130" t="s">
        <v>1116</v>
      </c>
      <c r="BP24" s="14" t="s">
        <v>602</v>
      </c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1287</v>
      </c>
      <c r="N25" s="149" t="s">
        <v>1288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1289</v>
      </c>
      <c r="W25" s="135" t="s">
        <v>1231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271" t="s">
        <v>1290</v>
      </c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1291</v>
      </c>
      <c r="I27" s="135" t="s">
        <v>1292</v>
      </c>
      <c r="J27" s="151">
        <v>102</v>
      </c>
      <c r="K27" s="151">
        <v>50</v>
      </c>
      <c r="L27" s="71" t="s">
        <v>602</v>
      </c>
      <c r="M27" s="149" t="s">
        <v>1293</v>
      </c>
      <c r="N27" s="149" t="s">
        <v>1294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1295</v>
      </c>
      <c r="W27" s="135" t="s">
        <v>1231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0.39583333333333331</v>
      </c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271" t="s">
        <v>1296</v>
      </c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802 BK13 BK9:BK1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1297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1298</v>
      </c>
      <c r="E3" s="186" t="s">
        <v>1299</v>
      </c>
      <c r="F3" s="186" t="s">
        <v>1300</v>
      </c>
      <c r="G3" s="186" t="s">
        <v>1301</v>
      </c>
      <c r="H3" s="186" t="s">
        <v>1302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1303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1304</v>
      </c>
      <c r="D10" s="187">
        <v>9049</v>
      </c>
      <c r="E10" s="188">
        <v>46044</v>
      </c>
      <c r="F10" s="187" t="s">
        <v>1305</v>
      </c>
      <c r="G10" s="187" t="s">
        <v>1306</v>
      </c>
      <c r="H10" s="187"/>
    </row>
    <row r="11" spans="3:8">
      <c r="C11" s="187" t="s">
        <v>1304</v>
      </c>
      <c r="D11" s="187">
        <v>9044</v>
      </c>
      <c r="E11" s="188">
        <v>46044</v>
      </c>
      <c r="F11" s="187" t="s">
        <v>1307</v>
      </c>
      <c r="G11" s="187" t="s">
        <v>1308</v>
      </c>
      <c r="H11" s="187"/>
    </row>
    <row r="12" spans="3:8">
      <c r="C12" s="187" t="s">
        <v>1304</v>
      </c>
      <c r="D12" s="187">
        <v>762</v>
      </c>
      <c r="E12" s="188">
        <v>46044</v>
      </c>
      <c r="F12" s="187" t="s">
        <v>1309</v>
      </c>
      <c r="G12" s="187" t="s">
        <v>1308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1310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1311</v>
      </c>
      <c r="C4" s="191" t="s">
        <v>1312</v>
      </c>
      <c r="D4" s="191" t="s">
        <v>1313</v>
      </c>
      <c r="E4" s="191" t="s">
        <v>1314</v>
      </c>
      <c r="F4" s="191" t="s">
        <v>4</v>
      </c>
      <c r="G4" s="191" t="s">
        <v>1315</v>
      </c>
    </row>
    <row r="5" spans="2:7">
      <c r="B5" s="192" t="s">
        <v>1316</v>
      </c>
      <c r="C5" s="192">
        <v>309525</v>
      </c>
      <c r="D5" s="192" t="s">
        <v>1317</v>
      </c>
      <c r="E5" s="192" t="s">
        <v>840</v>
      </c>
      <c r="F5" s="192" t="s">
        <v>1318</v>
      </c>
      <c r="G5" s="193">
        <v>46296</v>
      </c>
    </row>
    <row r="6" spans="2:7">
      <c r="B6" s="192" t="s">
        <v>1319</v>
      </c>
      <c r="C6" s="192">
        <v>257410</v>
      </c>
      <c r="D6" s="192" t="s">
        <v>1320</v>
      </c>
      <c r="E6" s="192" t="s">
        <v>840</v>
      </c>
      <c r="F6" s="192" t="s">
        <v>1318</v>
      </c>
      <c r="G6" s="193"/>
    </row>
    <row r="7" spans="2:7">
      <c r="B7" s="192" t="s">
        <v>1321</v>
      </c>
      <c r="C7" s="192">
        <v>256875</v>
      </c>
      <c r="D7" s="192" t="s">
        <v>1322</v>
      </c>
      <c r="E7" s="192" t="s">
        <v>840</v>
      </c>
      <c r="F7" s="192" t="s">
        <v>1318</v>
      </c>
      <c r="G7" s="193">
        <v>46296</v>
      </c>
    </row>
    <row r="8" spans="2:7">
      <c r="B8" s="192" t="s">
        <v>1323</v>
      </c>
      <c r="C8" s="192">
        <v>257278</v>
      </c>
      <c r="D8" s="192" t="s">
        <v>1324</v>
      </c>
      <c r="E8" s="192" t="s">
        <v>831</v>
      </c>
      <c r="F8" s="192" t="s">
        <v>1325</v>
      </c>
      <c r="G8" s="193">
        <v>46235</v>
      </c>
    </row>
    <row r="9" spans="2:7">
      <c r="B9" s="192" t="s">
        <v>1326</v>
      </c>
      <c r="C9" s="192">
        <v>261794</v>
      </c>
      <c r="D9" s="192" t="s">
        <v>1327</v>
      </c>
      <c r="E9" s="192" t="s">
        <v>831</v>
      </c>
      <c r="F9" s="192" t="s">
        <v>1325</v>
      </c>
      <c r="G9" s="193">
        <v>46082</v>
      </c>
    </row>
    <row r="10" spans="2:7">
      <c r="B10" s="192" t="s">
        <v>1328</v>
      </c>
      <c r="C10" s="192">
        <v>257033</v>
      </c>
      <c r="D10" s="192" t="s">
        <v>1329</v>
      </c>
      <c r="E10" s="192" t="s">
        <v>831</v>
      </c>
      <c r="F10" s="192" t="s">
        <v>21</v>
      </c>
      <c r="G10" s="192" t="s">
        <v>1330</v>
      </c>
    </row>
    <row r="11" spans="2:7">
      <c r="B11" s="192" t="s">
        <v>1331</v>
      </c>
      <c r="C11" s="192">
        <v>396578</v>
      </c>
      <c r="D11" s="192" t="s">
        <v>1332</v>
      </c>
      <c r="E11" s="192" t="s">
        <v>831</v>
      </c>
      <c r="F11" s="192" t="s">
        <v>21</v>
      </c>
      <c r="G11" s="192" t="s">
        <v>1330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A2" sqref="A2:T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1333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1334</v>
      </c>
      <c r="B2" s="91" t="s">
        <v>1335</v>
      </c>
      <c r="C2" s="91" t="s">
        <v>598</v>
      </c>
      <c r="D2" s="92" t="s">
        <v>1172</v>
      </c>
      <c r="E2" s="92" t="s">
        <v>4</v>
      </c>
      <c r="F2" s="92" t="s">
        <v>1336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1337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*</v>
      </c>
      <c r="C36" s="95" t="str">
        <f>IF(FN_MC!Z39="","*",FN_MC!Z39)</f>
        <v>*</v>
      </c>
      <c r="D36" s="96" t="str">
        <f>IF(FN_MC!S39="","*",FN_MC!S39)</f>
        <v>-</v>
      </c>
      <c r="E36" s="96" t="str">
        <f>IF(FN_MC!T39="","*",FN_MC!T39)</f>
        <v>-</v>
      </c>
      <c r="F36" s="96" t="str">
        <f>IF(FN_MC!B39="","*",FN_MC!B39)</f>
        <v>*</v>
      </c>
      <c r="G36" s="96" t="str">
        <f>IF(FN_MC!D39="","*",FN_MC!D39)</f>
        <v>*</v>
      </c>
      <c r="H36" s="96" t="str">
        <f>IF(FN_MC!F39="","*",FN_MC!F39)</f>
        <v>*</v>
      </c>
      <c r="I36" s="96" t="str">
        <f>IF(FN_MC!H39="","*",FN_MC!H39)</f>
        <v>*</v>
      </c>
      <c r="J36" s="96" t="str">
        <f>IF(FN_MC!I39="","*",FN_MC!I39)</f>
        <v>*</v>
      </c>
      <c r="K36" s="96" t="str">
        <f>IF(FN_MC!M39="","*",FN_MC!M39)</f>
        <v>-</v>
      </c>
      <c r="L36" s="196" t="str">
        <f>IF(FN_MC!N39="","*",FN_MC!N39)</f>
        <v>-</v>
      </c>
      <c r="M36" s="97" t="str">
        <f>IF(FN_MC!J39="","*",FN_MC!J39)</f>
        <v>*</v>
      </c>
      <c r="N36" s="183" t="str">
        <f>IF(FN_MC!K39="","*",FN_MC!K39)</f>
        <v>*</v>
      </c>
      <c r="O36" s="183" t="str">
        <f>IF(FN_MC!L39="","*",FN_MC!L39)</f>
        <v>-</v>
      </c>
      <c r="P36" s="107" t="str">
        <f>IF(FN_MC!O39="","*",FN_MC!O39)</f>
        <v>*</v>
      </c>
      <c r="Q36" s="107" t="str">
        <f>IF(FN_MC!P39="","*",FN_MC!P39)</f>
        <v>*</v>
      </c>
      <c r="R36" s="96" t="str">
        <f>IF(FN_MC!Q39="","*",CONCATENATE(FN_MC!Q39," ",FN_MC!R39))</f>
        <v>*</v>
      </c>
      <c r="S36" s="96" t="str">
        <f>IF(FN_MC!V39="","*",FN_MC!V39)</f>
        <v>*</v>
      </c>
      <c r="T36" s="96" t="str">
        <f>IF(FN_MC!W39="","*",FN_MC!W39)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1338</v>
      </c>
      <c r="C2" s="83" t="s">
        <v>1157</v>
      </c>
      <c r="D2" s="83" t="s">
        <v>1159</v>
      </c>
      <c r="E2" s="83" t="s">
        <v>1339</v>
      </c>
      <c r="F2" s="83" t="s">
        <v>1340</v>
      </c>
      <c r="G2" s="83" t="s">
        <v>1341</v>
      </c>
      <c r="H2" s="83" t="s">
        <v>1342</v>
      </c>
      <c r="I2" s="83" t="s">
        <v>1343</v>
      </c>
      <c r="J2" s="83" t="s">
        <v>1344</v>
      </c>
      <c r="K2" s="109" t="s">
        <v>1345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1346</v>
      </c>
      <c r="D5" s="263"/>
      <c r="E5" s="263"/>
      <c r="F5" s="263"/>
      <c r="G5" s="263"/>
      <c r="H5" s="263"/>
      <c r="I5" s="263"/>
      <c r="J5" s="264"/>
      <c r="K5" s="265" t="s">
        <v>1347</v>
      </c>
      <c r="L5" s="266"/>
      <c r="M5" s="266"/>
      <c r="N5" s="266"/>
      <c r="O5" s="267" t="s">
        <v>1348</v>
      </c>
      <c r="P5" s="268"/>
      <c r="Q5" s="269"/>
    </row>
    <row r="6" spans="1:17" s="81" customFormat="1" ht="15.75" customHeight="1">
      <c r="A6" s="75" t="s">
        <v>1336</v>
      </c>
      <c r="B6" s="82" t="s">
        <v>1335</v>
      </c>
      <c r="C6" s="83" t="s">
        <v>1172</v>
      </c>
      <c r="D6" s="84" t="s">
        <v>1173</v>
      </c>
      <c r="E6" s="83" t="s">
        <v>1349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1350</v>
      </c>
      <c r="M6" s="116" t="s">
        <v>620</v>
      </c>
      <c r="N6" s="117" t="s">
        <v>1167</v>
      </c>
      <c r="O6" s="165" t="s">
        <v>1210</v>
      </c>
      <c r="P6" s="128"/>
      <c r="Q6" s="139" t="s">
        <v>1351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1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2026-02-03T12:57:46Z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