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94" documentId="120_S{118792C3-22EF-5104-A093-F22BFE3913F3}" xr6:coauthVersionLast="47" xr6:coauthVersionMax="47" xr10:uidLastSave="{374905BE-9B20-49AD-94E2-FC28F081CD9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<sst xmlns="http://schemas.openxmlformats.org/spreadsheetml/2006/main" count="5350" uniqueCount="1303">
  <si>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</si>
  <si>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</si>
  <si>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</si>
  <si>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</si>
  <si>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</si>
  <si>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</si>
  <si>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</si>
  <si>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</si>
  <si>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</si>
  <si>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</si>
  <si>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</si>
  <si>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</si>
  <si>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</si>
  <si>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</si>
  <si>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</si>
  <si>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</si>
  <si>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</si>
  <si>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</si>
  <si>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</si>
  <si>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</si>
  <si>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</si>
  <si>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</si>
  <si>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</si>
  <si>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</si>
  <si>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</si>
  <si>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</si>
  <si>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</si>
  <si>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</si>
  <si>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</si>
  <si>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</si>
  <si>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</si>
  <si>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</si>
  <si>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</si>
  <si>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</si>
  <si>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</si>
  <si>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</si>
  <si>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</si>
  <si>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</si>
  <si>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</si>
  <si>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</si>
  <si>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</si>
  <si>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</si>
  <si>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</si>
  <si>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</si>
  <si>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</si>
  <si>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</si>
  <si>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</si>
  <si>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</si>
  <si>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</si>
  <si>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</si>
  <si>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</si>
  <si>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</si>
  <si>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</si>
  <si>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</si>
  <si>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</si>
  <si>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</si>
  <si>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</si>
  <si>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</si>
  <si>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</si>
  <si>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</si>
  <si>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</si>
  <si>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</si>
  <si>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</si>
  <si>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</si>
  <si>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</si>
  <si>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</si>
  <si>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</si>
  <si>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</si>
  <si>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</si>
  <si>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</si>
  <si>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</si>
  <si>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</si>
  <si>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</si>
  <si>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</si>
  <si>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</si>
  <si>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</si>
  <si>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</si>
  <si>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</si>
  <si>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</si>
  <si>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</si>
  <si>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</si>
  <si>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</si>
  <si>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</si>
  <si>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</si>
  <si>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</si>
  <si>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</si>
  <si>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</si>
  <si>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</si>
  <si>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</si>
  <si>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</si>
  <si>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</si>
  <si>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</si>
  <si>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</si>
  <si>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</si>
  <si>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</si>
  <si>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</si>
  <si>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</si>
  <si>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</si>
  <si>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</si>
  <si>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</si>
  <si>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</si>
  <si>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</si>
  <si>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</si>
  <si>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</si>
  <si>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</si>
  <si>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</si>
  <si>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</si>
  <si>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</si>
  <si>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</si>
  <si>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</si>
  <si>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</si>
  <si>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</si>
  <si>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</si>
  <si>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</si>
  <si>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</si>
  <si>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</si>
  <si>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</si>
  <si>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</si>
  <si>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</si>
  <si>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</si>
  <si>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</si>
  <si>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</si>
  <si>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</si>
  <si>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</si>
  <si>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</si>
  <si>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</si>
  <si>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</si>
  <si>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</si>
  <si>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</si>
  <si>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</si>
  <si>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</si>
  <si>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</si>
  <si>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</si>
  <si>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</si>
  <si>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</si>
  <si>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</si>
  <si>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</si>
  <si>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</si>
  <si>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</si>
  <si>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</si>
  <si>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</si>
  <si>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</si>
  <si>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</si>
  <si>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</si>
  <si>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</si>
  <si>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</si>
  <si>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</si>
  <si>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</si>
  <si>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</si>
  <si>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</si>
  <si>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</si>
  <si>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</si>
  <si>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</si>
  <si>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</si>
  <si>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</si>
  <si>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</si>
  <si>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</si>
  <si>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</si>
  <si>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</si>
  <si>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</si>
  <si>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</si>
  <si>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</si>
  <si>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</si>
  <si>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</si>
  <si>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</si>
  <si>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</si>
  <si>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</si>
  <si>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</si>
  <si>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</si>
  <si>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</si>
  <si>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</si>
  <si>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</si>
  <si>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</si>
  <si>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</si>
  <si>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</si>
  <si>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</si>
  <si>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</si>
  <si>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</si>
  <si>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</si>
  <si>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</si>
  <si>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</si>
  <si>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</si>
  <si>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</si>
  <si>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</si>
  <si>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</si>
  <si>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</si>
  <si>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</si>
  <si>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</si>
  <si>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</si>
  <si>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</si>
  <si>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</si>
  <si>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</si>
  <si>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</si>
  <si>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</si>
  <si>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</si>
  <si>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</si>
  <si>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</si>
  <si>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</si>
  <si>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</si>
  <si>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</si>
  <si>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</si>
  <si>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</si>
  <si>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</si>
  <si>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</si>
  <si>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</si>
  <si>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</si>
  <si>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</si>
  <si>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</si>
  <si>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</si>
  <si>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</si>
  <si>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</si>
  <si>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</si>
  <si>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</si>
  <si>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</si>
  <si>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</si>
  <si>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</si>
  <si>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</si>
  <si>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</si>
  <si>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</si>
  <si>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</si>
  <si>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</si>
  <si>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</si>
  <si>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</si>
  <si>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</si>
  <si>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</si>
  <si>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</si>
  <si>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</si>
  <si>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</si>
  <si>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</si>
  <si>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</si>
  <si>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</si>
  <si>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</si>
  <si>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</si>
  <si>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</si>
  <si>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</si>
  <si>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</si>
  <si>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</si>
  <si>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</si>
  <si>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</si>
  <si>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</si>
  <si>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</si>
  <si>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</si>
  <si>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</si>
  <si>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</si>
  <si>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</si>
  <si>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</si>
  <si>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</si>
  <si>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</si>
  <si>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</si>
  <si>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</si>
  <si>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</si>
  <si>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</si>
  <si>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</si>
  <si>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</si>
  <si>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</si>
  <si>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</si>
  <si>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</si>
  <si>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</si>
  <si>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</si>
  <si>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</si>
  <si>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</si>
  <si>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</si>
  <si>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</si>
  <si>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</si>
  <si>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</si>
  <si>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</si>
  <si>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</si>
  <si>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</si>
  <si>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</si>
  <si>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</si>
  <si>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</si>
  <si>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</si>
  <si>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</si>
  <si>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</si>
  <si>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</si>
  <si>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</si>
  <si>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</si>
  <si>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</si>
  <si>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</si>
  <si>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</si>
  <si>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</si>
  <si>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</si>
  <si>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</si>
  <si>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</si>
  <si>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</si>
  <si>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</si>
  <si>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</si>
  <si>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</si>
  <si>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</si>
  <si>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</si>
  <si>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</si>
  <si>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</si>
  <si>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</si>
  <si>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</si>
  <si>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</si>
  <si>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</si>
  <si>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</si>
  <si>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</si>
  <si>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</si>
  <si>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</si>
  <si>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</si>
  <si>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</si>
  <si>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</si>
  <si>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</si>
  <si>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</si>
  <si>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</si>
  <si>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</si>
  <si>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</si>
  <si>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</si>
  <si>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</si>
  <si>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</si>
  <si>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</si>
  <si>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</si>
  <si>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</si>
  <si>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</si>
  <si>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</si>
  <si>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</si>
  <si>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</si>
  <si>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</si>
  <si>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</si>
  <si>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</si>
  <si>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</si>
  <si>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</si>
  <si>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</si>
  <si>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</si>
  <si>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</si>
  <si>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</si>
  <si>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</si>
  <si>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</si>
  <si>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</si>
  <si>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</si>
  <si>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</si>
  <si>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</si>
  <si>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</si>
  <si>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</si>
  <si>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</si>
  <si>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</si>
  <si>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</si>
  <si>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</si>
  <si>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</si>
  <si>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</si>
  <si>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</si>
  <si>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</si>
  <si>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</si>
  <si>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</si>
  <si>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</si>
  <si>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</si>
  <si>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</si>
  <si>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</si>
  <si>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</si>
  <si>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</si>
  <si>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</si>
  <si>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</si>
  <si>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</si>
  <si>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</si>
  <si>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</si>
  <si>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</si>
  <si>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</si>
  <si>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</si>
  <si>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</si>
  <si>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</si>
  <si>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</si>
  <si>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</si>
  <si>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</si>
  <si>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</si>
  <si>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</si>
  <si>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</si>
  <si>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</si>
  <si>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</si>
  <si>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</si>
  <si>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</si>
  <si>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</si>
  <si>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</si>
  <si>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</si>
  <si>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</si>
  <si>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</si>
  <si>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</si>
  <si>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</si>
  <si>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</si>
  <si>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</si>
  <si>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</si>
  <si>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</si>
  <si>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</si>
  <si>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</si>
  <si>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</si>
  <si>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</si>
  <si>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</si>
  <si>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</si>
  <si>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</si>
  <si>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</si>
  <si>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</si>
  <si>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</si>
  <si>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</si>
  <si>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</si>
  <si>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</si>
  <si>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</si>
  <si>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</si>
  <si>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</si>
  <si>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</si>
  <si>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</si>
  <si>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</si>
  <si>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</si>
  <si>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</si>
  <si>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</si>
  <si>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</si>
  <si>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</si>
  <si>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</si>
  <si>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</si>
  <si>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</si>
  <si>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</si>
  <si>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</si>
  <si>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</si>
  <si>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</si>
  <si>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</si>
  <si>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</si>
  <si>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</si>
  <si>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</si>
  <si>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</si>
  <si>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</si>
  <si>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</si>
  <si>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</si>
  <si>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</si>
  <si>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</si>
  <si>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</si>
  <si>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</si>
  <si>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</si>
  <si>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</si>
  <si>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</si>
  <si>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</si>
  <si>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</si>
  <si>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</si>
  <si>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</si>
  <si>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</si>
  <si>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</si>
  <si>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</si>
  <si>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</si>
  <si>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</si>
  <si>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</si>
  <si>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</si>
  <si>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</si>
  <si>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</si>
  <si>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</si>
  <si>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</si>
  <si>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</si>
  <si>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</si>
  <si>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</si>
  <si>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</si>
  <si>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</si>
  <si>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</si>
  <si>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</si>
  <si>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</si>
  <si>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</si>
  <si>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</si>
  <si>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</si>
  <si>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</si>
  <si>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</si>
  <si>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</si>
  <si>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</si>
  <si>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</si>
  <si>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</si>
  <si>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</si>
  <si>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</si>
  <si>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</si>
  <si>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</si>
  <si>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</si>
  <si>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</si>
  <si>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</si>
  <si>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</si>
  <si>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</si>
  <si>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</si>
  <si>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</si>
  <si>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</si>
  <si>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</si>
  <si>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</si>
  <si>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</si>
  <si>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</si>
  <si>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</si>
  <si>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</si>
  <si>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</si>
  <si>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</si>
  <si>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</si>
  <si>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</si>
  <si>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</si>
  <si>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</si>
  <si>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</si>
  <si>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</si>
  <si>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</si>
  <si>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</si>
  <si>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</si>
  <si>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</si>
  <si>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</si>
  <si>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</si>
  <si>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</si>
  <si>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</si>
  <si>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</si>
  <si>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</si>
  <si>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</si>
  <si>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</si>
  <si>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</si>
  <si>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</si>
  <si>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</si>
  <si>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</si>
  <si>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</si>
  <si>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</si>
  <si>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</si>
  <si>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</si>
  <si>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</si>
  <si>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</si>
  <si>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</si>
  <si>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</si>
  <si>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</si>
  <si>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</si>
  <si>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</si>
  <si>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</si>
  <si>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</si>
  <si>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</si>
  <si>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</si>
  <si>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</si>
  <si>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</si>
  <si>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</si>
  <si>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</si>
  <si>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</si>
  <si>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</si>
  <si>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</si>
  <si>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</si>
  <si>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</si>
  <si>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</si>
  <si>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</si>
  <si>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</si>
  <si>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</si>
  <si>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</si>
  <si>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</si>
  <si>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</si>
  <si>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</si>
  <si>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</si>
  <si>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</si>
  <si>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</si>
  <si>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</si>
  <si>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</si>
  <si>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</si>
  <si>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</si>
  <si>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</si>
  <si>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</si>
  <si>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</si>
  <si>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</si>
  <si>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</si>
  <si>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</si>
  <si>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</si>
  <si>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</si>
  <si>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</si>
  <si>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</si>
  <si>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</si>
  <si>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</si>
  <si>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</si>
  <si>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</si>
  <si>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</si>
  <si>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</si>
  <si>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</si>
  <si>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</si>
  <si>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</si>
  <si>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</si>
  <si>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</si>
  <si>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</si>
  <si>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</si>
  <si>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</si>
  <si>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</si>
  <si>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</si>
  <si>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</si>
  <si>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</si>
  <si>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</si>
  <si>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</si>
  <si>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</si>
  <si>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</si>
  <si>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</si>
  <si>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</si>
  <si>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</si>
  <si>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</si>
  <si>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</si>
  <si>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</si>
  <si>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</si>
  <si>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</si>
  <si>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</si>
  <si>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</si>
  <si>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</si>
  <si>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</si>
  <si>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</si>
  <si>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</si>
  <si>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</si>
  <si>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</si>
  <si>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</si>
  <si>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</si>
  <si>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</si>
  <si>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</si>
  <si>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</si>
  <si>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</si>
  <si>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</si>
  <si>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</si>
  <si>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</si>
  <si>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</si>
  <si>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</si>
  <si>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</si>
  <si>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</si>
  <si>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</si>
  <si>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</si>
  <si>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</si>
  <si>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</si>
  <si>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</si>
  <si>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</si>
  <si>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</si>
  <si>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</si>
  <si>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</si>
  <si>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</si>
  <si>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</si>
  <si>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</si>
  <si>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</si>
  <si>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</si>
  <si>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</si>
  <si>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</si>
  <si>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</si>
  <si>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</si>
  <si>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</si>
  <si>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</si>
  <si>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</si>
  <si>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</si>
  <si>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</si>
  <si>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</si>
  <si>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</si>
  <si>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</si>
  <si>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</si>
  <si>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</si>
  <si>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</si>
  <si>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</si>
  <si>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</si>
  <si>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</si>
  <si>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</si>
  <si>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</si>
  <si>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</si>
  <si>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</si>
  <si>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</si>
  <si>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</si>
  <si>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</si>
  <si>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</si>
  <si>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</si>
  <si>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</si>
  <si>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</si>
  <si>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</si>
  <si>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</si>
  <si>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</si>
  <si>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</si>
  <si>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</si>
  <si>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</si>
  <si>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</si>
  <si>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</si>
  <si>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</si>
  <si>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</si>
  <si>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</si>
  <si>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</si>
  <si>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</si>
  <si>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</si>
  <si>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</si>
  <si>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</si>
  <si>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</si>
  <si>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</si>
  <si>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</si>
  <si>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</si>
  <si>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</si>
  <si>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</si>
  <si>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</si>
  <si>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</si>
  <si>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</si>
  <si>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</si>
  <si>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</si>
  <si>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</si>
  <si>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</si>
  <si>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</si>
  <si>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</si>
  <si>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</si>
  <si>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</si>
  <si>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</si>
  <si>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</si>
  <si>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</si>
  <si>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</si>
  <si>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</si>
  <si>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</si>
  <si>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</si>
  <si>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</si>
  <si>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</si>
  <si>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</si>
  <si>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</si>
  <si>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</si>
  <si>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</si>
  <si>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</si>
  <si>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</si>
  <si>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</si>
  <si>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</si>
  <si>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</si>
  <si>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</si>
  <si>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</si>
  <si>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</si>
  <si>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</si>
  <si>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</si>
  <si>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</si>
  <si>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</si>
  <si>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</si>
  <si>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</si>
  <si>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</si>
  <si>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</si>
  <si>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</si>
  <si>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</si>
  <si>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</si>
  <si>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</si>
  <si>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</si>
  <si>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</si>
  <si>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</si>
  <si>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</si>
  <si>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</si>
  <si>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</si>
  <si>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</si>
  <si>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</si>
  <si>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</si>
  <si>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</si>
  <si>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</si>
  <si>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</si>
  <si>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</si>
  <si>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</si>
  <si>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</si>
  <si>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</si>
  <si>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</si>
  <si>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</si>
  <si>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</si>
  <si>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</si>
  <si>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</si>
  <si>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</si>
  <si>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</si>
  <si>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</si>
  <si>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</si>
  <si>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</si>
  <si>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</si>
  <si>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</si>
  <si>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</si>
  <si>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</si>
  <si>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</si>
  <si>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</si>
  <si>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</si>
  <si>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</si>
  <si>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</si>
  <si>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</si>
  <si>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</si>
  <si>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</si>
  <si>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</si>
  <si>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</si>
  <si>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</si>
  <si>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</si>
  <si>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</si>
  <si>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</si>
  <si>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</si>
  <si>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</si>
  <si>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</si>
  <si>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</si>
  <si>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</si>
  <si>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</si>
  <si>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</si>
  <si>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</si>
  <si>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</si>
  <si>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</si>
  <si>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</si>
  <si>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</si>
  <si>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</si>
  <si>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</si>
  <si>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</si>
  <si>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</si>
  <si>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</si>
  <si>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</si>
  <si>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</si>
  <si>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</si>
  <si>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</si>
  <si>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</si>
  <si>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</si>
  <si>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</si>
  <si>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</si>
  <si>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</si>
  <si>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</si>
  <si>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</si>
  <si>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</si>
  <si>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</si>
  <si>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</si>
  <si>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</si>
  <si>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</si>
  <si>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</si>
  <si>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</si>
  <si>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</si>
  <si>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</si>
  <si>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</si>
  <si>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</si>
  <si>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</si>
  <si>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</si>
  <si>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</si>
  <si>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</si>
  <si>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</si>
  <si>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</si>
  <si>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</si>
  <si>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</si>
  <si>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</si>
  <si>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</si>
  <si>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</si>
  <si>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</si>
  <si>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</si>
  <si>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</si>
  <si>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</si>
  <si>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</si>
  <si>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</si>
  <si>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</si>
  <si>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</si>
  <si>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</si>
  <si>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</si>
  <si>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</si>
  <si>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</si>
  <si>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</si>
  <si>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</si>
  <si>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</si>
  <si>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</si>
  <si>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</si>
  <si>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</si>
  <si>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</si>
  <si>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</si>
  <si>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</si>
  <si>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</si>
  <si>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</si>
  <si>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</si>
  <si>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</si>
  <si>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</si>
  <si>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</si>
  <si>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</si>
  <si>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</si>
  <si>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</si>
  <si>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</si>
  <si>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</si>
  <si>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</si>
  <si>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</si>
  <si>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</si>
  <si>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</si>
  <si>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</si>
  <si>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</si>
  <si>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</si>
  <si>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</si>
  <si>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</si>
  <si>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</si>
  <si>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</si>
  <si>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</si>
  <si>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</si>
  <si>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</si>
  <si>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</si>
  <si>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</si>
  <si>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</si>
  <si>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</si>
  <si>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</si>
  <si>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</si>
  <si>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</si>
  <si>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</si>
  <si>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</si>
  <si>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</si>
  <si>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</si>
  <si>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</si>
  <si>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</si>
  <si>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</si>
  <si>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</si>
  <si>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</si>
  <si>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</si>
  <si>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</si>
  <si>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</si>
  <si>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</si>
  <si>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</si>
  <si>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</si>
  <si>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</si>
  <si>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</si>
  <si>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</si>
  <si>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</si>
  <si>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</si>
  <si>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</si>
  <si>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</si>
  <si>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</si>
  <si>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</si>
  <si>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</si>
  <si>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</si>
  <si>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</si>
  <si>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</si>
  <si>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</si>
  <si>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</si>
  <si>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</si>
  <si>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</si>
  <si>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</si>
  <si>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</si>
  <si>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</si>
  <si>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</si>
  <si>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</si>
  <si>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</si>
  <si>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</si>
  <si>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</si>
  <si>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</si>
  <si>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</si>
  <si>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</si>
  <si>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</si>
  <si>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</si>
  <si>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</si>
  <si>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</si>
  <si>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</si>
  <si>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</si>
  <si>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</si>
  <si>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</si>
  <si>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</si>
  <si>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</si>
  <si>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</si>
  <si>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</si>
  <si>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</si>
  <si>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</si>
  <si>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</si>
  <si>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</si>
  <si>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</si>
  <si>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</si>
  <si>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</si>
  <si>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</si>
  <si>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</si>
  <si>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</si>
  <si>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</si>
  <si>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</si>
  <si>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</si>
  <si>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</si>
  <si>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</si>
  <si>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</si>
  <si>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</si>
  <si>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</si>
  <si>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</si>
  <si>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</si>
  <si>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</si>
  <si>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</si>
  <si>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</si>
  <si>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</si>
  <si>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</si>
  <si>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</si>
  <si>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</si>
  <si>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</si>
  <si>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</si>
  <si>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</si>
  <si>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</si>
  <si>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</si>
  <si>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</si>
  <si>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</si>
  <si>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</si>
  <si>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</si>
  <si>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</si>
  <si>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</si>
  <si>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</si>
  <si>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</si>
  <si>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</si>
  <si>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</si>
  <si>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</si>
  <si>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</si>
  <si>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</si>
  <si>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</si>
  <si>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</si>
  <si>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</si>
  <si>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</si>
  <si>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</si>
  <si>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</si>
  <si>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</si>
  <si>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</si>
  <si>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</si>
  <si>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</si>
  <si>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</si>
  <si>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</si>
  <si>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</si>
  <si>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</si>
  <si>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</si>
  <si>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</si>
  <si>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</si>
  <si>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</si>
  <si>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</si>
  <si>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</si>
  <si>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</si>
  <si>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</si>
  <si>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</si>
  <si>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</si>
  <si>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</si>
  <si>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</si>
  <si>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</si>
  <si>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</si>
  <si>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</si>
  <si>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</si>
  <si>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</si>
  <si>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</si>
  <si>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</si>
  <si>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</si>
  <si>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</si>
  <si>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</si>
  <si>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</si>
  <si>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</si>
  <si>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</si>
  <si>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</si>
  <si>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</si>
  <si>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</si>
  <si>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</si>
  <si>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</si>
  <si>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</si>
  <si>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</si>
  <si>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</si>
  <si>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</si>
  <si>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</si>
  <si>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</si>
  <si>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</si>
  <si>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</si>
  <si>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</si>
  <si>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</si>
  <si>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</si>
  <si>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</si>
  <si>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</si>
  <si>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</si>
  <si>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</si>
  <si>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</si>
  <si>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</si>
  <si>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</si>
  <si>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</si>
  <si>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</si>
  <si>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</si>
  <si>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</si>
  <si>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</si>
  <si>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</si>
  <si>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</si>
  <si>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</si>
  <si>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</si>
  <si>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</si>
  <si>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</si>
  <si>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</si>
  <si>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</si>
  <si>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</si>
  <si>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</si>
  <si>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</si>
  <si>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</si>
  <si>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</si>
  <si>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</si>
  <si>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</si>
  <si>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</si>
  <si>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</si>
  <si>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</si>
  <si>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</si>
  <si>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</si>
  <si>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</si>
  <si>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</si>
  <si>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</si>
  <si>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</si>
  <si>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</si>
  <si>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</si>
  <si>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</si>
  <si>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</si>
  <si>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</si>
  <si>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</si>
  <si>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</si>
  <si>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</si>
  <si>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</si>
  <si>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</si>
  <si>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</si>
  <si>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</si>
  <si>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</si>
  <si>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</si>
  <si>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</si>
  <si>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</si>
  <si>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</si>
  <si>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</si>
  <si>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</si>
  <si>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</si>
  <si>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</si>
  <si>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</si>
  <si>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</si>
  <si>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</si>
  <si>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</si>
  <si>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</si>
  <si>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</si>
  <si>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</si>
  <si>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</si>
  <si>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</si>
  <si>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</si>
  <si>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</si>
  <si>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</si>
  <si>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</si>
  <si>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</si>
  <si>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</si>
  <si>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</si>
  <si>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</si>
  <si>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</si>
  <si>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</si>
  <si>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</si>
  <si>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</si>
  <si>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</si>
  <si>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</si>
  <si>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</si>
  <si>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</si>
  <si>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</si>
  <si>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</si>
  <si>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</si>
  <si>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</si>
  <si>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</si>
  <si>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</si>
  <si>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</si>
  <si>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</si>
  <si>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</si>
  <si>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</si>
  <si>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</si>
  <si>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</si>
  <si>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</si>
  <si>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</si>
  <si>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</si>
  <si>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</si>
  <si>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</si>
  <si>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</si>
  <si>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</si>
  <si>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</si>
  <si>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</si>
  <si>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</si>
  <si>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</si>
  <si>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</si>
  <si>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</si>
  <si>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</si>
  <si>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</si>
  <si>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</si>
  <si>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</si>
  <si>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</si>
  <si>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</si>
  <si>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</si>
  <si>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</si>
  <si>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</si>
  <si>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</si>
  <si>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</si>
  <si>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</si>
  <si>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</si>
  <si>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</si>
  <si>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</si>
  <si>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</si>
  <si>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</si>
  <si>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</si>
  <si>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</si>
  <si>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</si>
  <si>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</si>
  <si>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</si>
  <si>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</si>
  <si>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</si>
  <si>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</si>
  <si>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</si>
  <si>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</si>
  <si>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</si>
  <si>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</si>
  <si>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</si>
  <si>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</si>
  <si>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</si>
  <si>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</si>
  <si>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</si>
  <si>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</si>
  <si>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</si>
  <si>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</si>
  <si>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</si>
  <si>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</si>
  <si>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</si>
  <si>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</si>
  <si>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</si>
  <si>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</si>
  <si>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</si>
  <si>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</si>
  <si>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</si>
  <si>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</si>
  <si>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</si>
  <si>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</si>
  <si>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</si>
  <si>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</si>
  <si>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</si>
  <si>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</si>
  <si>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</si>
  <si>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</si>
  <si>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</si>
  <si>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</si>
  <si>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</si>
  <si>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</si>
  <si>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</si>
  <si>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</si>
  <si>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</si>
  <si>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</si>
  <si>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</si>
  <si>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</si>
  <si>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</si>
  <si>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</si>
  <si>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</si>
  <si>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</si>
  <si>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</si>
  <si>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</si>
  <si>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</si>
  <si>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</si>
  <si>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</si>
  <si>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</si>
  <si>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</si>
  <si>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</si>
  <si>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</si>
  <si>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</si>
  <si>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</si>
  <si>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</si>
  <si>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</si>
  <si>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</si>
  <si>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</si>
  <si>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</si>
  <si>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</si>
  <si>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</si>
  <si>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</si>
  <si>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</si>
  <si>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</si>
  <si>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</si>
  <si>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</si>
  <si>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</si>
  <si>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</si>
  <si>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</si>
  <si>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</si>
  <si>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</si>
  <si>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</si>
  <si>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</si>
  <si>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</si>
  <si>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</si>
  <si>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</si>
  <si>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</si>
  <si>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</si>
  <si>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</si>
  <si>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</si>
  <si>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</si>
  <si>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</si>
  <si>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</si>
  <si>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</si>
  <si>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</si>
  <si>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</si>
  <si>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</si>
  <si>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</si>
  <si>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</si>
  <si>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</si>
  <si>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 xml:space="preserve">Turma não deslocou para local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</si>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</sst>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Q1" activePane="topRight" state="frozen"/>
      <selection pane="topRight" activeCell="AT65" sqref="AT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62" t="s">
        <v>1033</v>
      </c>
      <c r="AJ3" s="264"/>
      <c r="AK3" s="262" t="s">
        <v>1034</v>
      </c>
      <c r="AL3" s="263"/>
      <c r="AM3" s="286"/>
      <c r="AN3" s="287"/>
      <c r="AO3" s="263"/>
      <c r="AP3" s="263"/>
      <c r="AQ3" s="264"/>
      <c r="AR3" s="65"/>
      <c r="AS3" s="284" t="s">
        <v>1040</v>
      </c>
      <c r="AT3" s="285"/>
      <c r="AU3" s="284" t="s">
        <v>1041</v>
      </c>
      <c r="AV3" s="285"/>
      <c r="AW3" s="284" t="s">
        <v>1042</v>
      </c>
      <c r="AX3" s="285"/>
      <c r="AY3" s="65" t="s">
        <v>1043</v>
      </c>
      <c r="AZ3" s="65"/>
      <c r="BA3" s="282"/>
      <c r="BB3" s="283"/>
      <c r="BC3" s="262" t="s">
        <v>1036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 t="e">
        <f t="shared" si="1"/>
        <v>#VALUE!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 t="e">
        <f t="shared" si="1"/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1223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 t="e">
        <f t="shared" si="1"/>
        <v>#VALUE!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1227</v>
      </c>
      <c r="BK60" s="19" t="s">
        <v>1227</v>
      </c>
      <c r="BL60" s="17"/>
      <c r="BM60" s="142"/>
      <c r="BN60" s="142"/>
      <c r="BO60" s="142"/>
      <c r="BP60" s="240"/>
      <c r="BQ60" s="13" t="e">
        <f t="shared" si="1"/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1228</v>
      </c>
      <c r="BK61" s="18" t="s">
        <v>1228</v>
      </c>
      <c r="BL61" s="17"/>
      <c r="BM61" s="142"/>
      <c r="BN61" s="142"/>
      <c r="BO61" s="142"/>
      <c r="BP61" s="240"/>
      <c r="BQ61" s="13" t="e">
        <f t="shared" si="1"/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1229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1230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1231</v>
      </c>
      <c r="BK62" s="19" t="s">
        <v>1231</v>
      </c>
      <c r="BL62" s="17"/>
      <c r="BM62" s="142"/>
      <c r="BN62" s="142"/>
      <c r="BO62" s="142"/>
      <c r="BP62" s="240" t="s">
        <v>1232</v>
      </c>
      <c r="BQ62" s="13" t="e">
        <f t="shared" si="1"/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 t="str">
        <f t="shared" si="9"/>
        <v>ERRO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1233</v>
      </c>
      <c r="BK63" s="19" t="s">
        <v>1233</v>
      </c>
      <c r="BL63" s="17"/>
      <c r="BM63" s="142"/>
      <c r="BN63" s="142"/>
      <c r="BO63" s="142"/>
      <c r="BP63" s="240"/>
      <c r="BQ63" s="13" t="e">
        <f t="shared" si="1"/>
        <v>#VALUE!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1234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1235</v>
      </c>
      <c r="BK64" s="19" t="s">
        <v>1236</v>
      </c>
      <c r="BL64" s="17"/>
      <c r="BM64" s="142" t="s">
        <v>542</v>
      </c>
      <c r="BN64" s="142" t="s">
        <v>561</v>
      </c>
      <c r="BO64" s="142" t="s">
        <v>631</v>
      </c>
      <c r="BP64" s="240"/>
      <c r="BQ64" s="13" t="e">
        <f t="shared" si="1"/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1237</v>
      </c>
      <c r="BK65" s="19" t="s">
        <v>1237</v>
      </c>
      <c r="BL65" s="17"/>
      <c r="BM65" s="142"/>
      <c r="BN65" s="142"/>
      <c r="BO65" s="142"/>
      <c r="BP65" s="240"/>
      <c r="BQ65" s="13" t="e">
        <f t="shared" si="1"/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1239</v>
      </c>
      <c r="N66" s="115" t="s">
        <v>1240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1241</v>
      </c>
      <c r="W66" s="115" t="s">
        <v>1242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1241</v>
      </c>
      <c r="W67" s="115" t="s">
        <v>1243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1241</v>
      </c>
      <c r="W68" s="115" t="s">
        <v>1244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1241</v>
      </c>
      <c r="W69" s="115" t="s">
        <v>1245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1246</v>
      </c>
      <c r="BK69" s="238" t="s">
        <v>1246</v>
      </c>
      <c r="BL69" s="17"/>
      <c r="BM69" s="142" t="s">
        <v>552</v>
      </c>
      <c r="BN69" s="142" t="s">
        <v>552</v>
      </c>
      <c r="BO69" s="142" t="s">
        <v>552</v>
      </c>
      <c r="BP69" s="240" t="s">
        <v>1247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1241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1248</v>
      </c>
      <c r="BK70" s="19" t="s">
        <v>1248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1241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1248</v>
      </c>
      <c r="BK71" s="19" t="s">
        <v>1248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1249</v>
      </c>
      <c r="I72" s="156" t="s">
        <v>101</v>
      </c>
      <c r="J72" s="139">
        <v>73</v>
      </c>
      <c r="K72" s="139">
        <v>9.6999999999999993</v>
      </c>
      <c r="L72" s="115"/>
      <c r="M72" s="139" t="s">
        <v>1250</v>
      </c>
      <c r="N72" s="139" t="s">
        <v>1251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1253</v>
      </c>
      <c r="BK72" s="19" t="s">
        <v>1253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1254</v>
      </c>
      <c r="BK73" s="19" t="s">
        <v>1254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1255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1256</v>
      </c>
      <c r="BK74" s="19" t="s">
        <v>1256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1257</v>
      </c>
      <c r="BK75" s="18" t="s">
        <v>1257</v>
      </c>
      <c r="BL75" s="17"/>
      <c r="BM75" s="142" t="s">
        <v>538</v>
      </c>
      <c r="BN75" s="142" t="s">
        <v>567</v>
      </c>
      <c r="BO75" s="142" t="s">
        <v>654</v>
      </c>
      <c r="BP75" s="18" t="s">
        <v>1257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1257</v>
      </c>
      <c r="BK76" s="18" t="s">
        <v>1257</v>
      </c>
      <c r="BL76" s="17"/>
      <c r="BM76" s="142" t="s">
        <v>538</v>
      </c>
      <c r="BN76" s="142" t="s">
        <v>567</v>
      </c>
      <c r="BO76" s="142" t="s">
        <v>654</v>
      </c>
      <c r="BP76" s="18" t="s">
        <v>1257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1258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1259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1232</v>
      </c>
      <c r="BK77" s="18" t="s">
        <v>1232</v>
      </c>
      <c r="BL77" s="17"/>
      <c r="BM77" s="142" t="s">
        <v>552</v>
      </c>
      <c r="BN77" s="142" t="s">
        <v>552</v>
      </c>
      <c r="BO77" s="142" t="s">
        <v>552</v>
      </c>
      <c r="BP77" s="18" t="s">
        <v>1232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1260</v>
      </c>
      <c r="I78" s="197" t="s">
        <v>1260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1259</v>
      </c>
      <c r="W78" s="115" t="s">
        <v>1261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1232</v>
      </c>
      <c r="BK78" s="18" t="s">
        <v>1232</v>
      </c>
      <c r="BL78" s="17"/>
      <c r="BM78" s="142" t="s">
        <v>552</v>
      </c>
      <c r="BN78" s="142" t="s">
        <v>552</v>
      </c>
      <c r="BO78" s="142" t="s">
        <v>552</v>
      </c>
      <c r="BP78" s="18" t="s">
        <v>1232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1262</v>
      </c>
      <c r="BK80" s="238" t="s">
        <v>1262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1264</v>
      </c>
      <c r="BK81" s="18" t="s">
        <v>1264</v>
      </c>
      <c r="BL81" s="17"/>
      <c r="BM81" s="142" t="s">
        <v>535</v>
      </c>
      <c r="BN81" s="142" t="s">
        <v>0</v>
      </c>
      <c r="BO81" s="142" t="s">
        <v>620</v>
      </c>
      <c r="BP81" s="240" t="s">
        <v>1265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1266</v>
      </c>
      <c r="I82" s="156" t="s">
        <v>1266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1267</v>
      </c>
      <c r="W82" s="115" t="s">
        <v>1194</v>
      </c>
      <c r="X82" s="114" t="s">
        <v>522</v>
      </c>
      <c r="Y82" s="141"/>
      <c r="Z82" s="114" t="s">
        <v>527</v>
      </c>
      <c r="AA82" s="115" t="s">
        <v>1268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1269</v>
      </c>
      <c r="W83" s="115" t="s">
        <v>1270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1271</v>
      </c>
      <c r="BK83" s="18" t="s">
        <v>1271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>
        <v>73</v>
      </c>
      <c r="K86" s="139">
        <v>229.7</v>
      </c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ZMO-ZVU</v>
      </c>
      <c r="AN86" s="115" t="str">
        <f>IF(BS_CONTROLE[[#This Row],[SB]]=0, "-", BS_CONTROLE[[#This Row],[SB]])</f>
        <v>228ZVU</v>
      </c>
      <c r="AO86" s="115">
        <f>IF(BS_CONTROLE[[#This Row],[SUB]]=0, "-", BS_CONTROLE[[#This Row],[SUB]])</f>
        <v>73</v>
      </c>
      <c r="AP86" s="115">
        <f>BS_CONTROLE[[#This Row],[KM - Inicio]]</f>
        <v>229.7</v>
      </c>
      <c r="AQ86" s="115">
        <f>BS_CONTROLE[[#This Row],[KM - Inicio]]</f>
        <v>229.7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3:BK68 BK70:BK74 BK77:BK79 BK84:BK804 BK6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1272</v>
      </c>
      <c r="V1" s="293"/>
      <c r="W1" s="293"/>
    </row>
    <row r="2" spans="1:23" s="90" customFormat="1">
      <c r="A2" s="93" t="s">
        <v>1273</v>
      </c>
      <c r="B2" s="93" t="s">
        <v>1274</v>
      </c>
      <c r="C2" s="93" t="s">
        <v>511</v>
      </c>
      <c r="D2" s="94" t="s">
        <v>1065</v>
      </c>
      <c r="E2" s="94" t="s">
        <v>1066</v>
      </c>
      <c r="F2" s="94" t="s">
        <v>1275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1276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ZEB-ZCZ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ZMO-ZVU</v>
      </c>
      <c r="L83" s="169" t="str">
        <f>IF(SP_NORTE!N86="","*",SP_NORTE!N86)</f>
        <v>228ZVU</v>
      </c>
      <c r="M83" s="170">
        <f>IF(SP_NORTE!J86="","*",SP_NORTE!J86)</f>
        <v>73</v>
      </c>
      <c r="N83" s="177">
        <f>IF(SP_NORTE!K86="","*",SP_NORTE!K86)</f>
        <v>229.7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1277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1278</v>
      </c>
      <c r="D5" s="295"/>
      <c r="E5" s="295"/>
      <c r="F5" s="295"/>
      <c r="G5" s="295"/>
      <c r="H5" s="295"/>
      <c r="I5" s="295"/>
      <c r="J5" s="296"/>
      <c r="K5" s="297" t="s">
        <v>1279</v>
      </c>
      <c r="L5" s="298"/>
      <c r="M5" s="298"/>
      <c r="N5" s="298"/>
      <c r="O5" s="299" t="s">
        <v>1280</v>
      </c>
      <c r="P5" s="300"/>
    </row>
    <row r="6" spans="1:16" s="80" customFormat="1" ht="15" customHeight="1">
      <c r="A6" s="72" t="s">
        <v>1275</v>
      </c>
      <c r="B6" s="81" t="s">
        <v>1274</v>
      </c>
      <c r="C6" s="82" t="s">
        <v>1065</v>
      </c>
      <c r="D6" s="83" t="s">
        <v>1066</v>
      </c>
      <c r="E6" s="82" t="s">
        <v>1281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1282</v>
      </c>
      <c r="M6" s="86" t="s">
        <v>710</v>
      </c>
      <c r="N6" s="87" t="s">
        <v>1060</v>
      </c>
      <c r="O6" s="201" t="s">
        <v>1103</v>
      </c>
      <c r="P6" s="147" t="s">
        <v>1283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local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SP NORTE</v>
      </c>
      <c r="D83" s="89" t="str">
        <f>IF(SP_NORTE!T86="","*",SP_NORTE!T86)</f>
        <v>ZEB-ZCZ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ZMO-ZVU</v>
      </c>
      <c r="H83" s="127">
        <f>IF(SP_NORTE!K86="","*",SP_NORTE!K86)</f>
        <v>229.7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ZMO-ZVU</v>
      </c>
      <c r="M83" s="89">
        <f>IF(SP_NORTE!AP86="","*",SP_NORTE!AP86)</f>
        <v>229.7</v>
      </c>
      <c r="N83" s="89" t="str">
        <f>IF(SP_NORTE!AM86="","*",SP_NORTE!AM86)</f>
        <v>ZMO-ZVU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1284</v>
      </c>
      <c r="C2" s="132" t="s">
        <v>1050</v>
      </c>
      <c r="D2" s="82" t="s">
        <v>1052</v>
      </c>
      <c r="E2" s="82" t="s">
        <v>1285</v>
      </c>
      <c r="F2" s="110" t="s">
        <v>1286</v>
      </c>
      <c r="G2" s="82" t="s">
        <v>1287</v>
      </c>
      <c r="H2" s="82" t="s">
        <v>1288</v>
      </c>
      <c r="I2" s="82" t="s">
        <v>1289</v>
      </c>
      <c r="J2" s="82" t="s">
        <v>1290</v>
      </c>
      <c r="K2" s="84" t="s">
        <v>1291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ZMO-ZVU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1292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1293</v>
      </c>
      <c r="E3" s="256" t="s">
        <v>1294</v>
      </c>
      <c r="F3" s="256" t="s">
        <v>1295</v>
      </c>
      <c r="G3" s="256" t="s">
        <v>1296</v>
      </c>
      <c r="H3" s="256" t="s">
        <v>1297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1298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1299</v>
      </c>
      <c r="C4" s="256" t="s">
        <v>1300</v>
      </c>
      <c r="D4" s="256" t="s">
        <v>1301</v>
      </c>
      <c r="E4" s="256" t="s">
        <v>1302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2025-12-03T15:29:05Z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