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13" documentId="8_{B6337239-1A00-434D-AAD0-422EA1FEB5AE}" xr6:coauthVersionLast="47" xr6:coauthVersionMax="47" xr10:uidLastSave="{305DBD26-41F5-428D-81FE-DCAEE79BC0D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<sst xmlns="http://schemas.openxmlformats.org/spreadsheetml/2006/main" count="6077" uniqueCount="1481">
  <si>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</si>
  <si>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</si>
  <si>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</si>
  <si>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</si>
  <si>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</si>
  <si>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</si>
  <si>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</si>
  <si>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</si>
  <si>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</si>
  <si>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</si>
  <si>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</si>
  <si>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</si>
  <si>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</si>
  <si>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</si>
  <si>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</si>
  <si>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</si>
  <si>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</si>
  <si>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</si>
  <si>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</si>
  <si>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</si>
  <si>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</si>
  <si>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</si>
  <si>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</si>
  <si>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</si>
  <si>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</si>
  <si>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</si>
  <si>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</si>
  <si>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</si>
  <si>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</si>
  <si>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</si>
  <si>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</si>
  <si>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</si>
  <si>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</si>
  <si>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</si>
  <si>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</si>
  <si>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</si>
  <si>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</si>
  <si>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</si>
  <si>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</si>
  <si>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</si>
  <si>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</si>
  <si>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</si>
  <si>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</si>
  <si>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</si>
  <si>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</si>
  <si>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</si>
  <si>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</si>
  <si>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</si>
  <si>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</si>
  <si>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</si>
  <si>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</si>
  <si>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</si>
  <si>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</si>
  <si>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</si>
  <si>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</si>
  <si>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</si>
  <si>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</si>
  <si>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</si>
  <si>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</si>
  <si>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</si>
  <si>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</si>
  <si>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</si>
  <si>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</si>
  <si>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</si>
  <si>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</si>
  <si>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</si>
  <si>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</si>
  <si>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</si>
  <si>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</si>
  <si>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</si>
  <si>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</si>
  <si>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</si>
  <si>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</si>
  <si>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</si>
  <si>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</si>
  <si>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</si>
  <si>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</si>
  <si>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</si>
  <si>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</si>
  <si>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</si>
  <si>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</si>
  <si>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</si>
  <si>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</si>
  <si>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</si>
  <si>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</si>
  <si>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</si>
  <si>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</si>
  <si>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</si>
  <si>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</si>
  <si>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</si>
  <si>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</si>
  <si>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</si>
  <si>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</si>
  <si>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</si>
  <si>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</si>
  <si>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</si>
  <si>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</si>
  <si>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</si>
  <si>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</si>
  <si>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</si>
  <si>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</si>
  <si>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</si>
  <si>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</si>
  <si>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</si>
  <si>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</si>
  <si>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</si>
  <si>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</si>
  <si>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</si>
  <si>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</si>
  <si>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</si>
  <si>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</si>
  <si>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</si>
  <si>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</si>
  <si>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</si>
  <si>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</si>
  <si>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</si>
  <si>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</si>
  <si>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</si>
  <si>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</si>
  <si>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</si>
  <si>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</si>
  <si>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</si>
  <si>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</si>
  <si>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</si>
  <si>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</si>
  <si>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</si>
  <si>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</si>
  <si>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</si>
  <si>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</si>
  <si>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</si>
  <si>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</si>
  <si>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</si>
  <si>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</si>
  <si>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</si>
  <si>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</si>
  <si>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</si>
  <si>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</si>
  <si>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</si>
  <si>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</si>
  <si>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</si>
  <si>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</si>
  <si>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</si>
  <si>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</si>
  <si>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</si>
  <si>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</si>
  <si>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</si>
  <si>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</si>
  <si>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</si>
  <si>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</si>
  <si>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</si>
  <si>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</si>
  <si>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</si>
  <si>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</si>
  <si>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</si>
  <si>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</si>
  <si>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</si>
  <si>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</si>
  <si>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</si>
  <si>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</si>
  <si>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</si>
  <si>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</si>
  <si>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</si>
  <si>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</si>
  <si>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</si>
  <si>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</si>
  <si>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</si>
  <si>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</si>
  <si>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</si>
  <si>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</si>
  <si>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</si>
  <si>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</si>
  <si>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</si>
  <si>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</si>
  <si>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</si>
  <si>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</si>
  <si>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</si>
  <si>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</si>
  <si>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</si>
  <si>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</si>
  <si>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</si>
  <si>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</si>
  <si>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</si>
  <si>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</si>
  <si>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</si>
  <si>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</si>
  <si>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</si>
  <si>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</si>
  <si>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</si>
  <si>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</si>
  <si>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</si>
  <si>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</si>
  <si>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</si>
  <si>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</si>
  <si>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</si>
  <si>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</si>
  <si>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</si>
  <si>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</si>
  <si>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</si>
  <si>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</si>
  <si>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</si>
  <si>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</si>
  <si>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</si>
  <si>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</si>
  <si>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</si>
  <si>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</si>
  <si>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</si>
  <si>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</si>
  <si>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</si>
  <si>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</si>
  <si>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</si>
  <si>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</si>
  <si>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</si>
  <si>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</si>
  <si>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</si>
  <si>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</si>
  <si>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</si>
  <si>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</si>
  <si>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</si>
  <si>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</si>
  <si>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</si>
  <si>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</si>
  <si>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</si>
  <si>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</si>
  <si>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</si>
  <si>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</si>
  <si>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</si>
  <si>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</si>
  <si>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</si>
  <si>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</si>
  <si>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</si>
  <si>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</si>
  <si>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</si>
  <si>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</si>
  <si>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</si>
  <si>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</si>
  <si>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</si>
  <si>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</si>
  <si>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</si>
  <si>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</si>
  <si>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</si>
  <si>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</si>
  <si>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</si>
  <si>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</si>
  <si>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</si>
  <si>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</si>
  <si>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</si>
  <si>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</si>
  <si>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</si>
  <si>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</si>
  <si>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</si>
  <si>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</si>
  <si>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</si>
  <si>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</si>
  <si>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</si>
  <si>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</si>
  <si>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</si>
  <si>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</si>
  <si>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</si>
  <si>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</si>
  <si>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</si>
  <si>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</si>
  <si>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</si>
  <si>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</si>
  <si>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</si>
  <si>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</si>
  <si>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</si>
  <si>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</si>
  <si>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</si>
  <si>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</si>
  <si>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</si>
  <si>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</si>
  <si>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</si>
  <si>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</si>
  <si>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</si>
  <si>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</si>
  <si>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</si>
  <si>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</si>
  <si>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</si>
  <si>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</si>
  <si>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</si>
  <si>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</si>
  <si>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</si>
  <si>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</si>
  <si>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</si>
  <si>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</si>
  <si>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</si>
  <si>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</si>
  <si>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</si>
  <si>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</si>
  <si>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</si>
  <si>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</si>
  <si>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</si>
  <si>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</si>
  <si>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</si>
  <si>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</si>
  <si>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</si>
  <si>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</si>
  <si>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</si>
  <si>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</si>
  <si>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</si>
  <si>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</si>
  <si>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</si>
  <si>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</si>
  <si>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</si>
  <si>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</si>
  <si>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</si>
  <si>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</si>
  <si>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</si>
  <si>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</si>
  <si>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</si>
  <si>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</si>
  <si>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</si>
  <si>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</si>
  <si>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</si>
  <si>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</si>
  <si>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</si>
  <si>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</si>
  <si>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</si>
  <si>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</si>
  <si>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</si>
  <si>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</si>
  <si>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</si>
  <si>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</si>
  <si>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</si>
  <si>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</si>
  <si>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</si>
  <si>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</si>
  <si>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</si>
  <si>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</si>
  <si>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</si>
  <si>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</si>
  <si>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</si>
  <si>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</si>
  <si>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</si>
  <si>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</si>
  <si>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</si>
  <si>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</si>
  <si>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</si>
  <si>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</si>
  <si>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</si>
  <si>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</si>
  <si>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</si>
  <si>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</si>
  <si>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</si>
  <si>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</si>
  <si>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</si>
  <si>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</si>
  <si>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</si>
  <si>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</si>
  <si>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</si>
  <si>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</si>
  <si>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</si>
  <si>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</si>
  <si>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</si>
  <si>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</si>
  <si>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</si>
  <si>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</si>
  <si>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</si>
  <si>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</si>
  <si>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</si>
  <si>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</si>
  <si>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</si>
  <si>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</si>
  <si>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</si>
  <si>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</si>
  <si>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</si>
  <si>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</si>
  <si>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</si>
  <si>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</si>
  <si>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</si>
  <si>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</si>
  <si>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</si>
  <si>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</si>
  <si>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</si>
  <si>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</si>
  <si>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</si>
  <si>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</si>
  <si>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</si>
  <si>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</si>
  <si>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</si>
  <si>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</si>
  <si>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</si>
  <si>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</si>
  <si>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</si>
  <si>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</si>
  <si>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</si>
  <si>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</si>
  <si>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</si>
  <si>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</si>
  <si>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</si>
  <si>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</si>
  <si>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</si>
  <si>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</si>
  <si>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</si>
  <si>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</si>
  <si>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</si>
  <si>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</si>
  <si>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</si>
  <si>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</si>
  <si>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</si>
  <si>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</si>
  <si>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</si>
  <si>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</si>
  <si>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</si>
  <si>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</si>
  <si>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</si>
  <si>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</si>
  <si>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</si>
  <si>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</si>
  <si>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</si>
  <si>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</si>
  <si>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</si>
  <si>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</si>
  <si>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</si>
  <si>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</si>
  <si>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</si>
  <si>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</si>
  <si>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</si>
  <si>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</si>
  <si>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</si>
  <si>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</si>
  <si>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</si>
  <si>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</si>
  <si>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</si>
  <si>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</si>
  <si>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</si>
  <si>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</si>
  <si>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</si>
  <si>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</si>
  <si>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</si>
  <si>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</si>
  <si>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</si>
  <si>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</si>
  <si>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</si>
  <si>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</si>
  <si>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</si>
  <si>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</si>
  <si>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</si>
  <si>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</si>
  <si>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</si>
  <si>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</si>
  <si>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</si>
  <si>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</si>
  <si>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</si>
  <si>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</si>
  <si>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</si>
  <si>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</si>
  <si>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</si>
  <si>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</si>
  <si>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</si>
  <si>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</si>
  <si>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</si>
  <si>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</si>
  <si>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</si>
  <si>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</si>
  <si>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</si>
  <si>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</si>
  <si>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</si>
  <si>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</si>
  <si>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</si>
  <si>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</si>
  <si>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</si>
  <si>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</si>
  <si>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</si>
  <si>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</si>
  <si>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</si>
  <si>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</si>
  <si>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</si>
  <si>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</si>
  <si>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</si>
  <si>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</si>
  <si>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</si>
  <si>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</si>
  <si>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</si>
  <si>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</si>
  <si>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</si>
  <si>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</si>
  <si>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</si>
  <si>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</si>
  <si>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</si>
  <si>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</si>
  <si>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</si>
  <si>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</si>
  <si>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</si>
  <si>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</si>
  <si>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</si>
  <si>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</si>
  <si>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</si>
  <si>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</si>
  <si>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</si>
  <si>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</si>
  <si>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</si>
  <si>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</si>
  <si>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</si>
  <si>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</si>
  <si>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</si>
  <si>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</si>
  <si>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</si>
  <si>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</si>
  <si>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</si>
  <si>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</si>
  <si>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</si>
  <si>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</si>
  <si>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</si>
  <si>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</si>
  <si>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</si>
  <si>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</si>
  <si>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</si>
  <si>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</si>
  <si>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</si>
  <si>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</si>
  <si>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</si>
  <si>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</si>
  <si>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</si>
  <si>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</si>
  <si>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</si>
  <si>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</si>
  <si>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</si>
  <si>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</si>
  <si>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</si>
  <si>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</si>
  <si>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</si>
  <si>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</si>
  <si>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</si>
  <si>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</si>
  <si>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</si>
  <si>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</si>
  <si>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</si>
  <si>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</si>
  <si>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</si>
  <si>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</si>
  <si>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</si>
  <si>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</si>
  <si>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</si>
  <si>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</si>
  <si>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</si>
  <si>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</si>
  <si>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</si>
  <si>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</si>
  <si>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</si>
  <si>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</si>
  <si>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</si>
  <si>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</si>
  <si>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</si>
  <si>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</si>
  <si>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</si>
  <si>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</si>
  <si>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</si>
  <si>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</si>
  <si>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</si>
  <si>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</si>
  <si>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</si>
  <si>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</si>
  <si>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</si>
  <si>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</si>
  <si>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</si>
  <si>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</si>
  <si>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</si>
  <si>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</si>
  <si>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</si>
  <si>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</si>
  <si>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</si>
  <si>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</si>
  <si>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</si>
  <si>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</si>
  <si>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</si>
  <si>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</si>
  <si>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</si>
  <si>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</si>
  <si>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</si>
  <si>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</si>
  <si>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</si>
  <si>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</si>
  <si>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</si>
  <si>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</si>
  <si>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</si>
  <si>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</si>
  <si>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</si>
  <si>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</si>
  <si>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</si>
  <si>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</si>
  <si>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</si>
  <si>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</si>
  <si>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</si>
  <si>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</si>
  <si>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</si>
  <si>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</si>
  <si>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</si>
  <si>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</si>
  <si>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</si>
  <si>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</si>
  <si>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</si>
  <si>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</si>
  <si>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</si>
  <si>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</si>
  <si>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</si>
  <si>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</si>
  <si>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</si>
  <si>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</si>
  <si>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</si>
  <si>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</si>
  <si>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</si>
  <si>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</si>
  <si>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</si>
  <si>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</si>
  <si>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</si>
  <si>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</si>
  <si>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</si>
  <si>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</si>
  <si>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</si>
  <si>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</si>
  <si>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</si>
  <si>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</si>
  <si>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</si>
  <si>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</si>
  <si>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</si>
  <si>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</si>
  <si>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</si>
  <si>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</si>
  <si>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</si>
  <si>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</si>
  <si>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</si>
  <si>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</si>
  <si>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</si>
  <si>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</si>
  <si>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</si>
  <si>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</si>
  <si>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</si>
  <si>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</si>
  <si>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</si>
  <si>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</si>
  <si>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</si>
  <si>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</si>
  <si>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</si>
  <si>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</si>
  <si>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</si>
  <si>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</si>
  <si>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</si>
  <si>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</si>
  <si>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</si>
  <si>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</si>
  <si>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</si>
  <si>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</si>
  <si>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</si>
  <si>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</si>
  <si>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</si>
  <si>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</si>
  <si>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</si>
  <si>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</si>
  <si>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</si>
  <si>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</si>
  <si>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</si>
  <si>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</si>
  <si>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</si>
  <si>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</si>
  <si>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</si>
  <si>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</si>
  <si>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</si>
  <si>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</si>
  <si>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</si>
  <si>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</si>
  <si>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</si>
  <si>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</si>
  <si>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</si>
  <si>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</si>
  <si>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</si>
  <si>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</si>
  <si>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</si>
  <si>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</si>
  <si>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</si>
  <si>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</si>
  <si>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</si>
  <si>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</si>
  <si>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</si>
  <si>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</si>
  <si>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</si>
  <si>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</si>
  <si>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</si>
  <si>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</si>
  <si>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</si>
  <si>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</si>
  <si>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</si>
  <si>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</si>
  <si>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</si>
  <si>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</si>
  <si>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</si>
  <si>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</si>
  <si>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</si>
  <si>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</si>
  <si>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</si>
  <si>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</si>
  <si>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</si>
  <si>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</si>
  <si>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</si>
  <si>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</si>
  <si>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</si>
  <si>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</si>
  <si>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</si>
  <si>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</si>
  <si>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</si>
  <si>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</si>
  <si>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</si>
  <si>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</si>
  <si>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</si>
  <si>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</si>
  <si>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</si>
  <si>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</si>
  <si>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</si>
  <si>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</si>
  <si>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</si>
  <si>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</si>
  <si>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</si>
  <si>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</si>
  <si>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</si>
  <si>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</si>
  <si>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</si>
  <si>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</si>
  <si>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</si>
  <si>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</si>
  <si>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</si>
  <si>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</si>
  <si>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</si>
  <si>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</si>
  <si>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</si>
  <si>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</si>
  <si>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</si>
  <si>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</si>
  <si>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</si>
  <si>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</si>
  <si>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</si>
  <si>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</si>
  <si>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</si>
  <si>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</si>
  <si>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</si>
  <si>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</si>
  <si>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</si>
  <si>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</si>
  <si>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</si>
  <si>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</si>
  <si>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</si>
  <si>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</si>
  <si>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</si>
  <si>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</si>
  <si>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</si>
  <si>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</si>
  <si>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</si>
  <si>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</si>
  <si>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</si>
  <si>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</si>
  <si>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</si>
  <si>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</si>
  <si>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</si>
  <si>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</si>
  <si>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</si>
  <si>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</si>
  <si>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</si>
  <si>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</si>
  <si>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</si>
  <si>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</si>
  <si>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</si>
  <si>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</si>
  <si>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</si>
  <si>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</si>
  <si>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</si>
  <si>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</si>
  <si>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</si>
  <si>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</si>
  <si>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</si>
  <si>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</si>
  <si>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</si>
  <si>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</si>
  <si>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</si>
  <si>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</si>
  <si>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</si>
  <si>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</si>
  <si>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</si>
  <si>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</si>
  <si>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</si>
  <si>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</si>
  <si>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</si>
  <si>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</si>
  <si>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</si>
  <si>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</si>
  <si>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</si>
  <si>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</si>
  <si>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</si>
  <si>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</si>
  <si>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</si>
  <si>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</si>
  <si>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</si>
  <si>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</si>
  <si>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</si>
  <si>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</si>
  <si>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</si>
  <si>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</si>
  <si>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</si>
  <si>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</si>
  <si>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</si>
  <si>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</si>
  <si>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</si>
  <si>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</si>
  <si>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</si>
  <si>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</si>
  <si>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</si>
  <si>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</si>
  <si>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</si>
  <si>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</si>
  <si>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</si>
  <si>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</si>
  <si>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</si>
  <si>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</si>
  <si>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</si>
  <si>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</si>
  <si>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</si>
  <si>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</si>
  <si>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</si>
  <si>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</si>
  <si>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</si>
  <si>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</si>
  <si>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</si>
  <si>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</si>
  <si>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</si>
  <si>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</si>
  <si>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</si>
  <si>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</si>
  <si>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</si>
  <si>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</si>
  <si>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</si>
  <si>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</si>
  <si>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</si>
  <si>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</si>
  <si>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</si>
  <si>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</si>
  <si>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</si>
  <si>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</si>
  <si>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</si>
  <si>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</si>
  <si>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</si>
  <si>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</si>
  <si>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</si>
  <si>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</si>
  <si>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</si>
  <si>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</si>
  <si>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</si>
  <si>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</si>
  <si>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</si>
  <si>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</si>
  <si>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</si>
  <si>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</si>
  <si>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</si>
  <si>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</si>
  <si>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</si>
  <si>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</si>
  <si>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</si>
  <si>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</si>
  <si>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</si>
  <si>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</si>
  <si>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</si>
  <si>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</si>
  <si>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</si>
  <si>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</si>
  <si>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</si>
  <si>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</si>
  <si>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</si>
  <si>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</si>
  <si>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</si>
  <si>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</si>
  <si>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</si>
  <si>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</si>
  <si>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</si>
  <si>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</si>
  <si>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</si>
  <si>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</si>
  <si>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</si>
  <si>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</si>
  <si>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</si>
  <si>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</si>
  <si>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</si>
  <si>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</si>
  <si>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</si>
  <si>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</si>
  <si>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</si>
  <si>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</si>
  <si>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</si>
  <si>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</si>
  <si>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</si>
  <si>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</si>
  <si>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</si>
  <si>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</si>
  <si>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</si>
  <si>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</si>
  <si>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</si>
  <si>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</si>
  <si>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</si>
  <si>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</si>
  <si>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</si>
  <si>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</si>
  <si>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</si>
  <si>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</si>
  <si>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</si>
  <si>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</si>
  <si>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</si>
  <si>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</si>
  <si>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</si>
  <si>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</si>
  <si>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</si>
  <si>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</si>
  <si>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</si>
  <si>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</si>
  <si>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</si>
  <si>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</si>
  <si>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</si>
  <si>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</si>
  <si>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</si>
  <si>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</si>
  <si>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</si>
  <si>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</si>
  <si>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</si>
  <si>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</si>
  <si>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</si>
  <si>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</si>
  <si>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</si>
  <si>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</si>
  <si>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</si>
  <si>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</si>
  <si>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</si>
  <si>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</si>
  <si>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</si>
  <si>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</si>
  <si>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</si>
  <si>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</si>
  <si>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</si>
  <si>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</si>
  <si>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</si>
  <si>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</si>
  <si>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</si>
  <si>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</si>
  <si>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</si>
  <si>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</si>
  <si>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</si>
  <si>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</si>
  <si>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</si>
  <si>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</si>
  <si>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</si>
  <si>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</si>
  <si>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</si>
  <si>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</si>
  <si>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</si>
  <si>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</si>
  <si>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</si>
  <si>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</si>
  <si>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</si>
  <si>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</si>
  <si>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</si>
  <si>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</si>
  <si>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</si>
  <si>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</si>
  <si>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</si>
  <si>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</si>
  <si>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</si>
  <si>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</si>
  <si>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</si>
  <si>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</si>
  <si>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</si>
  <si>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</si>
  <si>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</si>
  <si>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</si>
  <si>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</si>
  <si>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</si>
  <si>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</si>
  <si>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</si>
  <si>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</si>
  <si>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</si>
  <si>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</si>
  <si>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</si>
  <si>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</si>
  <si>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</si>
  <si>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</si>
  <si>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</si>
  <si>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</si>
  <si>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</si>
  <si>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</si>
  <si>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</si>
  <si>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</si>
  <si>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</si>
  <si>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</si>
  <si>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</si>
  <si>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</si>
  <si>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</si>
  <si>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</si>
  <si>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</si>
  <si>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</si>
  <si>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</si>
  <si>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</si>
  <si>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</si>
  <si>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</si>
  <si>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</si>
  <si>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</si>
  <si>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</si>
  <si>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</si>
  <si>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</si>
  <si>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</si>
  <si>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</si>
  <si>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</si>
  <si>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</si>
  <si>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</si>
  <si>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</si>
  <si>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</si>
  <si>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</si>
  <si>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</si>
  <si>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</si>
  <si>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</si>
  <si>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</si>
  <si>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</si>
  <si>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</si>
  <si>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</si>
  <si>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</si>
  <si>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</si>
  <si>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</si>
  <si>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</si>
  <si>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</si>
  <si>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</si>
  <si>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</si>
  <si>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</si>
  <si>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</si>
  <si>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</si>
  <si>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</si>
  <si>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</si>
  <si>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</si>
  <si>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</si>
  <si>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</si>
  <si>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</si>
  <si>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</si>
  <si>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</si>
  <si>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</si>
  <si>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</si>
  <si>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</si>
  <si>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</si>
  <si>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</si>
  <si>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</si>
  <si>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</si>
  <si>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</si>
  <si>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</si>
  <si>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</si>
  <si>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</si>
  <si>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</si>
  <si>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</si>
  <si>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</si>
  <si>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</si>
  <si>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</si>
  <si>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</si>
  <si>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</si>
  <si>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</si>
  <si>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</si>
  <si>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</si>
  <si>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</si>
  <si>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</si>
  <si>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</si>
  <si>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</si>
  <si>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</si>
  <si>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</si>
  <si>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</si>
  <si>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</si>
  <si>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</si>
  <si>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</si>
  <si>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</si>
  <si>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</si>
  <si>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</si>
  <si>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</si>
  <si>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</si>
  <si>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</si>
  <si>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</si>
  <si>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</si>
  <si>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</si>
  <si>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</si>
  <si>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</si>
  <si>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</si>
  <si>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</si>
  <si>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</si>
  <si>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</si>
  <si>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</si>
  <si>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</si>
  <si>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</si>
  <si>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</si>
  <si>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</si>
  <si>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</si>
  <si>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</si>
  <si>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</si>
  <si>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</si>
  <si>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</si>
  <si>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</si>
  <si>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</si>
  <si>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</si>
  <si>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</si>
  <si>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</si>
  <si>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</si>
  <si>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</si>
  <si>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</si>
  <si>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</si>
  <si>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</si>
  <si>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</si>
  <si>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</si>
  <si>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</si>
  <si>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</si>
  <si>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</si>
  <si>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</si>
  <si>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</si>
  <si>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</si>
  <si>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</si>
  <si>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</si>
  <si>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</si>
  <si>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</si>
  <si>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</si>
  <si>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</si>
  <si>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</si>
  <si>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</si>
  <si>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</si>
  <si>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</si>
  <si>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</si>
  <si>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</si>
  <si>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</si>
  <si>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</si>
  <si>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</si>
  <si>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</si>
  <si>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</si>
  <si>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</si>
  <si>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</si>
  <si>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</si>
  <si>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</si>
  <si>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</si>
  <si>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</si>
  <si>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</si>
  <si>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</si>
  <si>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</si>
  <si>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</si>
  <si>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</si>
  <si>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</si>
  <si>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</si>
  <si>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</si>
  <si>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</si>
  <si>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</si>
  <si>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</si>
  <si>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</si>
  <si>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</si>
  <si>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</si>
  <si>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</si>
  <si>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</si>
  <si>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</si>
  <si>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</si>
  <si>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</si>
  <si>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</si>
  <si>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</si>
  <si>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</si>
  <si>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</si>
  <si>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</si>
  <si>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</si>
  <si>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</si>
  <si>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</si>
  <si>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</si>
  <si>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</si>
  <si>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</si>
  <si>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</si>
  <si>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</si>
  <si>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</si>
  <si>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</si>
  <si>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</si>
  <si>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</si>
  <si>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</si>
  <si>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</si>
  <si>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</si>
  <si>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</si>
  <si>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</si>
  <si>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</si>
  <si>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</si>
  <si>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</si>
  <si>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</si>
  <si>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</si>
  <si>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</si>
  <si>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</si>
  <si>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</si>
  <si>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</si>
  <si>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</si>
  <si>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</si>
  <si>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</si>
  <si>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</si>
  <si>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</si>
  <si>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</si>
  <si>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</si>
  <si>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</si>
  <si>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</si>
  <si>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</si>
  <si>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</si>
  <si>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</si>
  <si>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</si>
  <si>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</si>
  <si>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</si>
  <si>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</si>
  <si>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</si>
  <si>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</si>
  <si>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</si>
  <si>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</si>
  <si>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</si>
  <si>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</si>
  <si>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</si>
  <si>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</si>
  <si>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</si>
  <si>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</si>
  <si>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</si>
  <si>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</si>
  <si>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</si>
  <si>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</si>
  <si>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</si>
  <si>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</si>
  <si>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</si>
  <si>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</si>
  <si>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</si>
  <si>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</si>
  <si>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</si>
  <si>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</si>
  <si>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</si>
  <si>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</si>
  <si>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</si>
  <si>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</si>
  <si>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</si>
  <si>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</si>
  <si>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</si>
  <si>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</si>
  <si>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</si>
  <si>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</si>
  <si>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</si>
  <si>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</si>
  <si>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</si>
  <si>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</si>
  <si>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</si>
  <si>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</si>
  <si>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</si>
  <si>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</si>
  <si>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</si>
  <si>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</si>
  <si>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</si>
  <si>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</si>
  <si>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</si>
  <si>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</si>
  <si>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</si>
  <si>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</si>
  <si>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</si>
  <si>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</si>
  <si>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</si>
  <si>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</si>
  <si>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</si>
  <si>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</si>
  <si>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</si>
  <si>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</si>
  <si>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</si>
  <si>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</si>
  <si>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</si>
  <si>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</si>
  <si>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</si>
  <si>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</si>
  <si>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</si>
  <si>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</si>
  <si>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</si>
  <si>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</si>
  <si>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</si>
  <si>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</si>
  <si>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</si>
  <si>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</si>
  <si>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</si>
  <si>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</si>
  <si>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</si>
  <si>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</si>
  <si>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</si>
  <si>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</si>
  <si>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</si>
  <si>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</si>
  <si>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</si>
  <si>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</si>
  <si>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</si>
  <si>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</si>
  <si>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</si>
  <si>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</si>
  <si>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</si>
  <si>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</si>
  <si>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</si>
  <si>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</si>
  <si>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</si>
  <si>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</si>
  <si>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</si>
  <si>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</si>
  <si>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</si>
  <si>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</si>
  <si>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</si>
  <si>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</si>
  <si>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</si>
  <si>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</si>
  <si>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</si>
  <si>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</si>
  <si>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</si>
  <si>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</si>
  <si>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</si>
  <si>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</si>
  <si>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</si>
  <si>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</si>
  <si>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</si>
  <si>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</si>
  <si>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</si>
  <si>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</si>
  <si>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</si>
  <si>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</si>
  <si>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</si>
  <si>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</si>
  <si>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</si>
  <si>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</si>
  <si>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</si>
  <si>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</si>
  <si>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</si>
  <si>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</si>
  <si>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</si>
  <si>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</si>
  <si>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</si>
  <si>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</si>
  <si>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</si>
  <si>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</si>
  <si>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</si>
  <si>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</si>
  <si>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</si>
  <si>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</si>
  <si>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</si>
  <si>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</si>
  <si>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</si>
  <si>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</si>
  <si>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</si>
  <si>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</si>
  <si>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</si>
  <si>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</si>
  <si>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</si>
  <si>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</si>
  <si>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</si>
  <si>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</si>
  <si>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</si>
  <si>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</si>
  <si>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</si>
  <si>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</si>
  <si>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</si>
  <si>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</si>
  <si>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</si>
  <si>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</si>
  <si>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</si>
  <si>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</si>
  <si>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</si>
  <si>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</si>
  <si>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</si>
  <si>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</si>
  <si>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</si>
  <si>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</si>
  <si>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</si>
  <si>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</si>
  <si>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</si>
  <si>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</si>
  <si>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</si>
  <si>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</si>
  <si>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</si>
  <si>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</si>
  <si>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</si>
  <si>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</si>
  <si>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</si>
  <si>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</si>
  <si>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</si>
  <si>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</si>
  <si>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</si>
  <si>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</si>
  <si>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</si>
  <si>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</si>
  <si>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</si>
  <si>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</si>
  <si>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</si>
  <si>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</si>
  <si>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</si>
  <si>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</si>
  <si>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</si>
  <si>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</si>
  <si>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</si>
  <si>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</si>
  <si>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</si>
  <si>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</si>
  <si>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</si>
  <si>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</si>
  <si>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</si>
  <si>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</si>
  <si>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</si>
  <si>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</si>
  <si>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</si>
  <si>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</si>
  <si>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</si>
  <si>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</si>
  <si>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</si>
  <si>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</si>
  <si>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</si>
  <si>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</si>
  <si>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</si>
  <si>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</si>
  <si>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</si>
  <si>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</si>
  <si>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</si>
  <si>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</si>
  <si>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</si>
  <si>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</si>
  <si>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</si>
  <si>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</si>
  <si>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</si>
  <si>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</si>
  <si>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</si>
  <si>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</si>
  <si>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</si>
  <si>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</si>
  <si>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</si>
  <si>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</si>
  <si>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</si>
  <si>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</si>
  <si>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</si>
  <si>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</si>
  <si>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</si>
  <si>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</si>
  <si>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</si>
  <si>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</si>
  <si>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deslocamento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</si>
  <si>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</si>
  <si>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</si>
  <si>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</si>
  <si>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</si>
  <si>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</si>
  <si>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Alt. de Programação devido priorização PCM / Realizar somente deslocamento sentindo ZFN / Em deslocamento, encerrar em TIN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</si>
  <si>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</si>
  <si>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</si>
  <si>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</si>
  <si>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</si>
  <si>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</si>
  <si>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</si>
  <si>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</si>
  <si>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</si>
  <si>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</si>
  <si>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</si>
  <si>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</si>
  <si>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</si>
  <si>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</si>
  <si>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</si>
  <si>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</si>
  <si>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Em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</si>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</sst>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Q1" activePane="topRight" state="frozen"/>
      <selection pane="topRight" activeCell="AT86" sqref="AT8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0</v>
      </c>
      <c r="BI84" s="16"/>
      <c r="BJ84" s="327" t="s">
        <v>1430</v>
      </c>
      <c r="BK84" s="327" t="s">
        <v>1431</v>
      </c>
      <c r="BL84" s="15"/>
      <c r="BM84" s="14" t="s">
        <v>974</v>
      </c>
      <c r="BN84" s="14" t="s">
        <v>994</v>
      </c>
      <c r="BO84" s="165" t="s">
        <v>1062</v>
      </c>
      <c r="BP84" s="327" t="s">
        <v>1431</v>
      </c>
      <c r="BQ84" s="12" t="str">
        <f t="shared" si="10"/>
        <v>Produção e Intervalo</v>
      </c>
      <c r="BR84" s="18">
        <f t="shared" si="11"/>
        <v>0.49999999999999956</v>
      </c>
      <c r="BS84" s="18">
        <f t="shared" si="12"/>
        <v>9.8039215686274508E-4</v>
      </c>
      <c r="BT84" s="225" t="str">
        <f t="shared" si="13"/>
        <v>PCMVIARecursosInternos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ERRO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/>
      <c r="BN88" s="14"/>
      <c r="BO88" s="165"/>
      <c r="BP88" s="16"/>
      <c r="BQ88" s="12" t="e">
        <f t="shared" si="10"/>
        <v>#VALUE!</v>
      </c>
      <c r="BR88" s="18" t="e">
        <f t="shared" si="11"/>
        <v>#VALUE!</v>
      </c>
      <c r="BS88" s="18">
        <f t="shared" si="12"/>
        <v>0</v>
      </c>
      <c r="BT88" s="225" t="str">
        <f t="shared" si="13"/>
        <v/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TBA1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242.42699999999999</v>
      </c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242.42699999999999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V8645968</v>
      </c>
      <c r="B102" s="171">
        <v>45968</v>
      </c>
      <c r="C102" s="8">
        <f>IF(BS_CONTROLE[[#This Row],[DATA]]="","",WEEKNUM(BS_CONTROLE[[#This Row],[DATA]]))</f>
        <v>45</v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743</v>
      </c>
      <c r="G104" s="9" t="str">
        <f>IF(D104="","*",VLOOKUP(F104,BS_ATIVIDADE[#All],3,FALSE))</f>
        <v>MODERNIZAÇÃO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MODERNIZAÇÃO - SOLDA</v>
      </c>
      <c r="AJ104" s="9" t="str">
        <f>IF(D104="","*",VLOOKUP(AI104,BS_ATIVIDADE[#Data],3,FALSE))</f>
        <v>MODERNIZAÇÃO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deslocamento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0</v>
      </c>
      <c r="P86" s="90"/>
      <c r="Q86" s="145" t="str">
        <f>IF($A$2=1,IF(FN_MC!BJ84="","*",FN_MC!BJ84),IF(FN_MC!BK84="","*",FN_MC!BK84))</f>
        <v>Alt. de Programação devido priorização PCM / Realizar somente deslocamento sentindo ZFN / Em deslocamento, encerrar em TIN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Em intervalo para exec. de soldas no km 246+100 entre ZVTZDK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242.42699999999999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242.42699999999999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TBA1</v>
      </c>
      <c r="M98" s="111">
        <f>IF(FN_MC!J100="","*",FN_MC!J100)</f>
        <v>74</v>
      </c>
      <c r="N98" s="296">
        <f>IF(FN_MC!K100="","*",FN_MC!K100)</f>
        <v>375.5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242.42699999999999</v>
      </c>
      <c r="O99" s="296" t="str">
        <f>IF(FN_MC!L101="","*",FN_MC!L101)</f>
        <v>-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MODERNIZAÇÃO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2025-11-06T16:59:52Z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